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firstSheet="37" activeTab="39"/>
  </bookViews>
  <sheets>
    <sheet name="表1-一般公共预算收入" sheetId="1" r:id="rId1"/>
    <sheet name="表2-一般公共预算支出" sheetId="2" r:id="rId2"/>
    <sheet name="表3-一般公共预算收支平衡表" sheetId="3" r:id="rId3"/>
    <sheet name="表4-区级一般公共预算收入" sheetId="4" r:id="rId4"/>
    <sheet name="表5-区级一般公共预算支出" sheetId="5" r:id="rId5"/>
    <sheet name="表6-区级一般公共预算收支平衡表" sheetId="6" r:id="rId6"/>
    <sheet name="表7-一般公共预算上级补助（分科目）" sheetId="7" r:id="rId7"/>
    <sheet name="表8-一般公共预算上级补助（分项目、分地区）" sheetId="8" r:id="rId8"/>
    <sheet name="表9-一般公共预算经济分类科目支出决算表" sheetId="9" r:id="rId9"/>
    <sheet name="表10-一般公共预算经济分类科目基本支出决算表" sheetId="10" r:id="rId10"/>
    <sheet name="表11-预算内基本建设支出决算表" sheetId="11" r:id="rId11"/>
    <sheet name="表12-重大政府投资计划和重大投资项目表" sheetId="12" r:id="rId12"/>
    <sheet name="表13-政府性基金收入" sheetId="13" r:id="rId13"/>
    <sheet name="表14-政府性基金支出" sheetId="14" r:id="rId14"/>
    <sheet name="表15-基金收支决算平衡" sheetId="15" r:id="rId15"/>
    <sheet name="表16-区级政府性基金收入" sheetId="16" r:id="rId16"/>
    <sheet name="表17-区级政府性基金支出" sheetId="17" r:id="rId17"/>
    <sheet name="表18-区级基金收支决算平衡" sheetId="18" r:id="rId18"/>
    <sheet name="表19-基金转移支付补助（分科目）" sheetId="19" r:id="rId19"/>
    <sheet name="表20-基金转移支付补助（分项目、分地区）" sheetId="20" r:id="rId20"/>
    <sheet name="表21-国有资本经营预算收入" sheetId="21" r:id="rId21"/>
    <sheet name="表22-国有资本经营预算支出" sheetId="22" r:id="rId22"/>
    <sheet name="表23-国有资本经营预算收支平衡" sheetId="23" r:id="rId23"/>
    <sheet name="表24-区级国有资本经营预算收入" sheetId="24" r:id="rId24"/>
    <sheet name="表25-区级国有资本经营预算支出" sheetId="25" r:id="rId25"/>
    <sheet name="表26-区级国有资本经营预算收支平衡" sheetId="26" r:id="rId26"/>
    <sheet name="表27-国有资本经营预算转移支付" sheetId="27" r:id="rId27"/>
    <sheet name="表28-社保基金收入" sheetId="28" r:id="rId28"/>
    <sheet name="表29-社保基金支出" sheetId="29" r:id="rId29"/>
    <sheet name="表30-社保基金收支平衡" sheetId="30" r:id="rId30"/>
    <sheet name="表31-区级社保基金收入" sheetId="31" r:id="rId31"/>
    <sheet name="表32-区级社保基金支出" sheetId="32" r:id="rId32"/>
    <sheet name="表33-区级社保基金收支平衡" sheetId="33" r:id="rId33"/>
    <sheet name="表34-地方政府一般债务限额及余额决算情况表" sheetId="34" r:id="rId34"/>
    <sheet name="表35-地方政府专项债务限额及余额决算情况表" sheetId="35" r:id="rId35"/>
    <sheet name="表36-地方政府债务限额及余额决算情况表" sheetId="36" r:id="rId36"/>
    <sheet name="表37-地方政府债务余额情况汇总表" sheetId="37" r:id="rId37"/>
    <sheet name="表38-地方政府债务相关情况表" sheetId="38" r:id="rId38"/>
    <sheet name="表39-政府债务十年到期情况表" sheetId="39" r:id="rId39"/>
    <sheet name="表40-地方政府债券使用情况表" sheetId="40" r:id="rId40"/>
    <sheet name="表41-地方政府债务还本付息情况表" sheetId="41" r:id="rId41"/>
    <sheet name="表42-地方政府债券发行情况表" sheetId="42" r:id="rId42"/>
    <sheet name="表43-本级地方政府专项债务表" sheetId="43" r:id="rId43"/>
    <sheet name="表44-本级新增政府债券项目实施" sheetId="44" r:id="rId44"/>
  </sheets>
  <externalReferences>
    <externalReference r:id="rId47"/>
    <externalReference r:id="rId48"/>
  </externalReferences>
  <definedNames>
    <definedName name="_______________A01" localSheetId="0">#REF!</definedName>
    <definedName name="_______________A01" localSheetId="1">#REF!</definedName>
    <definedName name="_______________A01">#REF!</definedName>
    <definedName name="_______________A08">'[1]A01-1'!$A$5:$C$36</definedName>
    <definedName name="___1A01_" localSheetId="0">#REF!</definedName>
    <definedName name="___1A01_" localSheetId="1">#REF!</definedName>
    <definedName name="___1A01_">#REF!</definedName>
    <definedName name="___2A08_">'[1]A01-1'!$A$5:$C$36</definedName>
    <definedName name="__1A01_" localSheetId="0">#REF!</definedName>
    <definedName name="__1A01_" localSheetId="1">#REF!</definedName>
    <definedName name="__1A01_">#REF!</definedName>
    <definedName name="__2A08_">'[1]A01-1'!$A$5:$C$36</definedName>
    <definedName name="__A01" localSheetId="0">#REF!</definedName>
    <definedName name="__A01" localSheetId="1">#REF!</definedName>
    <definedName name="__A01">#REF!</definedName>
    <definedName name="__A08">'[1]A01-1'!$A$5:$C$36</definedName>
    <definedName name="_1A01_" localSheetId="0">#REF!</definedName>
    <definedName name="_1A01_" localSheetId="1">#REF!</definedName>
    <definedName name="_1A01_">#REF!</definedName>
    <definedName name="_2A01_" localSheetId="0">#REF!</definedName>
    <definedName name="_2A01_" localSheetId="1">#REF!</definedName>
    <definedName name="_2A01_">#REF!</definedName>
    <definedName name="_2A08_">'[2]A01-1'!$A$5:$C$36</definedName>
    <definedName name="_4A08_">'[1]A01-1'!$A$5:$C$36</definedName>
    <definedName name="_A01" localSheetId="0">#REF!</definedName>
    <definedName name="_A01" localSheetId="1">#REF!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2">'表13-政府性基金收入'!$A$1:$G$26</definedName>
    <definedName name="_xlnm.Print_Area" localSheetId="15">'表16-区级政府性基金收入'!$A$1:$G$26</definedName>
    <definedName name="_xlnm.Print_Area" localSheetId="0">'表1-一般公共预算收入'!$A$1:$G$31</definedName>
    <definedName name="_xlnm.Print_Area" localSheetId="1">'表2-一般公共预算支出'!$A$1:$G$1351</definedName>
    <definedName name="_xlnm.Print_Area" localSheetId="4">'表5-区级一般公共预算支出'!$A$1:$G$1351</definedName>
    <definedName name="_xlnm.Print_Area" localSheetId="6">'表7-一般公共预算上级补助（分科目）'!$A$1:$B$52</definedName>
    <definedName name="_xlnm.Print_Area">#N/A</definedName>
    <definedName name="_xlnm.Print_Titles" localSheetId="9">'表10-一般公共预算经济分类科目基本支出决算表'!$4:$4</definedName>
    <definedName name="_xlnm.Print_Titles" localSheetId="12">'表13-政府性基金收入'!$2:$4</definedName>
    <definedName name="_xlnm.Print_Titles" localSheetId="13">'表14-政府性基金支出'!$4:$4</definedName>
    <definedName name="_xlnm.Print_Titles" localSheetId="16">'表17-区级政府性基金支出'!$4:$4</definedName>
    <definedName name="_xlnm.Print_Titles" localSheetId="18">'表19-基金转移支付补助（分科目）'!$4:$4</definedName>
    <definedName name="_xlnm.Print_Titles" localSheetId="0">'表1-一般公共预算收入'!$2:$4</definedName>
    <definedName name="_xlnm.Print_Titles" localSheetId="19">'表20-基金转移支付补助（分项目、分地区）'!$4:$4</definedName>
    <definedName name="_xlnm.Print_Titles" localSheetId="20">'表21-国有资本经营预算收入'!$4:$4</definedName>
    <definedName name="_xlnm.Print_Titles" localSheetId="21">'表22-国有资本经营预算支出'!$4:$4</definedName>
    <definedName name="_xlnm.Print_Titles" localSheetId="23">'表24-区级国有资本经营预算收入'!$4:$4</definedName>
    <definedName name="_xlnm.Print_Titles" localSheetId="24">'表25-区级国有资本经营预算支出'!$4:$4</definedName>
    <definedName name="_xlnm.Print_Titles" localSheetId="27">'表28-社保基金收入'!$4:$4</definedName>
    <definedName name="_xlnm.Print_Titles" localSheetId="28">'表29-社保基金支出'!$4:$4</definedName>
    <definedName name="_xlnm.Print_Titles" localSheetId="1">'表2-一般公共预算支出'!$4:$4</definedName>
    <definedName name="_xlnm.Print_Titles" localSheetId="29">'表30-社保基金收支平衡'!$4:$4</definedName>
    <definedName name="_xlnm.Print_Titles" localSheetId="30">'表31-区级社保基金收入'!$4:$4</definedName>
    <definedName name="_xlnm.Print_Titles" localSheetId="31">'表32-区级社保基金支出'!$4:$4</definedName>
    <definedName name="_xlnm.Print_Titles" localSheetId="32">'表33-区级社保基金收支平衡'!$4:$4</definedName>
    <definedName name="_xlnm.Print_Titles" localSheetId="37">'表38-地方政府债务相关情况表'!$4:$4</definedName>
    <definedName name="_xlnm.Print_Titles" localSheetId="39">'表40-地方政府债券使用情况表'!$4:$4</definedName>
    <definedName name="_xlnm.Print_Titles" localSheetId="43">'表44-本级新增政府债券项目实施'!$4:$5</definedName>
    <definedName name="_xlnm.Print_Titles" localSheetId="3">'表4-区级一般公共预算收入'!$4:$4</definedName>
    <definedName name="_xlnm.Print_Titles" localSheetId="4">'表5-区级一般公共预算支出'!$4:$4</definedName>
    <definedName name="_xlnm.Print_Titles" localSheetId="6">'表7-一般公共预算上级补助（分科目）'!$4:$4</definedName>
    <definedName name="_xlnm.Print_Titles" localSheetId="7">'表8-一般公共预算上级补助（分项目、分地区）'!$4:$4</definedName>
    <definedName name="_xlnm.Print_Titles" localSheetId="8">'表9-一般公共预算经济分类科目支出决算表'!$4:$4</definedName>
    <definedName name="_xlnm.Print_Titles">#N/A</definedName>
    <definedName name="s">#N/A</definedName>
    <definedName name="地区名称" localSheetId="0">#REF!</definedName>
    <definedName name="地区名称" localSheetId="1">#REF!</definedName>
    <definedName name="地区名称">#REF!</definedName>
    <definedName name="支出" localSheetId="0">#REF!</definedName>
    <definedName name="支出" localSheetId="1">#REF!</definedName>
    <definedName name="支出">#REF!</definedName>
    <definedName name="_xlnm._FilterDatabase" localSheetId="4" hidden="1">'表5-区级一般公共预算支出'!$A$4:$G$1351</definedName>
    <definedName name="_xlnm._FilterDatabase" localSheetId="19" hidden="1">'表20-基金转移支付补助（分项目、分地区）'!$A$4:$C$59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<sst xmlns="http://schemas.openxmlformats.org/spreadsheetml/2006/main" count="4266" uniqueCount="1937">
  <si>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1</t>
    </r>
  </si>
  <si>
    <r>
      <t>2022</t>
    </r>
    <r>
      <rPr>
        <sz val="20"/>
        <rFont val="方正小标宋_GBK"/>
        <family val="4"/>
      </rPr>
      <t>年攀枝花市西区一般公共预算收入决算表</t>
    </r>
  </si>
  <si>
    <t>单位：万元</t>
  </si>
  <si>
    <t>预算科目</t>
  </si>
  <si>
    <r>
      <rPr>
        <sz val="14"/>
        <rFont val="方正黑体_GBK"/>
        <family val="4"/>
      </rPr>
      <t>年初预算数</t>
    </r>
  </si>
  <si>
    <r>
      <rPr>
        <sz val="14"/>
        <rFont val="方正黑体_GBK"/>
        <family val="4"/>
      </rPr>
      <t>调整预算数</t>
    </r>
  </si>
  <si>
    <r>
      <rPr>
        <sz val="14"/>
        <rFont val="方正黑体_GBK"/>
        <family val="4"/>
      </rPr>
      <t>决算数</t>
    </r>
  </si>
  <si>
    <r>
      <rPr>
        <sz val="14"/>
        <rFont val="方正黑体_GBK"/>
        <family val="4"/>
      </rPr>
      <t>累计</t>
    </r>
    <r>
      <rPr>
        <sz val="14"/>
        <rFont val="Times New Roman"/>
        <family val="1"/>
      </rPr>
      <t xml:space="preserve">       
</t>
    </r>
    <r>
      <rPr>
        <sz val="14"/>
        <rFont val="方正黑体_GBK"/>
        <family val="4"/>
      </rPr>
      <t>占调整预算</t>
    </r>
  </si>
  <si>
    <r>
      <rPr>
        <sz val="14"/>
        <rFont val="方正黑体_GBK"/>
        <family val="4"/>
      </rPr>
      <t>上年决算数</t>
    </r>
  </si>
  <si>
    <r>
      <rPr>
        <sz val="14"/>
        <rFont val="方正黑体_GBK"/>
        <family val="4"/>
      </rPr>
      <t>同比增减</t>
    </r>
  </si>
  <si>
    <r>
      <rPr>
        <b/>
        <sz val="14"/>
        <rFont val="方正仿宋_GBK"/>
        <family val="4"/>
      </rPr>
      <t>一、税收收入</t>
    </r>
  </si>
  <si>
    <r>
      <t xml:space="preserve">    </t>
    </r>
    <r>
      <rPr>
        <sz val="14"/>
        <rFont val="方正仿宋_GBK"/>
        <family val="4"/>
      </rPr>
      <t>增值税</t>
    </r>
  </si>
  <si>
    <r>
      <t xml:space="preserve">    </t>
    </r>
    <r>
      <rPr>
        <sz val="14"/>
        <rFont val="方正仿宋_GBK"/>
        <family val="4"/>
      </rPr>
      <t>营业税</t>
    </r>
  </si>
  <si>
    <r>
      <t xml:space="preserve">    </t>
    </r>
    <r>
      <rPr>
        <sz val="14"/>
        <rFont val="方正仿宋_GBK"/>
        <family val="4"/>
      </rPr>
      <t>企业所得税</t>
    </r>
  </si>
  <si>
    <r>
      <t xml:space="preserve">    </t>
    </r>
    <r>
      <rPr>
        <sz val="14"/>
        <rFont val="方正仿宋_GBK"/>
        <family val="4"/>
      </rPr>
      <t>企业所得税退税</t>
    </r>
  </si>
  <si>
    <r>
      <t xml:space="preserve">    </t>
    </r>
    <r>
      <rPr>
        <sz val="14"/>
        <rFont val="方正仿宋_GBK"/>
        <family val="4"/>
      </rPr>
      <t>个人所得税</t>
    </r>
  </si>
  <si>
    <r>
      <t xml:space="preserve">    </t>
    </r>
    <r>
      <rPr>
        <sz val="14"/>
        <rFont val="方正仿宋_GBK"/>
        <family val="4"/>
      </rPr>
      <t>资源税</t>
    </r>
  </si>
  <si>
    <r>
      <t xml:space="preserve">    </t>
    </r>
    <r>
      <rPr>
        <sz val="14"/>
        <rFont val="方正仿宋_GBK"/>
        <family val="4"/>
      </rPr>
      <t>城市维护建设税</t>
    </r>
  </si>
  <si>
    <r>
      <t xml:space="preserve">    </t>
    </r>
    <r>
      <rPr>
        <sz val="14"/>
        <rFont val="方正仿宋_GBK"/>
        <family val="4"/>
      </rPr>
      <t>房产税</t>
    </r>
  </si>
  <si>
    <r>
      <t xml:space="preserve">    </t>
    </r>
    <r>
      <rPr>
        <sz val="14"/>
        <rFont val="方正仿宋_GBK"/>
        <family val="4"/>
      </rPr>
      <t>印花税</t>
    </r>
  </si>
  <si>
    <r>
      <t xml:space="preserve">    </t>
    </r>
    <r>
      <rPr>
        <sz val="14"/>
        <rFont val="方正仿宋_GBK"/>
        <family val="4"/>
      </rPr>
      <t>城镇土地使用税</t>
    </r>
  </si>
  <si>
    <r>
      <t xml:space="preserve">    </t>
    </r>
    <r>
      <rPr>
        <sz val="14"/>
        <rFont val="方正仿宋_GBK"/>
        <family val="4"/>
      </rPr>
      <t>土地增值税</t>
    </r>
  </si>
  <si>
    <r>
      <t xml:space="preserve">    </t>
    </r>
    <r>
      <rPr>
        <sz val="14"/>
        <rFont val="方正仿宋_GBK"/>
        <family val="4"/>
      </rPr>
      <t>车船税</t>
    </r>
  </si>
  <si>
    <r>
      <t xml:space="preserve">    </t>
    </r>
    <r>
      <rPr>
        <sz val="14"/>
        <rFont val="方正仿宋_GBK"/>
        <family val="4"/>
      </rPr>
      <t>耕地占用税</t>
    </r>
  </si>
  <si>
    <r>
      <t xml:space="preserve">    </t>
    </r>
    <r>
      <rPr>
        <sz val="14"/>
        <rFont val="方正仿宋_GBK"/>
        <family val="4"/>
      </rPr>
      <t>契税</t>
    </r>
  </si>
  <si>
    <r>
      <t xml:space="preserve">    </t>
    </r>
    <r>
      <rPr>
        <sz val="14"/>
        <rFont val="方正仿宋_GBK"/>
        <family val="4"/>
      </rPr>
      <t>烟叶税</t>
    </r>
  </si>
  <si>
    <r>
      <t xml:space="preserve">    </t>
    </r>
    <r>
      <rPr>
        <sz val="14"/>
        <rFont val="方正仿宋_GBK"/>
        <family val="4"/>
      </rPr>
      <t>环境保护税</t>
    </r>
  </si>
  <si>
    <r>
      <t xml:space="preserve">    </t>
    </r>
    <r>
      <rPr>
        <sz val="14"/>
        <rFont val="方正仿宋_GBK"/>
        <family val="4"/>
      </rPr>
      <t>其他税收收入</t>
    </r>
  </si>
  <si>
    <r>
      <rPr>
        <b/>
        <sz val="14"/>
        <rFont val="方正仿宋_GBK"/>
        <family val="4"/>
      </rPr>
      <t>二、非税收入</t>
    </r>
  </si>
  <si>
    <r>
      <t xml:space="preserve">    </t>
    </r>
    <r>
      <rPr>
        <sz val="14"/>
        <rFont val="方正仿宋_GBK"/>
        <family val="4"/>
      </rPr>
      <t>专项收入</t>
    </r>
  </si>
  <si>
    <r>
      <t xml:space="preserve">    </t>
    </r>
    <r>
      <rPr>
        <sz val="14"/>
        <rFont val="方正仿宋_GBK"/>
        <family val="4"/>
      </rPr>
      <t>行政事业性收费收入</t>
    </r>
  </si>
  <si>
    <r>
      <t xml:space="preserve">    </t>
    </r>
    <r>
      <rPr>
        <sz val="14"/>
        <rFont val="方正仿宋_GBK"/>
        <family val="4"/>
      </rPr>
      <t>罚没收入</t>
    </r>
  </si>
  <si>
    <r>
      <t xml:space="preserve">    </t>
    </r>
    <r>
      <rPr>
        <sz val="14"/>
        <rFont val="方正仿宋_GBK"/>
        <family val="4"/>
      </rPr>
      <t>国有资源（资产）有偿使用收入</t>
    </r>
  </si>
  <si>
    <r>
      <t xml:space="preserve">    </t>
    </r>
    <r>
      <rPr>
        <sz val="14"/>
        <rFont val="方正仿宋_GBK"/>
        <family val="4"/>
      </rPr>
      <t>捐赠收入</t>
    </r>
  </si>
  <si>
    <r>
      <t xml:space="preserve">    </t>
    </r>
    <r>
      <rPr>
        <sz val="14"/>
        <rFont val="方正仿宋_GBK"/>
        <family val="4"/>
      </rPr>
      <t>政府住房基金收入</t>
    </r>
  </si>
  <si>
    <r>
      <t xml:space="preserve">    </t>
    </r>
    <r>
      <rPr>
        <sz val="14"/>
        <rFont val="方正仿宋_GBK"/>
        <family val="4"/>
      </rPr>
      <t>其他收入</t>
    </r>
  </si>
  <si>
    <t>一般公共预算收入合计</t>
  </si>
  <si>
    <t xml:space="preserve"> </t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</si>
  <si>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2</t>
    </r>
  </si>
  <si>
    <r>
      <t>2022</t>
    </r>
    <r>
      <rPr>
        <sz val="20"/>
        <rFont val="方正小标宋_GBK"/>
        <family val="4"/>
      </rPr>
      <t>年攀枝花市西区一般公共预算支出决算表</t>
    </r>
  </si>
  <si>
    <t>年初预算数</t>
  </si>
  <si>
    <r>
      <rPr>
        <sz val="14"/>
        <rFont val="方正黑体_GBK"/>
        <family val="4"/>
      </rPr>
      <t>累计占调整预算</t>
    </r>
  </si>
  <si>
    <r>
      <rPr>
        <sz val="11"/>
        <rFont val="宋体"/>
        <family val="0"/>
      </rPr>
      <t>上年结转</t>
    </r>
  </si>
  <si>
    <r>
      <t xml:space="preserve">  </t>
    </r>
    <r>
      <rPr>
        <b/>
        <sz val="14"/>
        <rFont val="方正仿宋_GBK"/>
        <family val="4"/>
      </rPr>
      <t>一般公共服务支出</t>
    </r>
  </si>
  <si>
    <r>
      <t xml:space="preserve">    </t>
    </r>
    <r>
      <rPr>
        <b/>
        <sz val="14"/>
        <rFont val="方正仿宋_GBK"/>
        <family val="4"/>
      </rPr>
      <t>人大事务</t>
    </r>
  </si>
  <si>
    <r>
      <t xml:space="preserve">      </t>
    </r>
    <r>
      <rPr>
        <sz val="14"/>
        <rFont val="方正仿宋_GBK"/>
        <family val="4"/>
      </rPr>
      <t>行政运行</t>
    </r>
  </si>
  <si>
    <r>
      <t xml:space="preserve">      </t>
    </r>
    <r>
      <rPr>
        <sz val="14"/>
        <rFont val="方正仿宋_GBK"/>
        <family val="4"/>
      </rPr>
      <t>一般行政管理事务</t>
    </r>
  </si>
  <si>
    <r>
      <t xml:space="preserve">      </t>
    </r>
    <r>
      <rPr>
        <sz val="14"/>
        <rFont val="方正仿宋_GBK"/>
        <family val="4"/>
      </rPr>
      <t>机关服务</t>
    </r>
  </si>
  <si>
    <r>
      <t xml:space="preserve">      </t>
    </r>
    <r>
      <rPr>
        <sz val="14"/>
        <rFont val="方正仿宋_GBK"/>
        <family val="4"/>
      </rPr>
      <t>人大会议</t>
    </r>
  </si>
  <si>
    <r>
      <t xml:space="preserve">      </t>
    </r>
    <r>
      <rPr>
        <sz val="14"/>
        <rFont val="方正仿宋_GBK"/>
        <family val="4"/>
      </rPr>
      <t>人大立法</t>
    </r>
  </si>
  <si>
    <r>
      <t xml:space="preserve">      </t>
    </r>
    <r>
      <rPr>
        <sz val="14"/>
        <rFont val="方正仿宋_GBK"/>
        <family val="4"/>
      </rPr>
      <t>人大监督</t>
    </r>
  </si>
  <si>
    <r>
      <t xml:space="preserve">      </t>
    </r>
    <r>
      <rPr>
        <sz val="14"/>
        <rFont val="方正仿宋_GBK"/>
        <family val="4"/>
      </rPr>
      <t>人大代表履职能力提升</t>
    </r>
  </si>
  <si>
    <r>
      <t xml:space="preserve">      </t>
    </r>
    <r>
      <rPr>
        <sz val="14"/>
        <rFont val="方正仿宋_GBK"/>
        <family val="4"/>
      </rPr>
      <t>代表工作</t>
    </r>
  </si>
  <si>
    <r>
      <t xml:space="preserve">      </t>
    </r>
    <r>
      <rPr>
        <sz val="14"/>
        <rFont val="方正仿宋_GBK"/>
        <family val="4"/>
      </rPr>
      <t>人大信访工作</t>
    </r>
  </si>
  <si>
    <r>
      <t xml:space="preserve">      </t>
    </r>
    <r>
      <rPr>
        <sz val="14"/>
        <rFont val="方正仿宋_GBK"/>
        <family val="4"/>
      </rPr>
      <t>事业运行</t>
    </r>
  </si>
  <si>
    <r>
      <t xml:space="preserve">      </t>
    </r>
    <r>
      <rPr>
        <sz val="14"/>
        <rFont val="方正仿宋_GBK"/>
        <family val="4"/>
      </rPr>
      <t>其他人大事务支出</t>
    </r>
  </si>
  <si>
    <r>
      <t xml:space="preserve">    </t>
    </r>
    <r>
      <rPr>
        <b/>
        <sz val="14"/>
        <rFont val="方正仿宋_GBK"/>
        <family val="4"/>
      </rPr>
      <t>政协事务</t>
    </r>
  </si>
  <si>
    <r>
      <t xml:space="preserve">      </t>
    </r>
    <r>
      <rPr>
        <sz val="14"/>
        <rFont val="方正仿宋_GBK"/>
        <family val="4"/>
      </rPr>
      <t>政协会议</t>
    </r>
  </si>
  <si>
    <r>
      <t xml:space="preserve">      </t>
    </r>
    <r>
      <rPr>
        <sz val="14"/>
        <rFont val="方正仿宋_GBK"/>
        <family val="4"/>
      </rPr>
      <t>委员视察</t>
    </r>
  </si>
  <si>
    <r>
      <t xml:space="preserve">      </t>
    </r>
    <r>
      <rPr>
        <sz val="14"/>
        <rFont val="方正仿宋_GBK"/>
        <family val="4"/>
      </rPr>
      <t>参政议政</t>
    </r>
  </si>
  <si>
    <r>
      <t xml:space="preserve">      </t>
    </r>
    <r>
      <rPr>
        <sz val="14"/>
        <rFont val="方正仿宋_GBK"/>
        <family val="4"/>
      </rPr>
      <t>其他政协事务支出</t>
    </r>
  </si>
  <si>
    <r>
      <t xml:space="preserve">    </t>
    </r>
    <r>
      <rPr>
        <b/>
        <sz val="14"/>
        <rFont val="方正仿宋_GBK"/>
        <family val="4"/>
      </rPr>
      <t>政府办公厅</t>
    </r>
    <r>
      <rPr>
        <b/>
        <sz val="14"/>
        <rFont val="Times New Roman"/>
        <family val="1"/>
      </rPr>
      <t>(</t>
    </r>
    <r>
      <rPr>
        <b/>
        <sz val="14"/>
        <rFont val="方正仿宋_GBK"/>
        <family val="4"/>
      </rPr>
      <t>室</t>
    </r>
    <r>
      <rPr>
        <b/>
        <sz val="14"/>
        <rFont val="Times New Roman"/>
        <family val="1"/>
      </rPr>
      <t>)</t>
    </r>
    <r>
      <rPr>
        <b/>
        <sz val="14"/>
        <rFont val="方正仿宋_GBK"/>
        <family val="4"/>
      </rPr>
      <t>及相关机构事务</t>
    </r>
  </si>
  <si>
    <r>
      <t xml:space="preserve">      </t>
    </r>
    <r>
      <rPr>
        <sz val="14"/>
        <rFont val="方正仿宋_GBK"/>
        <family val="4"/>
      </rPr>
      <t>专项服务</t>
    </r>
  </si>
  <si>
    <r>
      <t xml:space="preserve">      </t>
    </r>
    <r>
      <rPr>
        <sz val="14"/>
        <rFont val="方正仿宋_GBK"/>
        <family val="4"/>
      </rPr>
      <t>专项业务活动</t>
    </r>
  </si>
  <si>
    <r>
      <t xml:space="preserve">      </t>
    </r>
    <r>
      <rPr>
        <sz val="14"/>
        <rFont val="方正仿宋_GBK"/>
        <family val="4"/>
      </rPr>
      <t>政务公开审批</t>
    </r>
  </si>
  <si>
    <r>
      <t xml:space="preserve">      </t>
    </r>
    <r>
      <rPr>
        <sz val="14"/>
        <rFont val="方正仿宋_GBK"/>
        <family val="4"/>
      </rPr>
      <t>信访事务</t>
    </r>
  </si>
  <si>
    <r>
      <t xml:space="preserve">      </t>
    </r>
    <r>
      <rPr>
        <sz val="14"/>
        <rFont val="方正仿宋_GBK"/>
        <family val="4"/>
      </rPr>
      <t>参事事务</t>
    </r>
  </si>
  <si>
    <r>
      <t xml:space="preserve">      </t>
    </r>
    <r>
      <rPr>
        <sz val="14"/>
        <rFont val="方正仿宋_GBK"/>
        <family val="4"/>
      </rPr>
      <t>其他政府办公厅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室</t>
    </r>
    <r>
      <rPr>
        <sz val="14"/>
        <rFont val="Times New Roman"/>
        <family val="1"/>
      </rPr>
      <t>)</t>
    </r>
    <r>
      <rPr>
        <sz val="14"/>
        <rFont val="方正仿宋_GBK"/>
        <family val="4"/>
      </rPr>
      <t>及相关机构事务支出</t>
    </r>
  </si>
  <si>
    <r>
      <t xml:space="preserve">    </t>
    </r>
    <r>
      <rPr>
        <b/>
        <sz val="14"/>
        <rFont val="方正仿宋_GBK"/>
        <family val="4"/>
      </rPr>
      <t>发展与改革事务</t>
    </r>
  </si>
  <si>
    <r>
      <t xml:space="preserve">      </t>
    </r>
    <r>
      <rPr>
        <sz val="14"/>
        <rFont val="方正仿宋_GBK"/>
        <family val="4"/>
      </rPr>
      <t>战略规划与实施</t>
    </r>
  </si>
  <si>
    <r>
      <t xml:space="preserve">      </t>
    </r>
    <r>
      <rPr>
        <sz val="14"/>
        <rFont val="方正仿宋_GBK"/>
        <family val="4"/>
      </rPr>
      <t>日常经济运行调节</t>
    </r>
  </si>
  <si>
    <r>
      <t xml:space="preserve">      </t>
    </r>
    <r>
      <rPr>
        <sz val="14"/>
        <rFont val="方正仿宋_GBK"/>
        <family val="4"/>
      </rPr>
      <t>社会事业发展规划</t>
    </r>
  </si>
  <si>
    <r>
      <t xml:space="preserve">      </t>
    </r>
    <r>
      <rPr>
        <sz val="14"/>
        <rFont val="方正仿宋_GBK"/>
        <family val="4"/>
      </rPr>
      <t>经济体制改革研究</t>
    </r>
  </si>
  <si>
    <r>
      <t xml:space="preserve">      </t>
    </r>
    <r>
      <rPr>
        <sz val="14"/>
        <rFont val="方正仿宋_GBK"/>
        <family val="4"/>
      </rPr>
      <t>物价管理</t>
    </r>
  </si>
  <si>
    <r>
      <t xml:space="preserve">      </t>
    </r>
    <r>
      <rPr>
        <sz val="14"/>
        <rFont val="方正仿宋_GBK"/>
        <family val="4"/>
      </rPr>
      <t>其他发展与改革事务支出</t>
    </r>
  </si>
  <si>
    <r>
      <t xml:space="preserve">    </t>
    </r>
    <r>
      <rPr>
        <b/>
        <sz val="14"/>
        <rFont val="方正仿宋_GBK"/>
        <family val="4"/>
      </rPr>
      <t>统计信息事务</t>
    </r>
  </si>
  <si>
    <r>
      <t xml:space="preserve">      </t>
    </r>
    <r>
      <rPr>
        <sz val="14"/>
        <rFont val="方正仿宋_GBK"/>
        <family val="4"/>
      </rPr>
      <t>信息事务</t>
    </r>
  </si>
  <si>
    <r>
      <t xml:space="preserve">      </t>
    </r>
    <r>
      <rPr>
        <sz val="14"/>
        <rFont val="方正仿宋_GBK"/>
        <family val="4"/>
      </rPr>
      <t>专项统计业务</t>
    </r>
  </si>
  <si>
    <r>
      <t xml:space="preserve">      </t>
    </r>
    <r>
      <rPr>
        <sz val="14"/>
        <rFont val="方正仿宋_GBK"/>
        <family val="4"/>
      </rPr>
      <t>统计管理</t>
    </r>
  </si>
  <si>
    <r>
      <t xml:space="preserve">      </t>
    </r>
    <r>
      <rPr>
        <sz val="14"/>
        <rFont val="方正仿宋_GBK"/>
        <family val="4"/>
      </rPr>
      <t>专项普查活动</t>
    </r>
  </si>
  <si>
    <r>
      <t xml:space="preserve">      </t>
    </r>
    <r>
      <rPr>
        <sz val="14"/>
        <rFont val="方正仿宋_GBK"/>
        <family val="4"/>
      </rPr>
      <t>统计抽样调查</t>
    </r>
  </si>
  <si>
    <r>
      <t xml:space="preserve">      </t>
    </r>
    <r>
      <rPr>
        <sz val="14"/>
        <rFont val="方正仿宋_GBK"/>
        <family val="4"/>
      </rPr>
      <t>其他统计信息事务支出</t>
    </r>
  </si>
  <si>
    <r>
      <t xml:space="preserve">    </t>
    </r>
    <r>
      <rPr>
        <b/>
        <sz val="14"/>
        <rFont val="方正仿宋_GBK"/>
        <family val="4"/>
      </rPr>
      <t>财政事务</t>
    </r>
  </si>
  <si>
    <r>
      <t xml:space="preserve">      </t>
    </r>
    <r>
      <rPr>
        <sz val="14"/>
        <rFont val="方正仿宋_GBK"/>
        <family val="4"/>
      </rPr>
      <t>预算改革业务</t>
    </r>
  </si>
  <si>
    <r>
      <t xml:space="preserve">      </t>
    </r>
    <r>
      <rPr>
        <sz val="14"/>
        <rFont val="方正仿宋_GBK"/>
        <family val="4"/>
      </rPr>
      <t>财政国库业务</t>
    </r>
  </si>
  <si>
    <r>
      <t xml:space="preserve">      </t>
    </r>
    <r>
      <rPr>
        <sz val="14"/>
        <rFont val="方正仿宋_GBK"/>
        <family val="4"/>
      </rPr>
      <t>财政监察</t>
    </r>
  </si>
  <si>
    <r>
      <t xml:space="preserve">      </t>
    </r>
    <r>
      <rPr>
        <sz val="14"/>
        <rFont val="方正仿宋_GBK"/>
        <family val="4"/>
      </rPr>
      <t>信息化建设</t>
    </r>
  </si>
  <si>
    <r>
      <t xml:space="preserve">      </t>
    </r>
    <r>
      <rPr>
        <sz val="14"/>
        <rFont val="方正仿宋_GBK"/>
        <family val="4"/>
      </rPr>
      <t>财政委托业务支出</t>
    </r>
  </si>
  <si>
    <r>
      <t xml:space="preserve">      </t>
    </r>
    <r>
      <rPr>
        <sz val="14"/>
        <rFont val="方正仿宋_GBK"/>
        <family val="4"/>
      </rPr>
      <t>其他财政事务支出</t>
    </r>
  </si>
  <si>
    <r>
      <t xml:space="preserve">    </t>
    </r>
    <r>
      <rPr>
        <b/>
        <sz val="14"/>
        <rFont val="方正仿宋_GBK"/>
        <family val="4"/>
      </rPr>
      <t>税收事务</t>
    </r>
  </si>
  <si>
    <r>
      <t xml:space="preserve">      </t>
    </r>
    <r>
      <rPr>
        <sz val="14"/>
        <rFont val="方正仿宋_GBK"/>
        <family val="4"/>
      </rPr>
      <t>税务办案</t>
    </r>
  </si>
  <si>
    <r>
      <t xml:space="preserve">      </t>
    </r>
    <r>
      <rPr>
        <sz val="14"/>
        <rFont val="方正仿宋_GBK"/>
        <family val="4"/>
      </rPr>
      <t>发票管理及税务登记</t>
    </r>
  </si>
  <si>
    <r>
      <t xml:space="preserve">      </t>
    </r>
    <r>
      <rPr>
        <sz val="14"/>
        <rFont val="方正仿宋_GBK"/>
        <family val="4"/>
      </rPr>
      <t>代扣代收代征税款手续费</t>
    </r>
  </si>
  <si>
    <r>
      <t xml:space="preserve">      </t>
    </r>
    <r>
      <rPr>
        <sz val="14"/>
        <rFont val="方正仿宋_GBK"/>
        <family val="4"/>
      </rPr>
      <t>税务宣传</t>
    </r>
  </si>
  <si>
    <r>
      <t xml:space="preserve">      </t>
    </r>
    <r>
      <rPr>
        <sz val="14"/>
        <rFont val="方正仿宋_GBK"/>
        <family val="4"/>
      </rPr>
      <t>协税护税</t>
    </r>
  </si>
  <si>
    <r>
      <t xml:space="preserve">      </t>
    </r>
    <r>
      <rPr>
        <sz val="14"/>
        <rFont val="方正仿宋_GBK"/>
        <family val="4"/>
      </rPr>
      <t>其他税收事务支出</t>
    </r>
  </si>
  <si>
    <r>
      <t xml:space="preserve">    </t>
    </r>
    <r>
      <rPr>
        <b/>
        <sz val="14"/>
        <rFont val="方正仿宋_GBK"/>
        <family val="4"/>
      </rPr>
      <t>审计事务</t>
    </r>
  </si>
  <si>
    <r>
      <t xml:space="preserve">      </t>
    </r>
    <r>
      <rPr>
        <sz val="14"/>
        <rFont val="方正仿宋_GBK"/>
        <family val="4"/>
      </rPr>
      <t>审计业务</t>
    </r>
  </si>
  <si>
    <r>
      <t xml:space="preserve">      </t>
    </r>
    <r>
      <rPr>
        <sz val="14"/>
        <rFont val="方正仿宋_GBK"/>
        <family val="4"/>
      </rPr>
      <t>审计管理</t>
    </r>
  </si>
  <si>
    <r>
      <t xml:space="preserve">      </t>
    </r>
    <r>
      <rPr>
        <sz val="14"/>
        <rFont val="方正仿宋_GBK"/>
        <family val="4"/>
      </rPr>
      <t>其他审计事务支出</t>
    </r>
  </si>
  <si>
    <r>
      <t xml:space="preserve">    </t>
    </r>
    <r>
      <rPr>
        <b/>
        <sz val="14"/>
        <rFont val="方正仿宋_GBK"/>
        <family val="4"/>
      </rPr>
      <t>海关事务</t>
    </r>
  </si>
  <si>
    <r>
      <t xml:space="preserve">      </t>
    </r>
    <r>
      <rPr>
        <sz val="14"/>
        <rFont val="方正仿宋_GBK"/>
        <family val="4"/>
      </rPr>
      <t>缉私办案</t>
    </r>
  </si>
  <si>
    <r>
      <t xml:space="preserve">      </t>
    </r>
    <r>
      <rPr>
        <sz val="14"/>
        <rFont val="方正仿宋_GBK"/>
        <family val="4"/>
      </rPr>
      <t>口岸管理</t>
    </r>
  </si>
  <si>
    <r>
      <t xml:space="preserve">      </t>
    </r>
    <r>
      <rPr>
        <sz val="14"/>
        <rFont val="方正仿宋_GBK"/>
        <family val="4"/>
      </rPr>
      <t>海关关务</t>
    </r>
  </si>
  <si>
    <r>
      <t xml:space="preserve">      </t>
    </r>
    <r>
      <rPr>
        <sz val="14"/>
        <rFont val="方正仿宋_GBK"/>
        <family val="4"/>
      </rPr>
      <t>关税征管</t>
    </r>
  </si>
  <si>
    <r>
      <t xml:space="preserve">      </t>
    </r>
    <r>
      <rPr>
        <sz val="14"/>
        <rFont val="方正仿宋_GBK"/>
        <family val="4"/>
      </rPr>
      <t>海关监管</t>
    </r>
  </si>
  <si>
    <r>
      <t xml:space="preserve">      </t>
    </r>
    <r>
      <rPr>
        <sz val="14"/>
        <rFont val="方正仿宋_GBK"/>
        <family val="4"/>
      </rPr>
      <t>检验检疫</t>
    </r>
  </si>
  <si>
    <r>
      <t xml:space="preserve">      </t>
    </r>
    <r>
      <rPr>
        <sz val="14"/>
        <rFont val="方正仿宋_GBK"/>
        <family val="4"/>
      </rPr>
      <t>其他海关事务支出</t>
    </r>
  </si>
  <si>
    <r>
      <t xml:space="preserve">    </t>
    </r>
    <r>
      <rPr>
        <b/>
        <sz val="14"/>
        <rFont val="方正仿宋_GBK"/>
        <family val="4"/>
      </rPr>
      <t>人力资源事务</t>
    </r>
  </si>
  <si>
    <r>
      <t xml:space="preserve">      </t>
    </r>
    <r>
      <rPr>
        <sz val="14"/>
        <rFont val="方正仿宋_GBK"/>
        <family val="4"/>
      </rPr>
      <t>政府特殊津贴</t>
    </r>
  </si>
  <si>
    <r>
      <t xml:space="preserve">      </t>
    </r>
    <r>
      <rPr>
        <sz val="14"/>
        <rFont val="方正仿宋_GBK"/>
        <family val="4"/>
      </rPr>
      <t>资助留学回国人员</t>
    </r>
  </si>
  <si>
    <r>
      <t xml:space="preserve">      </t>
    </r>
    <r>
      <rPr>
        <sz val="14"/>
        <rFont val="方正仿宋_GBK"/>
        <family val="4"/>
      </rPr>
      <t>博士后日常经费</t>
    </r>
  </si>
  <si>
    <r>
      <t xml:space="preserve">      </t>
    </r>
    <r>
      <rPr>
        <sz val="14"/>
        <rFont val="方正仿宋_GBK"/>
        <family val="4"/>
      </rPr>
      <t>引进人才费用</t>
    </r>
  </si>
  <si>
    <r>
      <t xml:space="preserve">      </t>
    </r>
    <r>
      <rPr>
        <sz val="14"/>
        <rFont val="方正仿宋_GBK"/>
        <family val="4"/>
      </rPr>
      <t>其他人力资源事务支出</t>
    </r>
  </si>
  <si>
    <r>
      <t xml:space="preserve">    </t>
    </r>
    <r>
      <rPr>
        <b/>
        <sz val="14"/>
        <rFont val="方正仿宋_GBK"/>
        <family val="4"/>
      </rPr>
      <t>纪检监察事务</t>
    </r>
  </si>
  <si>
    <r>
      <t xml:space="preserve">      </t>
    </r>
    <r>
      <rPr>
        <sz val="14"/>
        <rFont val="方正仿宋_GBK"/>
        <family val="4"/>
      </rPr>
      <t>大案要案查处</t>
    </r>
  </si>
  <si>
    <r>
      <t xml:space="preserve">      </t>
    </r>
    <r>
      <rPr>
        <sz val="14"/>
        <rFont val="方正仿宋_GBK"/>
        <family val="4"/>
      </rPr>
      <t>派驻派出机构</t>
    </r>
  </si>
  <si>
    <r>
      <t xml:space="preserve">      </t>
    </r>
    <r>
      <rPr>
        <sz val="14"/>
        <rFont val="方正仿宋_GBK"/>
        <family val="4"/>
      </rPr>
      <t>巡视工作</t>
    </r>
  </si>
  <si>
    <r>
      <t xml:space="preserve">      </t>
    </r>
    <r>
      <rPr>
        <sz val="14"/>
        <rFont val="方正仿宋_GBK"/>
        <family val="4"/>
      </rPr>
      <t>其他纪检监察事务支出</t>
    </r>
  </si>
  <si>
    <r>
      <t xml:space="preserve">    </t>
    </r>
    <r>
      <rPr>
        <b/>
        <sz val="14"/>
        <rFont val="方正仿宋_GBK"/>
        <family val="4"/>
      </rPr>
      <t>商贸事务</t>
    </r>
  </si>
  <si>
    <r>
      <t xml:space="preserve">      </t>
    </r>
    <r>
      <rPr>
        <sz val="14"/>
        <rFont val="方正仿宋_GBK"/>
        <family val="4"/>
      </rPr>
      <t>对外贸易管理</t>
    </r>
  </si>
  <si>
    <r>
      <t xml:space="preserve">      </t>
    </r>
    <r>
      <rPr>
        <sz val="14"/>
        <rFont val="方正仿宋_GBK"/>
        <family val="4"/>
      </rPr>
      <t>国际经济合作</t>
    </r>
  </si>
  <si>
    <r>
      <t xml:space="preserve">      </t>
    </r>
    <r>
      <rPr>
        <sz val="14"/>
        <rFont val="方正仿宋_GBK"/>
        <family val="4"/>
      </rPr>
      <t>外资管理</t>
    </r>
  </si>
  <si>
    <r>
      <t xml:space="preserve">      </t>
    </r>
    <r>
      <rPr>
        <sz val="14"/>
        <rFont val="方正仿宋_GBK"/>
        <family val="4"/>
      </rPr>
      <t>国内贸易管理</t>
    </r>
  </si>
  <si>
    <r>
      <t xml:space="preserve">      </t>
    </r>
    <r>
      <rPr>
        <sz val="14"/>
        <rFont val="方正仿宋_GBK"/>
        <family val="4"/>
      </rPr>
      <t>招商引资</t>
    </r>
  </si>
  <si>
    <r>
      <t xml:space="preserve">      </t>
    </r>
    <r>
      <rPr>
        <sz val="14"/>
        <rFont val="方正仿宋_GBK"/>
        <family val="4"/>
      </rPr>
      <t>其他商贸事务支出</t>
    </r>
  </si>
  <si>
    <r>
      <t xml:space="preserve">    </t>
    </r>
    <r>
      <rPr>
        <b/>
        <sz val="14"/>
        <rFont val="方正仿宋_GBK"/>
        <family val="4"/>
      </rPr>
      <t>知识产权事务</t>
    </r>
  </si>
  <si>
    <r>
      <t xml:space="preserve">      </t>
    </r>
    <r>
      <rPr>
        <sz val="14"/>
        <rFont val="方正仿宋_GBK"/>
        <family val="4"/>
      </rPr>
      <t>专利审批</t>
    </r>
  </si>
  <si>
    <r>
      <t xml:space="preserve">      </t>
    </r>
    <r>
      <rPr>
        <sz val="14"/>
        <rFont val="方正仿宋_GBK"/>
        <family val="4"/>
      </rPr>
      <t>国家知识产权战略</t>
    </r>
  </si>
  <si>
    <r>
      <t xml:space="preserve">      </t>
    </r>
    <r>
      <rPr>
        <sz val="14"/>
        <rFont val="方正仿宋_GBK"/>
        <family val="4"/>
      </rPr>
      <t>专利试点和产业化推进</t>
    </r>
  </si>
  <si>
    <r>
      <t xml:space="preserve">      </t>
    </r>
    <r>
      <rPr>
        <sz val="14"/>
        <rFont val="方正仿宋_GBK"/>
        <family val="4"/>
      </rPr>
      <t>国际组织专项活动</t>
    </r>
  </si>
  <si>
    <r>
      <t xml:space="preserve">      </t>
    </r>
    <r>
      <rPr>
        <sz val="14"/>
        <rFont val="方正仿宋_GBK"/>
        <family val="4"/>
      </rPr>
      <t>知识产权宏观管理</t>
    </r>
  </si>
  <si>
    <r>
      <t xml:space="preserve">      </t>
    </r>
    <r>
      <rPr>
        <sz val="14"/>
        <rFont val="方正仿宋_GBK"/>
        <family val="4"/>
      </rPr>
      <t>商标管理</t>
    </r>
  </si>
  <si>
    <r>
      <t xml:space="preserve">      </t>
    </r>
    <r>
      <rPr>
        <sz val="14"/>
        <rFont val="方正仿宋_GBK"/>
        <family val="4"/>
      </rPr>
      <t>原产地地理标志管理</t>
    </r>
  </si>
  <si>
    <r>
      <t xml:space="preserve">      </t>
    </r>
    <r>
      <rPr>
        <sz val="14"/>
        <rFont val="方正仿宋_GBK"/>
        <family val="4"/>
      </rPr>
      <t>其他知识产权事务支出</t>
    </r>
  </si>
  <si>
    <r>
      <t xml:space="preserve">    </t>
    </r>
    <r>
      <rPr>
        <b/>
        <sz val="14"/>
        <rFont val="方正仿宋_GBK"/>
        <family val="4"/>
      </rPr>
      <t>民族事务</t>
    </r>
  </si>
  <si>
    <r>
      <t xml:space="preserve">      </t>
    </r>
    <r>
      <rPr>
        <sz val="14"/>
        <rFont val="方正仿宋_GBK"/>
        <family val="4"/>
      </rPr>
      <t>民族工作专项</t>
    </r>
  </si>
  <si>
    <r>
      <t xml:space="preserve">      </t>
    </r>
    <r>
      <rPr>
        <sz val="14"/>
        <rFont val="方正仿宋_GBK"/>
        <family val="4"/>
      </rPr>
      <t>其他民族事务支出</t>
    </r>
  </si>
  <si>
    <r>
      <t xml:space="preserve">    </t>
    </r>
    <r>
      <rPr>
        <b/>
        <sz val="14"/>
        <rFont val="方正仿宋_GBK"/>
        <family val="4"/>
      </rPr>
      <t>港澳台事务</t>
    </r>
  </si>
  <si>
    <r>
      <t xml:space="preserve">      </t>
    </r>
    <r>
      <rPr>
        <sz val="14"/>
        <rFont val="方正仿宋_GBK"/>
        <family val="4"/>
      </rPr>
      <t>港澳事务</t>
    </r>
  </si>
  <si>
    <r>
      <t xml:space="preserve">      </t>
    </r>
    <r>
      <rPr>
        <sz val="14"/>
        <rFont val="方正仿宋_GBK"/>
        <family val="4"/>
      </rPr>
      <t>台湾事务</t>
    </r>
  </si>
  <si>
    <r>
      <t xml:space="preserve">      </t>
    </r>
    <r>
      <rPr>
        <sz val="14"/>
        <rFont val="方正仿宋_GBK"/>
        <family val="4"/>
      </rPr>
      <t>其他港澳台事务支出</t>
    </r>
  </si>
  <si>
    <r>
      <t xml:space="preserve">    </t>
    </r>
    <r>
      <rPr>
        <b/>
        <sz val="14"/>
        <rFont val="方正仿宋_GBK"/>
        <family val="4"/>
      </rPr>
      <t>档案事务</t>
    </r>
  </si>
  <si>
    <r>
      <t xml:space="preserve">      </t>
    </r>
    <r>
      <rPr>
        <sz val="14"/>
        <rFont val="方正仿宋_GBK"/>
        <family val="4"/>
      </rPr>
      <t>档案馆</t>
    </r>
  </si>
  <si>
    <r>
      <t xml:space="preserve">      </t>
    </r>
    <r>
      <rPr>
        <sz val="14"/>
        <rFont val="方正仿宋_GBK"/>
        <family val="4"/>
      </rPr>
      <t>其他档案事务支出</t>
    </r>
  </si>
  <si>
    <r>
      <t xml:space="preserve">    </t>
    </r>
    <r>
      <rPr>
        <b/>
        <sz val="14"/>
        <rFont val="方正仿宋_GBK"/>
        <family val="4"/>
      </rPr>
      <t>民主党派及工商联事务</t>
    </r>
  </si>
  <si>
    <r>
      <t xml:space="preserve">      </t>
    </r>
    <r>
      <rPr>
        <sz val="14"/>
        <rFont val="方正仿宋_GBK"/>
        <family val="4"/>
      </rPr>
      <t>其他民主党派及工商联事务支出</t>
    </r>
  </si>
  <si>
    <r>
      <t xml:space="preserve">    </t>
    </r>
    <r>
      <rPr>
        <b/>
        <sz val="14"/>
        <rFont val="方正仿宋_GBK"/>
        <family val="4"/>
      </rPr>
      <t>群众团体事务</t>
    </r>
  </si>
  <si>
    <r>
      <t xml:space="preserve">      </t>
    </r>
    <r>
      <rPr>
        <sz val="14"/>
        <rFont val="方正仿宋_GBK"/>
        <family val="4"/>
      </rPr>
      <t>工会事务</t>
    </r>
  </si>
  <si>
    <r>
      <t xml:space="preserve">      </t>
    </r>
    <r>
      <rPr>
        <sz val="14"/>
        <rFont val="方正仿宋_GBK"/>
        <family val="4"/>
      </rPr>
      <t>其他群众团体事务支出</t>
    </r>
  </si>
  <si>
    <r>
      <t xml:space="preserve">    </t>
    </r>
    <r>
      <rPr>
        <b/>
        <sz val="14"/>
        <rFont val="方正仿宋_GBK"/>
        <family val="4"/>
      </rPr>
      <t>党委办公厅</t>
    </r>
    <r>
      <rPr>
        <b/>
        <sz val="14"/>
        <rFont val="Times New Roman"/>
        <family val="1"/>
      </rPr>
      <t>(</t>
    </r>
    <r>
      <rPr>
        <b/>
        <sz val="14"/>
        <rFont val="方正仿宋_GBK"/>
        <family val="4"/>
      </rPr>
      <t>室</t>
    </r>
    <r>
      <rPr>
        <b/>
        <sz val="14"/>
        <rFont val="Times New Roman"/>
        <family val="1"/>
      </rPr>
      <t>)</t>
    </r>
    <r>
      <rPr>
        <b/>
        <sz val="14"/>
        <rFont val="方正仿宋_GBK"/>
        <family val="4"/>
      </rPr>
      <t>及相关机构事务</t>
    </r>
  </si>
  <si>
    <r>
      <t xml:space="preserve">      </t>
    </r>
    <r>
      <rPr>
        <sz val="14"/>
        <rFont val="方正仿宋_GBK"/>
        <family val="4"/>
      </rPr>
      <t>专项业务</t>
    </r>
  </si>
  <si>
    <r>
      <t xml:space="preserve">      </t>
    </r>
    <r>
      <rPr>
        <sz val="14"/>
        <rFont val="方正仿宋_GBK"/>
        <family val="4"/>
      </rPr>
      <t>其他党委办公厅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室</t>
    </r>
    <r>
      <rPr>
        <sz val="14"/>
        <rFont val="Times New Roman"/>
        <family val="1"/>
      </rPr>
      <t>)</t>
    </r>
    <r>
      <rPr>
        <sz val="14"/>
        <rFont val="方正仿宋_GBK"/>
        <family val="4"/>
      </rPr>
      <t>及相关机构事务支出</t>
    </r>
  </si>
  <si>
    <r>
      <t xml:space="preserve">    </t>
    </r>
    <r>
      <rPr>
        <b/>
        <sz val="14"/>
        <rFont val="方正仿宋_GBK"/>
        <family val="4"/>
      </rPr>
      <t>组织事务</t>
    </r>
  </si>
  <si>
    <r>
      <t xml:space="preserve">      </t>
    </r>
    <r>
      <rPr>
        <sz val="14"/>
        <rFont val="方正仿宋_GBK"/>
        <family val="4"/>
      </rPr>
      <t>公务员事务</t>
    </r>
  </si>
  <si>
    <r>
      <t xml:space="preserve">      </t>
    </r>
    <r>
      <rPr>
        <sz val="14"/>
        <rFont val="方正仿宋_GBK"/>
        <family val="4"/>
      </rPr>
      <t>其他组织事务支出</t>
    </r>
  </si>
  <si>
    <r>
      <t xml:space="preserve">    </t>
    </r>
    <r>
      <rPr>
        <b/>
        <sz val="14"/>
        <rFont val="方正仿宋_GBK"/>
        <family val="4"/>
      </rPr>
      <t>宣传事务</t>
    </r>
  </si>
  <si>
    <r>
      <t xml:space="preserve">      </t>
    </r>
    <r>
      <rPr>
        <sz val="14"/>
        <rFont val="方正仿宋_GBK"/>
        <family val="4"/>
      </rPr>
      <t>宣传管理</t>
    </r>
  </si>
  <si>
    <r>
      <t xml:space="preserve">      </t>
    </r>
    <r>
      <rPr>
        <sz val="14"/>
        <rFont val="方正仿宋_GBK"/>
        <family val="4"/>
      </rPr>
      <t>其他宣传事务支出</t>
    </r>
  </si>
  <si>
    <r>
      <t xml:space="preserve">    </t>
    </r>
    <r>
      <rPr>
        <b/>
        <sz val="14"/>
        <rFont val="方正仿宋_GBK"/>
        <family val="4"/>
      </rPr>
      <t>统战事务</t>
    </r>
  </si>
  <si>
    <r>
      <t xml:space="preserve">      </t>
    </r>
    <r>
      <rPr>
        <sz val="14"/>
        <rFont val="方正仿宋_GBK"/>
        <family val="4"/>
      </rPr>
      <t>宗教事务</t>
    </r>
  </si>
  <si>
    <r>
      <t xml:space="preserve">      </t>
    </r>
    <r>
      <rPr>
        <sz val="14"/>
        <rFont val="方正仿宋_GBK"/>
        <family val="4"/>
      </rPr>
      <t>华侨事务</t>
    </r>
  </si>
  <si>
    <r>
      <t xml:space="preserve">      </t>
    </r>
    <r>
      <rPr>
        <sz val="14"/>
        <rFont val="方正仿宋_GBK"/>
        <family val="4"/>
      </rPr>
      <t>其他统战事务支出</t>
    </r>
  </si>
  <si>
    <r>
      <t xml:space="preserve">    </t>
    </r>
    <r>
      <rPr>
        <b/>
        <sz val="14"/>
        <rFont val="方正仿宋_GBK"/>
        <family val="4"/>
      </rPr>
      <t>对外联络事务</t>
    </r>
  </si>
  <si>
    <r>
      <t xml:space="preserve">      </t>
    </r>
    <r>
      <rPr>
        <sz val="14"/>
        <rFont val="方正仿宋_GBK"/>
        <family val="4"/>
      </rPr>
      <t>其他对外联络事务支出</t>
    </r>
  </si>
  <si>
    <r>
      <t xml:space="preserve">    </t>
    </r>
    <r>
      <rPr>
        <b/>
        <sz val="14"/>
        <rFont val="方正仿宋_GBK"/>
        <family val="4"/>
      </rPr>
      <t>其他共产党事务支出</t>
    </r>
  </si>
  <si>
    <r>
      <t xml:space="preserve">      </t>
    </r>
    <r>
      <rPr>
        <sz val="14"/>
        <rFont val="方正仿宋_GBK"/>
        <family val="4"/>
      </rPr>
      <t>其他共产党事务支出</t>
    </r>
  </si>
  <si>
    <r>
      <t xml:space="preserve">    </t>
    </r>
    <r>
      <rPr>
        <b/>
        <sz val="14"/>
        <rFont val="方正仿宋_GBK"/>
        <family val="4"/>
      </rPr>
      <t>网信事务</t>
    </r>
  </si>
  <si>
    <r>
      <t xml:space="preserve">      </t>
    </r>
    <r>
      <rPr>
        <sz val="14"/>
        <rFont val="方正仿宋_GBK"/>
        <family val="4"/>
      </rPr>
      <t>信息安全事务</t>
    </r>
  </si>
  <si>
    <r>
      <t xml:space="preserve">      </t>
    </r>
    <r>
      <rPr>
        <sz val="14"/>
        <rFont val="方正仿宋_GBK"/>
        <family val="4"/>
      </rPr>
      <t>其他网信事务支出</t>
    </r>
  </si>
  <si>
    <r>
      <t xml:space="preserve">    </t>
    </r>
    <r>
      <rPr>
        <b/>
        <sz val="14"/>
        <rFont val="方正仿宋_GBK"/>
        <family val="4"/>
      </rPr>
      <t>市场监督管理事务</t>
    </r>
  </si>
  <si>
    <r>
      <t xml:space="preserve">      </t>
    </r>
    <r>
      <rPr>
        <sz val="14"/>
        <rFont val="方正仿宋_GBK"/>
        <family val="4"/>
      </rPr>
      <t>市场主体管理</t>
    </r>
  </si>
  <si>
    <r>
      <t xml:space="preserve">      </t>
    </r>
    <r>
      <rPr>
        <sz val="14"/>
        <rFont val="方正仿宋_GBK"/>
        <family val="4"/>
      </rPr>
      <t>市场秩序执法</t>
    </r>
  </si>
  <si>
    <r>
      <t xml:space="preserve">      </t>
    </r>
    <r>
      <rPr>
        <sz val="14"/>
        <rFont val="方正仿宋_GBK"/>
        <family val="4"/>
      </rPr>
      <t>质量基础</t>
    </r>
  </si>
  <si>
    <r>
      <t xml:space="preserve">      </t>
    </r>
    <r>
      <rPr>
        <sz val="14"/>
        <rFont val="方正仿宋_GBK"/>
        <family val="4"/>
      </rPr>
      <t>药品事务</t>
    </r>
  </si>
  <si>
    <r>
      <t xml:space="preserve">      </t>
    </r>
    <r>
      <rPr>
        <sz val="14"/>
        <rFont val="方正仿宋_GBK"/>
        <family val="4"/>
      </rPr>
      <t>医疗器械事务</t>
    </r>
  </si>
  <si>
    <r>
      <t xml:space="preserve">      </t>
    </r>
    <r>
      <rPr>
        <sz val="14"/>
        <rFont val="方正仿宋_GBK"/>
        <family val="4"/>
      </rPr>
      <t>化妆品事务</t>
    </r>
  </si>
  <si>
    <r>
      <t xml:space="preserve">      </t>
    </r>
    <r>
      <rPr>
        <sz val="14"/>
        <rFont val="方正仿宋_GBK"/>
        <family val="4"/>
      </rPr>
      <t>质量安全监管</t>
    </r>
  </si>
  <si>
    <r>
      <t xml:space="preserve">      </t>
    </r>
    <r>
      <rPr>
        <sz val="14"/>
        <rFont val="方正仿宋_GBK"/>
        <family val="4"/>
      </rPr>
      <t>食品安全监管</t>
    </r>
  </si>
  <si>
    <r>
      <t xml:space="preserve">      </t>
    </r>
    <r>
      <rPr>
        <sz val="14"/>
        <rFont val="方正仿宋_GBK"/>
        <family val="4"/>
      </rPr>
      <t>其他市场监督管理事务</t>
    </r>
  </si>
  <si>
    <r>
      <t xml:space="preserve">    </t>
    </r>
    <r>
      <rPr>
        <b/>
        <sz val="14"/>
        <rFont val="方正仿宋_GBK"/>
        <family val="4"/>
      </rPr>
      <t>其他一般公共服务支出</t>
    </r>
  </si>
  <si>
    <r>
      <t xml:space="preserve">      </t>
    </r>
    <r>
      <rPr>
        <sz val="14"/>
        <rFont val="方正仿宋_GBK"/>
        <family val="4"/>
      </rPr>
      <t>国家赔偿费用支出</t>
    </r>
  </si>
  <si>
    <r>
      <t xml:space="preserve">      </t>
    </r>
    <r>
      <rPr>
        <sz val="14"/>
        <rFont val="方正仿宋_GBK"/>
        <family val="4"/>
      </rPr>
      <t>其他一般公共服务支出</t>
    </r>
  </si>
  <si>
    <r>
      <t xml:space="preserve">  </t>
    </r>
    <r>
      <rPr>
        <b/>
        <sz val="14"/>
        <rFont val="方正仿宋_GBK"/>
        <family val="4"/>
      </rPr>
      <t>外交支出</t>
    </r>
  </si>
  <si>
    <r>
      <t xml:space="preserve">    </t>
    </r>
    <r>
      <rPr>
        <b/>
        <sz val="14"/>
        <rFont val="方正仿宋_GBK"/>
        <family val="4"/>
      </rPr>
      <t>外交管理事务</t>
    </r>
  </si>
  <si>
    <r>
      <t xml:space="preserve">      </t>
    </r>
    <r>
      <rPr>
        <sz val="14"/>
        <rFont val="方正仿宋_GBK"/>
        <family val="4"/>
      </rPr>
      <t>其他外交管理事务支出</t>
    </r>
  </si>
  <si>
    <r>
      <t xml:space="preserve">    </t>
    </r>
    <r>
      <rPr>
        <b/>
        <sz val="14"/>
        <rFont val="方正仿宋_GBK"/>
        <family val="4"/>
      </rPr>
      <t>驻外机构</t>
    </r>
  </si>
  <si>
    <r>
      <t xml:space="preserve">      </t>
    </r>
    <r>
      <rPr>
        <sz val="14"/>
        <rFont val="方正仿宋_GBK"/>
        <family val="4"/>
      </rPr>
      <t>驻外使领馆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团、处</t>
    </r>
    <r>
      <rPr>
        <sz val="14"/>
        <rFont val="Times New Roman"/>
        <family val="1"/>
      </rPr>
      <t>)</t>
    </r>
  </si>
  <si>
    <r>
      <t xml:space="preserve">      </t>
    </r>
    <r>
      <rPr>
        <sz val="14"/>
        <rFont val="方正仿宋_GBK"/>
        <family val="4"/>
      </rPr>
      <t>其他驻外机构支出</t>
    </r>
  </si>
  <si>
    <r>
      <t xml:space="preserve">    </t>
    </r>
    <r>
      <rPr>
        <b/>
        <sz val="14"/>
        <rFont val="方正仿宋_GBK"/>
        <family val="4"/>
      </rPr>
      <t>对外援助</t>
    </r>
  </si>
  <si>
    <r>
      <t xml:space="preserve">      </t>
    </r>
    <r>
      <rPr>
        <sz val="14"/>
        <rFont val="方正仿宋_GBK"/>
        <family val="4"/>
      </rPr>
      <t>援外优惠贷款贴息</t>
    </r>
  </si>
  <si>
    <r>
      <t xml:space="preserve">      </t>
    </r>
    <r>
      <rPr>
        <sz val="14"/>
        <rFont val="方正仿宋_GBK"/>
        <family val="4"/>
      </rPr>
      <t>对外援助</t>
    </r>
  </si>
  <si>
    <r>
      <t xml:space="preserve">    </t>
    </r>
    <r>
      <rPr>
        <b/>
        <sz val="14"/>
        <rFont val="方正仿宋_GBK"/>
        <family val="4"/>
      </rPr>
      <t>国际组织</t>
    </r>
  </si>
  <si>
    <r>
      <t xml:space="preserve">      </t>
    </r>
    <r>
      <rPr>
        <sz val="14"/>
        <rFont val="方正仿宋_GBK"/>
        <family val="4"/>
      </rPr>
      <t>国际组织会费</t>
    </r>
  </si>
  <si>
    <r>
      <t xml:space="preserve">      </t>
    </r>
    <r>
      <rPr>
        <sz val="14"/>
        <rFont val="方正仿宋_GBK"/>
        <family val="4"/>
      </rPr>
      <t>国际组织捐赠</t>
    </r>
  </si>
  <si>
    <r>
      <t xml:space="preserve">      </t>
    </r>
    <r>
      <rPr>
        <sz val="14"/>
        <rFont val="方正仿宋_GBK"/>
        <family val="4"/>
      </rPr>
      <t>维和摊款</t>
    </r>
  </si>
  <si>
    <r>
      <t xml:space="preserve">      </t>
    </r>
    <r>
      <rPr>
        <sz val="14"/>
        <rFont val="方正仿宋_GBK"/>
        <family val="4"/>
      </rPr>
      <t>国际组织股金及基金</t>
    </r>
  </si>
  <si>
    <r>
      <t xml:space="preserve">      </t>
    </r>
    <r>
      <rPr>
        <sz val="14"/>
        <rFont val="方正仿宋_GBK"/>
        <family val="4"/>
      </rPr>
      <t>其他国际组织支出</t>
    </r>
  </si>
  <si>
    <r>
      <t xml:space="preserve">    </t>
    </r>
    <r>
      <rPr>
        <b/>
        <sz val="14"/>
        <rFont val="方正仿宋_GBK"/>
        <family val="4"/>
      </rPr>
      <t>对外合作与交流</t>
    </r>
  </si>
  <si>
    <r>
      <t xml:space="preserve">      </t>
    </r>
    <r>
      <rPr>
        <sz val="14"/>
        <rFont val="方正仿宋_GBK"/>
        <family val="4"/>
      </rPr>
      <t>在华国际会议</t>
    </r>
  </si>
  <si>
    <r>
      <t xml:space="preserve">      </t>
    </r>
    <r>
      <rPr>
        <sz val="14"/>
        <rFont val="方正仿宋_GBK"/>
        <family val="4"/>
      </rPr>
      <t>国际交流活动</t>
    </r>
  </si>
  <si>
    <r>
      <t xml:space="preserve">      </t>
    </r>
    <r>
      <rPr>
        <sz val="14"/>
        <rFont val="方正仿宋_GBK"/>
        <family val="4"/>
      </rPr>
      <t>对外合作活动</t>
    </r>
  </si>
  <si>
    <r>
      <t xml:space="preserve">      </t>
    </r>
    <r>
      <rPr>
        <sz val="14"/>
        <rFont val="方正仿宋_GBK"/>
        <family val="4"/>
      </rPr>
      <t>其他对外合作与交流支出</t>
    </r>
  </si>
  <si>
    <r>
      <t xml:space="preserve">    </t>
    </r>
    <r>
      <rPr>
        <b/>
        <sz val="14"/>
        <rFont val="方正仿宋_GBK"/>
        <family val="4"/>
      </rPr>
      <t>对外宣传</t>
    </r>
  </si>
  <si>
    <r>
      <t xml:space="preserve">      </t>
    </r>
    <r>
      <rPr>
        <sz val="14"/>
        <rFont val="方正仿宋_GBK"/>
        <family val="4"/>
      </rPr>
      <t>对外宣传</t>
    </r>
  </si>
  <si>
    <r>
      <t xml:space="preserve">    </t>
    </r>
    <r>
      <rPr>
        <b/>
        <sz val="14"/>
        <rFont val="方正仿宋_GBK"/>
        <family val="4"/>
      </rPr>
      <t>边界勘界联检</t>
    </r>
  </si>
  <si>
    <r>
      <t xml:space="preserve">      </t>
    </r>
    <r>
      <rPr>
        <sz val="14"/>
        <rFont val="方正仿宋_GBK"/>
        <family val="4"/>
      </rPr>
      <t>边界勘界</t>
    </r>
  </si>
  <si>
    <r>
      <t xml:space="preserve">      </t>
    </r>
    <r>
      <rPr>
        <sz val="14"/>
        <rFont val="方正仿宋_GBK"/>
        <family val="4"/>
      </rPr>
      <t>边界联检</t>
    </r>
  </si>
  <si>
    <r>
      <t xml:space="preserve">      </t>
    </r>
    <r>
      <rPr>
        <sz val="14"/>
        <rFont val="方正仿宋_GBK"/>
        <family val="4"/>
      </rPr>
      <t>边界界桩维护</t>
    </r>
  </si>
  <si>
    <r>
      <t xml:space="preserve">      </t>
    </r>
    <r>
      <rPr>
        <sz val="14"/>
        <rFont val="方正仿宋_GBK"/>
        <family val="4"/>
      </rPr>
      <t>其他支出</t>
    </r>
  </si>
  <si>
    <r>
      <t xml:space="preserve">    </t>
    </r>
    <r>
      <rPr>
        <b/>
        <sz val="14"/>
        <rFont val="方正仿宋_GBK"/>
        <family val="4"/>
      </rPr>
      <t>国际发展合作</t>
    </r>
  </si>
  <si>
    <r>
      <t xml:space="preserve">      </t>
    </r>
    <r>
      <rPr>
        <sz val="14"/>
        <rFont val="方正仿宋_GBK"/>
        <family val="4"/>
      </rPr>
      <t>其他国际发展合作支出</t>
    </r>
  </si>
  <si>
    <r>
      <t xml:space="preserve">    </t>
    </r>
    <r>
      <rPr>
        <b/>
        <sz val="14"/>
        <rFont val="方正仿宋_GBK"/>
        <family val="4"/>
      </rPr>
      <t>其他外交支出</t>
    </r>
  </si>
  <si>
    <r>
      <t xml:space="preserve">      </t>
    </r>
    <r>
      <rPr>
        <sz val="14"/>
        <rFont val="方正仿宋_GBK"/>
        <family val="4"/>
      </rPr>
      <t>其他外交支出</t>
    </r>
  </si>
  <si>
    <r>
      <t xml:space="preserve">  </t>
    </r>
    <r>
      <rPr>
        <b/>
        <sz val="14"/>
        <rFont val="方正仿宋_GBK"/>
        <family val="4"/>
      </rPr>
      <t>国防支出</t>
    </r>
  </si>
  <si>
    <r>
      <t xml:space="preserve">    </t>
    </r>
    <r>
      <rPr>
        <b/>
        <sz val="14"/>
        <rFont val="方正仿宋_GBK"/>
        <family val="4"/>
      </rPr>
      <t>现役部队</t>
    </r>
  </si>
  <si>
    <r>
      <t xml:space="preserve">      </t>
    </r>
    <r>
      <rPr>
        <sz val="14"/>
        <rFont val="方正仿宋_GBK"/>
        <family val="4"/>
      </rPr>
      <t>现役部队</t>
    </r>
  </si>
  <si>
    <r>
      <t xml:space="preserve">    </t>
    </r>
    <r>
      <rPr>
        <b/>
        <sz val="14"/>
        <rFont val="方正仿宋_GBK"/>
        <family val="4"/>
      </rPr>
      <t>国防科研事业</t>
    </r>
  </si>
  <si>
    <r>
      <t xml:space="preserve">      </t>
    </r>
    <r>
      <rPr>
        <sz val="14"/>
        <rFont val="方正仿宋_GBK"/>
        <family val="4"/>
      </rPr>
      <t>国防科研事业</t>
    </r>
  </si>
  <si>
    <r>
      <t xml:space="preserve">    </t>
    </r>
    <r>
      <rPr>
        <b/>
        <sz val="14"/>
        <rFont val="方正仿宋_GBK"/>
        <family val="4"/>
      </rPr>
      <t>专项工程</t>
    </r>
  </si>
  <si>
    <r>
      <t xml:space="preserve">      </t>
    </r>
    <r>
      <rPr>
        <sz val="14"/>
        <rFont val="方正仿宋_GBK"/>
        <family val="4"/>
      </rPr>
      <t>专项工程</t>
    </r>
  </si>
  <si>
    <r>
      <t xml:space="preserve">    </t>
    </r>
    <r>
      <rPr>
        <b/>
        <sz val="14"/>
        <rFont val="方正仿宋_GBK"/>
        <family val="4"/>
      </rPr>
      <t>国防动员</t>
    </r>
  </si>
  <si>
    <r>
      <t xml:space="preserve">      </t>
    </r>
    <r>
      <rPr>
        <sz val="14"/>
        <rFont val="方正仿宋_GBK"/>
        <family val="4"/>
      </rPr>
      <t>兵役征集</t>
    </r>
  </si>
  <si>
    <r>
      <t xml:space="preserve">      </t>
    </r>
    <r>
      <rPr>
        <sz val="14"/>
        <rFont val="方正仿宋_GBK"/>
        <family val="4"/>
      </rPr>
      <t>经济动员</t>
    </r>
  </si>
  <si>
    <r>
      <t xml:space="preserve">      </t>
    </r>
    <r>
      <rPr>
        <sz val="14"/>
        <rFont val="方正仿宋_GBK"/>
        <family val="4"/>
      </rPr>
      <t>人民防空</t>
    </r>
  </si>
  <si>
    <r>
      <t xml:space="preserve">      </t>
    </r>
    <r>
      <rPr>
        <sz val="14"/>
        <rFont val="方正仿宋_GBK"/>
        <family val="4"/>
      </rPr>
      <t>交通战备</t>
    </r>
  </si>
  <si>
    <r>
      <t xml:space="preserve">      </t>
    </r>
    <r>
      <rPr>
        <sz val="14"/>
        <rFont val="方正仿宋_GBK"/>
        <family val="4"/>
      </rPr>
      <t>国防教育</t>
    </r>
  </si>
  <si>
    <r>
      <t xml:space="preserve">      </t>
    </r>
    <r>
      <rPr>
        <sz val="14"/>
        <rFont val="方正仿宋_GBK"/>
        <family val="4"/>
      </rPr>
      <t>预备役部队</t>
    </r>
  </si>
  <si>
    <r>
      <t xml:space="preserve">      </t>
    </r>
    <r>
      <rPr>
        <sz val="14"/>
        <rFont val="方正仿宋_GBK"/>
        <family val="4"/>
      </rPr>
      <t>民兵</t>
    </r>
  </si>
  <si>
    <r>
      <t xml:space="preserve">      </t>
    </r>
    <r>
      <rPr>
        <sz val="14"/>
        <rFont val="方正仿宋_GBK"/>
        <family val="4"/>
      </rPr>
      <t>边海防</t>
    </r>
  </si>
  <si>
    <r>
      <t xml:space="preserve">      </t>
    </r>
    <r>
      <rPr>
        <sz val="14"/>
        <rFont val="方正仿宋_GBK"/>
        <family val="4"/>
      </rPr>
      <t>其他国防动员支出</t>
    </r>
  </si>
  <si>
    <r>
      <t xml:space="preserve">    </t>
    </r>
    <r>
      <rPr>
        <b/>
        <sz val="14"/>
        <rFont val="方正仿宋_GBK"/>
        <family val="4"/>
      </rPr>
      <t>其他国防支出</t>
    </r>
  </si>
  <si>
    <r>
      <t xml:space="preserve">      </t>
    </r>
    <r>
      <rPr>
        <sz val="14"/>
        <rFont val="方正仿宋_GBK"/>
        <family val="4"/>
      </rPr>
      <t>其他国防支出</t>
    </r>
  </si>
  <si>
    <r>
      <t xml:space="preserve">  </t>
    </r>
    <r>
      <rPr>
        <b/>
        <sz val="14"/>
        <rFont val="方正仿宋_GBK"/>
        <family val="4"/>
      </rPr>
      <t>公共安全支出</t>
    </r>
  </si>
  <si>
    <r>
      <t xml:space="preserve">    </t>
    </r>
    <r>
      <rPr>
        <b/>
        <sz val="14"/>
        <rFont val="方正仿宋_GBK"/>
        <family val="4"/>
      </rPr>
      <t>武装警察部队</t>
    </r>
  </si>
  <si>
    <r>
      <t xml:space="preserve">      </t>
    </r>
    <r>
      <rPr>
        <sz val="14"/>
        <rFont val="方正仿宋_GBK"/>
        <family val="4"/>
      </rPr>
      <t>武装警察部队</t>
    </r>
  </si>
  <si>
    <r>
      <t xml:space="preserve">      </t>
    </r>
    <r>
      <rPr>
        <sz val="14"/>
        <rFont val="方正仿宋_GBK"/>
        <family val="4"/>
      </rPr>
      <t>其他武装警察部队支出</t>
    </r>
  </si>
  <si>
    <r>
      <t xml:space="preserve">    </t>
    </r>
    <r>
      <rPr>
        <b/>
        <sz val="14"/>
        <rFont val="方正仿宋_GBK"/>
        <family val="4"/>
      </rPr>
      <t>公安</t>
    </r>
  </si>
  <si>
    <r>
      <t xml:space="preserve">      </t>
    </r>
    <r>
      <rPr>
        <sz val="14"/>
        <rFont val="方正仿宋_GBK"/>
        <family val="4"/>
      </rPr>
      <t>执法办案</t>
    </r>
  </si>
  <si>
    <r>
      <t xml:space="preserve">      </t>
    </r>
    <r>
      <rPr>
        <sz val="14"/>
        <rFont val="方正仿宋_GBK"/>
        <family val="4"/>
      </rPr>
      <t>特别业务</t>
    </r>
  </si>
  <si>
    <r>
      <t xml:space="preserve">      </t>
    </r>
    <r>
      <rPr>
        <sz val="14"/>
        <rFont val="方正仿宋_GBK"/>
        <family val="4"/>
      </rPr>
      <t>特勤业务</t>
    </r>
  </si>
  <si>
    <r>
      <t xml:space="preserve">      </t>
    </r>
    <r>
      <rPr>
        <sz val="14"/>
        <rFont val="方正仿宋_GBK"/>
        <family val="4"/>
      </rPr>
      <t>移民事务</t>
    </r>
  </si>
  <si>
    <r>
      <t xml:space="preserve">      </t>
    </r>
    <r>
      <rPr>
        <sz val="14"/>
        <rFont val="方正仿宋_GBK"/>
        <family val="4"/>
      </rPr>
      <t>其他公安支出</t>
    </r>
  </si>
  <si>
    <r>
      <t xml:space="preserve">    </t>
    </r>
    <r>
      <rPr>
        <b/>
        <sz val="14"/>
        <rFont val="方正仿宋_GBK"/>
        <family val="4"/>
      </rPr>
      <t>国家安全</t>
    </r>
  </si>
  <si>
    <r>
      <t xml:space="preserve">      </t>
    </r>
    <r>
      <rPr>
        <sz val="14"/>
        <rFont val="方正仿宋_GBK"/>
        <family val="4"/>
      </rPr>
      <t>安全业务</t>
    </r>
  </si>
  <si>
    <r>
      <t xml:space="preserve">      </t>
    </r>
    <r>
      <rPr>
        <sz val="14"/>
        <rFont val="方正仿宋_GBK"/>
        <family val="4"/>
      </rPr>
      <t>其他国家安全支出</t>
    </r>
  </si>
  <si>
    <r>
      <t xml:space="preserve">    </t>
    </r>
    <r>
      <rPr>
        <b/>
        <sz val="14"/>
        <rFont val="方正仿宋_GBK"/>
        <family val="4"/>
      </rPr>
      <t>检察</t>
    </r>
  </si>
  <si>
    <r>
      <t xml:space="preserve">      “</t>
    </r>
    <r>
      <rPr>
        <sz val="14"/>
        <rFont val="方正仿宋_GBK"/>
        <family val="4"/>
      </rPr>
      <t>两房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建设</t>
    </r>
  </si>
  <si>
    <r>
      <t xml:space="preserve">      </t>
    </r>
    <r>
      <rPr>
        <sz val="14"/>
        <rFont val="方正仿宋_GBK"/>
        <family val="4"/>
      </rPr>
      <t>检察监督</t>
    </r>
  </si>
  <si>
    <r>
      <t xml:space="preserve">      </t>
    </r>
    <r>
      <rPr>
        <sz val="14"/>
        <rFont val="方正仿宋_GBK"/>
        <family val="4"/>
      </rPr>
      <t>其他检察支出</t>
    </r>
  </si>
  <si>
    <r>
      <t xml:space="preserve">    </t>
    </r>
    <r>
      <rPr>
        <b/>
        <sz val="14"/>
        <rFont val="方正仿宋_GBK"/>
        <family val="4"/>
      </rPr>
      <t>法院</t>
    </r>
  </si>
  <si>
    <r>
      <t xml:space="preserve">      </t>
    </r>
    <r>
      <rPr>
        <sz val="14"/>
        <rFont val="方正仿宋_GBK"/>
        <family val="4"/>
      </rPr>
      <t>案件审判</t>
    </r>
  </si>
  <si>
    <r>
      <t xml:space="preserve">      </t>
    </r>
    <r>
      <rPr>
        <sz val="14"/>
        <rFont val="方正仿宋_GBK"/>
        <family val="4"/>
      </rPr>
      <t>案件执行</t>
    </r>
  </si>
  <si>
    <r>
      <t xml:space="preserve">      “</t>
    </r>
    <r>
      <rPr>
        <sz val="14"/>
        <rFont val="方正仿宋_GBK"/>
        <family val="4"/>
      </rPr>
      <t>两庭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建设</t>
    </r>
  </si>
  <si>
    <r>
      <t xml:space="preserve">      </t>
    </r>
    <r>
      <rPr>
        <sz val="14"/>
        <rFont val="方正仿宋_GBK"/>
        <family val="4"/>
      </rPr>
      <t>其他法院支出</t>
    </r>
  </si>
  <si>
    <r>
      <t xml:space="preserve">    </t>
    </r>
    <r>
      <rPr>
        <b/>
        <sz val="14"/>
        <rFont val="方正仿宋_GBK"/>
        <family val="4"/>
      </rPr>
      <t>司法</t>
    </r>
  </si>
  <si>
    <r>
      <t xml:space="preserve">      </t>
    </r>
    <r>
      <rPr>
        <sz val="14"/>
        <rFont val="方正仿宋_GBK"/>
        <family val="4"/>
      </rPr>
      <t>基层司法业务</t>
    </r>
  </si>
  <si>
    <r>
      <t xml:space="preserve">      </t>
    </r>
    <r>
      <rPr>
        <sz val="14"/>
        <rFont val="方正仿宋_GBK"/>
        <family val="4"/>
      </rPr>
      <t>普法宣传</t>
    </r>
  </si>
  <si>
    <r>
      <t xml:space="preserve">      </t>
    </r>
    <r>
      <rPr>
        <sz val="14"/>
        <rFont val="方正仿宋_GBK"/>
        <family val="4"/>
      </rPr>
      <t>律师管理</t>
    </r>
  </si>
  <si>
    <r>
      <t xml:space="preserve">      </t>
    </r>
    <r>
      <rPr>
        <sz val="14"/>
        <rFont val="方正仿宋_GBK"/>
        <family val="4"/>
      </rPr>
      <t>公共法律服务</t>
    </r>
  </si>
  <si>
    <r>
      <t xml:space="preserve">      </t>
    </r>
    <r>
      <rPr>
        <sz val="14"/>
        <rFont val="方正仿宋_GBK"/>
        <family val="4"/>
      </rPr>
      <t>国家统一法律职业资格考试</t>
    </r>
  </si>
  <si>
    <r>
      <t xml:space="preserve">      </t>
    </r>
    <r>
      <rPr>
        <sz val="14"/>
        <rFont val="方正仿宋_GBK"/>
        <family val="4"/>
      </rPr>
      <t>仲裁</t>
    </r>
  </si>
  <si>
    <r>
      <t xml:space="preserve">      </t>
    </r>
    <r>
      <rPr>
        <sz val="14"/>
        <rFont val="方正仿宋_GBK"/>
        <family val="4"/>
      </rPr>
      <t>社区矫正</t>
    </r>
  </si>
  <si>
    <r>
      <t xml:space="preserve">      </t>
    </r>
    <r>
      <rPr>
        <sz val="14"/>
        <rFont val="方正仿宋_GBK"/>
        <family val="4"/>
      </rPr>
      <t>司法鉴定</t>
    </r>
  </si>
  <si>
    <r>
      <t xml:space="preserve">      </t>
    </r>
    <r>
      <rPr>
        <sz val="14"/>
        <rFont val="方正仿宋_GBK"/>
        <family val="4"/>
      </rPr>
      <t>法制建设</t>
    </r>
  </si>
  <si>
    <r>
      <t xml:space="preserve">      </t>
    </r>
    <r>
      <rPr>
        <sz val="14"/>
        <rFont val="方正仿宋_GBK"/>
        <family val="4"/>
      </rPr>
      <t>其他司法支出</t>
    </r>
  </si>
  <si>
    <r>
      <t xml:space="preserve">    </t>
    </r>
    <r>
      <rPr>
        <b/>
        <sz val="14"/>
        <rFont val="方正仿宋_GBK"/>
        <family val="4"/>
      </rPr>
      <t>监狱</t>
    </r>
  </si>
  <si>
    <r>
      <t xml:space="preserve">      </t>
    </r>
    <r>
      <rPr>
        <sz val="14"/>
        <rFont val="方正仿宋_GBK"/>
        <family val="4"/>
      </rPr>
      <t>犯人生活</t>
    </r>
  </si>
  <si>
    <r>
      <t xml:space="preserve">      </t>
    </r>
    <r>
      <rPr>
        <sz val="14"/>
        <rFont val="方正仿宋_GBK"/>
        <family val="4"/>
      </rPr>
      <t>犯人改造</t>
    </r>
  </si>
  <si>
    <r>
      <t xml:space="preserve">      </t>
    </r>
    <r>
      <rPr>
        <sz val="14"/>
        <rFont val="方正仿宋_GBK"/>
        <family val="4"/>
      </rPr>
      <t>狱政设施建设</t>
    </r>
  </si>
  <si>
    <r>
      <t xml:space="preserve">      </t>
    </r>
    <r>
      <rPr>
        <sz val="14"/>
        <rFont val="方正仿宋_GBK"/>
        <family val="4"/>
      </rPr>
      <t>其他监狱支出</t>
    </r>
  </si>
  <si>
    <r>
      <t xml:space="preserve">    </t>
    </r>
    <r>
      <rPr>
        <b/>
        <sz val="14"/>
        <rFont val="方正仿宋_GBK"/>
        <family val="4"/>
      </rPr>
      <t>强制隔离戒毒</t>
    </r>
  </si>
  <si>
    <r>
      <t xml:space="preserve">      </t>
    </r>
    <r>
      <rPr>
        <sz val="14"/>
        <rFont val="方正仿宋_GBK"/>
        <family val="4"/>
      </rPr>
      <t>强制隔离戒毒人员生活</t>
    </r>
  </si>
  <si>
    <r>
      <t xml:space="preserve">      </t>
    </r>
    <r>
      <rPr>
        <sz val="14"/>
        <rFont val="方正仿宋_GBK"/>
        <family val="4"/>
      </rPr>
      <t>强制隔离戒毒人员教育</t>
    </r>
  </si>
  <si>
    <r>
      <t xml:space="preserve">      </t>
    </r>
    <r>
      <rPr>
        <sz val="14"/>
        <rFont val="方正仿宋_GBK"/>
        <family val="4"/>
      </rPr>
      <t>所政设施建设</t>
    </r>
  </si>
  <si>
    <r>
      <t xml:space="preserve">      </t>
    </r>
    <r>
      <rPr>
        <sz val="14"/>
        <rFont val="方正仿宋_GBK"/>
        <family val="4"/>
      </rPr>
      <t>其他强制隔离戒毒支出</t>
    </r>
  </si>
  <si>
    <r>
      <t xml:space="preserve">    </t>
    </r>
    <r>
      <rPr>
        <b/>
        <sz val="14"/>
        <rFont val="方正仿宋_GBK"/>
        <family val="4"/>
      </rPr>
      <t>国家保密</t>
    </r>
  </si>
  <si>
    <r>
      <t xml:space="preserve">      </t>
    </r>
    <r>
      <rPr>
        <sz val="14"/>
        <rFont val="方正仿宋_GBK"/>
        <family val="4"/>
      </rPr>
      <t>保密技术</t>
    </r>
  </si>
  <si>
    <r>
      <t xml:space="preserve">      </t>
    </r>
    <r>
      <rPr>
        <sz val="14"/>
        <rFont val="方正仿宋_GBK"/>
        <family val="4"/>
      </rPr>
      <t>保密管理</t>
    </r>
  </si>
  <si>
    <r>
      <t xml:space="preserve">      </t>
    </r>
    <r>
      <rPr>
        <sz val="14"/>
        <rFont val="方正仿宋_GBK"/>
        <family val="4"/>
      </rPr>
      <t>其他国家保密支出</t>
    </r>
  </si>
  <si>
    <r>
      <t xml:space="preserve">    </t>
    </r>
    <r>
      <rPr>
        <b/>
        <sz val="14"/>
        <rFont val="方正仿宋_GBK"/>
        <family val="4"/>
      </rPr>
      <t>缉私警察</t>
    </r>
  </si>
  <si>
    <r>
      <t xml:space="preserve">      </t>
    </r>
    <r>
      <rPr>
        <sz val="14"/>
        <rFont val="方正仿宋_GBK"/>
        <family val="4"/>
      </rPr>
      <t>缉私业务</t>
    </r>
  </si>
  <si>
    <r>
      <t xml:space="preserve">      </t>
    </r>
    <r>
      <rPr>
        <sz val="14"/>
        <rFont val="方正仿宋_GBK"/>
        <family val="4"/>
      </rPr>
      <t>其他缉私警察支出</t>
    </r>
  </si>
  <si>
    <r>
      <t xml:space="preserve">    </t>
    </r>
    <r>
      <rPr>
        <b/>
        <sz val="14"/>
        <rFont val="方正仿宋_GBK"/>
        <family val="4"/>
      </rPr>
      <t>其他公共安全支出</t>
    </r>
  </si>
  <si>
    <r>
      <t xml:space="preserve">      </t>
    </r>
    <r>
      <rPr>
        <sz val="14"/>
        <rFont val="方正仿宋_GBK"/>
        <family val="4"/>
      </rPr>
      <t>国家司法救助支出</t>
    </r>
  </si>
  <si>
    <r>
      <t xml:space="preserve">      </t>
    </r>
    <r>
      <rPr>
        <sz val="14"/>
        <rFont val="方正仿宋_GBK"/>
        <family val="4"/>
      </rPr>
      <t>其他公共安全支出</t>
    </r>
  </si>
  <si>
    <r>
      <t xml:space="preserve">  </t>
    </r>
    <r>
      <rPr>
        <b/>
        <sz val="14"/>
        <rFont val="方正仿宋_GBK"/>
        <family val="4"/>
      </rPr>
      <t>教育支出</t>
    </r>
  </si>
  <si>
    <r>
      <t xml:space="preserve">    </t>
    </r>
    <r>
      <rPr>
        <b/>
        <sz val="14"/>
        <rFont val="方正仿宋_GBK"/>
        <family val="4"/>
      </rPr>
      <t>教育管理事务</t>
    </r>
  </si>
  <si>
    <r>
      <t xml:space="preserve">      </t>
    </r>
    <r>
      <rPr>
        <sz val="14"/>
        <rFont val="方正仿宋_GBK"/>
        <family val="4"/>
      </rPr>
      <t>其他教育管理事务支出</t>
    </r>
  </si>
  <si>
    <r>
      <t xml:space="preserve">    </t>
    </r>
    <r>
      <rPr>
        <b/>
        <sz val="14"/>
        <rFont val="方正仿宋_GBK"/>
        <family val="4"/>
      </rPr>
      <t>普通教育</t>
    </r>
  </si>
  <si>
    <r>
      <t xml:space="preserve">      </t>
    </r>
    <r>
      <rPr>
        <sz val="14"/>
        <rFont val="方正仿宋_GBK"/>
        <family val="4"/>
      </rPr>
      <t>学前教育</t>
    </r>
  </si>
  <si>
    <r>
      <t xml:space="preserve">      </t>
    </r>
    <r>
      <rPr>
        <sz val="14"/>
        <rFont val="方正仿宋_GBK"/>
        <family val="4"/>
      </rPr>
      <t>小学教育</t>
    </r>
  </si>
  <si>
    <r>
      <t xml:space="preserve">      </t>
    </r>
    <r>
      <rPr>
        <sz val="14"/>
        <rFont val="方正仿宋_GBK"/>
        <family val="4"/>
      </rPr>
      <t>初中教育</t>
    </r>
  </si>
  <si>
    <r>
      <t xml:space="preserve">      </t>
    </r>
    <r>
      <rPr>
        <sz val="14"/>
        <rFont val="方正仿宋_GBK"/>
        <family val="4"/>
      </rPr>
      <t>高中教育</t>
    </r>
  </si>
  <si>
    <r>
      <t xml:space="preserve">      </t>
    </r>
    <r>
      <rPr>
        <sz val="14"/>
        <rFont val="方正仿宋_GBK"/>
        <family val="4"/>
      </rPr>
      <t>高等教育</t>
    </r>
  </si>
  <si>
    <r>
      <t xml:space="preserve">      </t>
    </r>
    <r>
      <rPr>
        <sz val="14"/>
        <rFont val="方正仿宋_GBK"/>
        <family val="4"/>
      </rPr>
      <t>化解农村义务教育债务支出</t>
    </r>
  </si>
  <si>
    <r>
      <t xml:space="preserve">      </t>
    </r>
    <r>
      <rPr>
        <sz val="14"/>
        <rFont val="方正仿宋_GBK"/>
        <family val="4"/>
      </rPr>
      <t>化解普通高中债务支出</t>
    </r>
  </si>
  <si>
    <r>
      <t xml:space="preserve">      </t>
    </r>
    <r>
      <rPr>
        <sz val="14"/>
        <rFont val="方正仿宋_GBK"/>
        <family val="4"/>
      </rPr>
      <t>其他普通教育支出</t>
    </r>
  </si>
  <si>
    <r>
      <t xml:space="preserve">    </t>
    </r>
    <r>
      <rPr>
        <b/>
        <sz val="14"/>
        <rFont val="方正仿宋_GBK"/>
        <family val="4"/>
      </rPr>
      <t>职业教育</t>
    </r>
  </si>
  <si>
    <r>
      <t xml:space="preserve">      </t>
    </r>
    <r>
      <rPr>
        <sz val="14"/>
        <rFont val="方正仿宋_GBK"/>
        <family val="4"/>
      </rPr>
      <t>初等职业教育</t>
    </r>
  </si>
  <si>
    <r>
      <t xml:space="preserve">      </t>
    </r>
    <r>
      <rPr>
        <sz val="14"/>
        <rFont val="方正仿宋_GBK"/>
        <family val="4"/>
      </rPr>
      <t>中等职业教育</t>
    </r>
  </si>
  <si>
    <r>
      <t xml:space="preserve">      </t>
    </r>
    <r>
      <rPr>
        <sz val="14"/>
        <rFont val="方正仿宋_GBK"/>
        <family val="4"/>
      </rPr>
      <t>技校教育</t>
    </r>
  </si>
  <si>
    <r>
      <t xml:space="preserve">      </t>
    </r>
    <r>
      <rPr>
        <sz val="14"/>
        <rFont val="方正仿宋_GBK"/>
        <family val="4"/>
      </rPr>
      <t>高等职业教育</t>
    </r>
  </si>
  <si>
    <r>
      <t xml:space="preserve">      </t>
    </r>
    <r>
      <rPr>
        <sz val="14"/>
        <rFont val="方正仿宋_GBK"/>
        <family val="4"/>
      </rPr>
      <t>其他职业教育支出</t>
    </r>
  </si>
  <si>
    <r>
      <t xml:space="preserve">    </t>
    </r>
    <r>
      <rPr>
        <b/>
        <sz val="14"/>
        <rFont val="方正仿宋_GBK"/>
        <family val="4"/>
      </rPr>
      <t>成人教育</t>
    </r>
  </si>
  <si>
    <r>
      <t xml:space="preserve">      </t>
    </r>
    <r>
      <rPr>
        <sz val="14"/>
        <rFont val="方正仿宋_GBK"/>
        <family val="4"/>
      </rPr>
      <t>成人初等教育</t>
    </r>
  </si>
  <si>
    <r>
      <t xml:space="preserve">      </t>
    </r>
    <r>
      <rPr>
        <sz val="14"/>
        <rFont val="方正仿宋_GBK"/>
        <family val="4"/>
      </rPr>
      <t>成人中等教育</t>
    </r>
  </si>
  <si>
    <r>
      <t xml:space="preserve">      </t>
    </r>
    <r>
      <rPr>
        <sz val="14"/>
        <rFont val="方正仿宋_GBK"/>
        <family val="4"/>
      </rPr>
      <t>成人高等教育</t>
    </r>
  </si>
  <si>
    <r>
      <t xml:space="preserve">      </t>
    </r>
    <r>
      <rPr>
        <sz val="14"/>
        <rFont val="方正仿宋_GBK"/>
        <family val="4"/>
      </rPr>
      <t>成人广播电视教育</t>
    </r>
  </si>
  <si>
    <r>
      <t xml:space="preserve">      </t>
    </r>
    <r>
      <rPr>
        <sz val="14"/>
        <rFont val="方正仿宋_GBK"/>
        <family val="4"/>
      </rPr>
      <t>其他成人教育支出</t>
    </r>
  </si>
  <si>
    <r>
      <t xml:space="preserve">    </t>
    </r>
    <r>
      <rPr>
        <b/>
        <sz val="14"/>
        <rFont val="方正仿宋_GBK"/>
        <family val="4"/>
      </rPr>
      <t>广播电视教育</t>
    </r>
  </si>
  <si>
    <r>
      <t xml:space="preserve">      </t>
    </r>
    <r>
      <rPr>
        <sz val="14"/>
        <rFont val="方正仿宋_GBK"/>
        <family val="4"/>
      </rPr>
      <t>广播电视学校</t>
    </r>
  </si>
  <si>
    <r>
      <t xml:space="preserve">      </t>
    </r>
    <r>
      <rPr>
        <sz val="14"/>
        <rFont val="方正仿宋_GBK"/>
        <family val="4"/>
      </rPr>
      <t>教育电视台</t>
    </r>
  </si>
  <si>
    <r>
      <t xml:space="preserve">      </t>
    </r>
    <r>
      <rPr>
        <sz val="14"/>
        <rFont val="方正仿宋_GBK"/>
        <family val="4"/>
      </rPr>
      <t>其他广播电视教育支出</t>
    </r>
  </si>
  <si>
    <r>
      <t xml:space="preserve">    </t>
    </r>
    <r>
      <rPr>
        <b/>
        <sz val="14"/>
        <rFont val="方正仿宋_GBK"/>
        <family val="4"/>
      </rPr>
      <t>留学教育</t>
    </r>
  </si>
  <si>
    <r>
      <t xml:space="preserve">      </t>
    </r>
    <r>
      <rPr>
        <sz val="14"/>
        <rFont val="方正仿宋_GBK"/>
        <family val="4"/>
      </rPr>
      <t>出国留学教育</t>
    </r>
  </si>
  <si>
    <r>
      <t xml:space="preserve">      </t>
    </r>
    <r>
      <rPr>
        <sz val="14"/>
        <rFont val="方正仿宋_GBK"/>
        <family val="4"/>
      </rPr>
      <t>来华留学教育</t>
    </r>
  </si>
  <si>
    <r>
      <t xml:space="preserve">      </t>
    </r>
    <r>
      <rPr>
        <sz val="14"/>
        <rFont val="方正仿宋_GBK"/>
        <family val="4"/>
      </rPr>
      <t>其他留学教育支出</t>
    </r>
  </si>
  <si>
    <r>
      <t xml:space="preserve">    </t>
    </r>
    <r>
      <rPr>
        <b/>
        <sz val="14"/>
        <rFont val="方正仿宋_GBK"/>
        <family val="4"/>
      </rPr>
      <t>特殊教育</t>
    </r>
  </si>
  <si>
    <r>
      <t xml:space="preserve">      </t>
    </r>
    <r>
      <rPr>
        <sz val="14"/>
        <rFont val="方正仿宋_GBK"/>
        <family val="4"/>
      </rPr>
      <t>特殊学校教育</t>
    </r>
  </si>
  <si>
    <r>
      <t xml:space="preserve">      </t>
    </r>
    <r>
      <rPr>
        <sz val="14"/>
        <rFont val="方正仿宋_GBK"/>
        <family val="4"/>
      </rPr>
      <t>工读学校教育</t>
    </r>
  </si>
  <si>
    <r>
      <t xml:space="preserve">      </t>
    </r>
    <r>
      <rPr>
        <sz val="14"/>
        <rFont val="方正仿宋_GBK"/>
        <family val="4"/>
      </rPr>
      <t>其他特殊教育支出</t>
    </r>
  </si>
  <si>
    <r>
      <t xml:space="preserve">    </t>
    </r>
    <r>
      <rPr>
        <b/>
        <sz val="14"/>
        <rFont val="方正仿宋_GBK"/>
        <family val="4"/>
      </rPr>
      <t>进修及培训</t>
    </r>
  </si>
  <si>
    <r>
      <t xml:space="preserve">      </t>
    </r>
    <r>
      <rPr>
        <sz val="14"/>
        <rFont val="方正仿宋_GBK"/>
        <family val="4"/>
      </rPr>
      <t>教师进修</t>
    </r>
  </si>
  <si>
    <r>
      <t xml:space="preserve">      </t>
    </r>
    <r>
      <rPr>
        <sz val="14"/>
        <rFont val="方正仿宋_GBK"/>
        <family val="4"/>
      </rPr>
      <t>干部教育</t>
    </r>
  </si>
  <si>
    <r>
      <t xml:space="preserve">      </t>
    </r>
    <r>
      <rPr>
        <sz val="14"/>
        <rFont val="方正仿宋_GBK"/>
        <family val="4"/>
      </rPr>
      <t>培训支出</t>
    </r>
  </si>
  <si>
    <r>
      <t xml:space="preserve">      </t>
    </r>
    <r>
      <rPr>
        <sz val="14"/>
        <rFont val="方正仿宋_GBK"/>
        <family val="4"/>
      </rPr>
      <t>退役士兵能力提升</t>
    </r>
  </si>
  <si>
    <r>
      <t xml:space="preserve">      </t>
    </r>
    <r>
      <rPr>
        <sz val="14"/>
        <rFont val="方正仿宋_GBK"/>
        <family val="4"/>
      </rPr>
      <t>其他进修及培训</t>
    </r>
  </si>
  <si>
    <r>
      <t xml:space="preserve">    </t>
    </r>
    <r>
      <rPr>
        <b/>
        <sz val="14"/>
        <rFont val="方正仿宋_GBK"/>
        <family val="4"/>
      </rPr>
      <t>教育费附加安排的支出</t>
    </r>
  </si>
  <si>
    <r>
      <t xml:space="preserve">      </t>
    </r>
    <r>
      <rPr>
        <sz val="14"/>
        <rFont val="方正仿宋_GBK"/>
        <family val="4"/>
      </rPr>
      <t>农村中小学校舍建设</t>
    </r>
  </si>
  <si>
    <r>
      <t xml:space="preserve">      </t>
    </r>
    <r>
      <rPr>
        <sz val="14"/>
        <rFont val="方正仿宋_GBK"/>
        <family val="4"/>
      </rPr>
      <t>农村中小学教学设施</t>
    </r>
  </si>
  <si>
    <r>
      <t xml:space="preserve">      </t>
    </r>
    <r>
      <rPr>
        <sz val="14"/>
        <rFont val="方正仿宋_GBK"/>
        <family val="4"/>
      </rPr>
      <t>城市中小学校舍建设</t>
    </r>
  </si>
  <si>
    <r>
      <t xml:space="preserve">      </t>
    </r>
    <r>
      <rPr>
        <sz val="14"/>
        <rFont val="方正仿宋_GBK"/>
        <family val="4"/>
      </rPr>
      <t>城市中小学教学设施</t>
    </r>
  </si>
  <si>
    <r>
      <t xml:space="preserve">      </t>
    </r>
    <r>
      <rPr>
        <sz val="14"/>
        <rFont val="方正仿宋_GBK"/>
        <family val="4"/>
      </rPr>
      <t>中等职业学校教学设施</t>
    </r>
  </si>
  <si>
    <r>
      <t xml:space="preserve">      </t>
    </r>
    <r>
      <rPr>
        <sz val="14"/>
        <rFont val="方正仿宋_GBK"/>
        <family val="4"/>
      </rPr>
      <t>其他教育费附加安排的支出</t>
    </r>
  </si>
  <si>
    <r>
      <t xml:space="preserve">    </t>
    </r>
    <r>
      <rPr>
        <b/>
        <sz val="14"/>
        <rFont val="方正仿宋_GBK"/>
        <family val="4"/>
      </rPr>
      <t>其他教育支出</t>
    </r>
  </si>
  <si>
    <r>
      <t xml:space="preserve">      </t>
    </r>
    <r>
      <rPr>
        <sz val="14"/>
        <rFont val="方正仿宋_GBK"/>
        <family val="4"/>
      </rPr>
      <t>其他教育支出</t>
    </r>
  </si>
  <si>
    <r>
      <t xml:space="preserve">  </t>
    </r>
    <r>
      <rPr>
        <b/>
        <sz val="14"/>
        <rFont val="方正仿宋_GBK"/>
        <family val="4"/>
      </rPr>
      <t>科学技术支出</t>
    </r>
  </si>
  <si>
    <r>
      <t xml:space="preserve">    </t>
    </r>
    <r>
      <rPr>
        <b/>
        <sz val="14"/>
        <rFont val="方正仿宋_GBK"/>
        <family val="4"/>
      </rPr>
      <t>科学技术管理事务</t>
    </r>
  </si>
  <si>
    <r>
      <t xml:space="preserve">      </t>
    </r>
    <r>
      <rPr>
        <sz val="14"/>
        <rFont val="方正仿宋_GBK"/>
        <family val="4"/>
      </rPr>
      <t>其他科学技术管理事务支出</t>
    </r>
  </si>
  <si>
    <r>
      <t xml:space="preserve">    </t>
    </r>
    <r>
      <rPr>
        <b/>
        <sz val="14"/>
        <rFont val="方正仿宋_GBK"/>
        <family val="4"/>
      </rPr>
      <t>基础研究</t>
    </r>
  </si>
  <si>
    <r>
      <t xml:space="preserve">      </t>
    </r>
    <r>
      <rPr>
        <sz val="14"/>
        <rFont val="方正仿宋_GBK"/>
        <family val="4"/>
      </rPr>
      <t>机构运行</t>
    </r>
  </si>
  <si>
    <r>
      <t xml:space="preserve">      </t>
    </r>
    <r>
      <rPr>
        <sz val="14"/>
        <rFont val="方正仿宋_GBK"/>
        <family val="4"/>
      </rPr>
      <t>自然科学基金</t>
    </r>
  </si>
  <si>
    <r>
      <t xml:space="preserve">      </t>
    </r>
    <r>
      <rPr>
        <sz val="14"/>
        <rFont val="方正仿宋_GBK"/>
        <family val="4"/>
      </rPr>
      <t>重点实验室及相关设施</t>
    </r>
  </si>
  <si>
    <r>
      <t xml:space="preserve">      </t>
    </r>
    <r>
      <rPr>
        <sz val="14"/>
        <rFont val="方正仿宋_GBK"/>
        <family val="4"/>
      </rPr>
      <t>重大科学工程</t>
    </r>
  </si>
  <si>
    <r>
      <t xml:space="preserve">      </t>
    </r>
    <r>
      <rPr>
        <sz val="14"/>
        <rFont val="方正仿宋_GBK"/>
        <family val="4"/>
      </rPr>
      <t>专项基础科研</t>
    </r>
  </si>
  <si>
    <r>
      <t xml:space="preserve">      </t>
    </r>
    <r>
      <rPr>
        <sz val="14"/>
        <rFont val="方正仿宋_GBK"/>
        <family val="4"/>
      </rPr>
      <t>专项技术基础</t>
    </r>
  </si>
  <si>
    <r>
      <t xml:space="preserve">      </t>
    </r>
    <r>
      <rPr>
        <sz val="14"/>
        <rFont val="方正仿宋_GBK"/>
        <family val="4"/>
      </rPr>
      <t>其他基础研究支出</t>
    </r>
  </si>
  <si>
    <r>
      <t xml:space="preserve">    </t>
    </r>
    <r>
      <rPr>
        <b/>
        <sz val="14"/>
        <rFont val="方正仿宋_GBK"/>
        <family val="4"/>
      </rPr>
      <t>应用研究</t>
    </r>
  </si>
  <si>
    <r>
      <t xml:space="preserve">      </t>
    </r>
    <r>
      <rPr>
        <sz val="14"/>
        <rFont val="方正仿宋_GBK"/>
        <family val="4"/>
      </rPr>
      <t>社会公益研究</t>
    </r>
  </si>
  <si>
    <r>
      <t xml:space="preserve">      </t>
    </r>
    <r>
      <rPr>
        <sz val="14"/>
        <rFont val="方正仿宋_GBK"/>
        <family val="4"/>
      </rPr>
      <t>高技术研究</t>
    </r>
  </si>
  <si>
    <r>
      <t xml:space="preserve">      </t>
    </r>
    <r>
      <rPr>
        <sz val="14"/>
        <rFont val="方正仿宋_GBK"/>
        <family val="4"/>
      </rPr>
      <t>专项科研试制</t>
    </r>
  </si>
  <si>
    <r>
      <t xml:space="preserve">      </t>
    </r>
    <r>
      <rPr>
        <sz val="14"/>
        <rFont val="方正仿宋_GBK"/>
        <family val="4"/>
      </rPr>
      <t>其他应用研究支出</t>
    </r>
  </si>
  <si>
    <r>
      <t xml:space="preserve">    </t>
    </r>
    <r>
      <rPr>
        <b/>
        <sz val="14"/>
        <rFont val="方正仿宋_GBK"/>
        <family val="4"/>
      </rPr>
      <t>技术研究与开发</t>
    </r>
  </si>
  <si>
    <r>
      <t xml:space="preserve">      </t>
    </r>
    <r>
      <rPr>
        <sz val="14"/>
        <rFont val="方正仿宋_GBK"/>
        <family val="4"/>
      </rPr>
      <t>科技成果转化与扩散</t>
    </r>
  </si>
  <si>
    <r>
      <t xml:space="preserve">      </t>
    </r>
    <r>
      <rPr>
        <sz val="14"/>
        <rFont val="方正仿宋_GBK"/>
        <family val="4"/>
      </rPr>
      <t>其他技术研究与开发支出</t>
    </r>
  </si>
  <si>
    <r>
      <t xml:space="preserve">    </t>
    </r>
    <r>
      <rPr>
        <b/>
        <sz val="14"/>
        <rFont val="方正仿宋_GBK"/>
        <family val="4"/>
      </rPr>
      <t>科技条件与服务</t>
    </r>
  </si>
  <si>
    <r>
      <t xml:space="preserve">      </t>
    </r>
    <r>
      <rPr>
        <sz val="14"/>
        <rFont val="方正仿宋_GBK"/>
        <family val="4"/>
      </rPr>
      <t>技术创新服务体系</t>
    </r>
  </si>
  <si>
    <r>
      <t xml:space="preserve">      </t>
    </r>
    <r>
      <rPr>
        <sz val="14"/>
        <rFont val="方正仿宋_GBK"/>
        <family val="4"/>
      </rPr>
      <t>科技条件专项</t>
    </r>
  </si>
  <si>
    <r>
      <t xml:space="preserve">      </t>
    </r>
    <r>
      <rPr>
        <sz val="14"/>
        <rFont val="方正仿宋_GBK"/>
        <family val="4"/>
      </rPr>
      <t>其他科技条件与服务支出</t>
    </r>
  </si>
  <si>
    <r>
      <t xml:space="preserve">    </t>
    </r>
    <r>
      <rPr>
        <b/>
        <sz val="14"/>
        <rFont val="方正仿宋_GBK"/>
        <family val="4"/>
      </rPr>
      <t>社会科学</t>
    </r>
  </si>
  <si>
    <r>
      <t xml:space="preserve">      </t>
    </r>
    <r>
      <rPr>
        <sz val="14"/>
        <rFont val="方正仿宋_GBK"/>
        <family val="4"/>
      </rPr>
      <t>社会科学研究机构</t>
    </r>
  </si>
  <si>
    <r>
      <t xml:space="preserve">      </t>
    </r>
    <r>
      <rPr>
        <sz val="14"/>
        <rFont val="方正仿宋_GBK"/>
        <family val="4"/>
      </rPr>
      <t>社会科学研究</t>
    </r>
  </si>
  <si>
    <r>
      <t xml:space="preserve">      </t>
    </r>
    <r>
      <rPr>
        <sz val="14"/>
        <rFont val="方正仿宋_GBK"/>
        <family val="4"/>
      </rPr>
      <t>社科基金支出</t>
    </r>
  </si>
  <si>
    <r>
      <t xml:space="preserve">      </t>
    </r>
    <r>
      <rPr>
        <sz val="14"/>
        <rFont val="方正仿宋_GBK"/>
        <family val="4"/>
      </rPr>
      <t>其他社会科学支出</t>
    </r>
  </si>
  <si>
    <r>
      <t xml:space="preserve">    </t>
    </r>
    <r>
      <rPr>
        <b/>
        <sz val="14"/>
        <rFont val="方正仿宋_GBK"/>
        <family val="4"/>
      </rPr>
      <t>科学技术普及</t>
    </r>
  </si>
  <si>
    <r>
      <t xml:space="preserve">      </t>
    </r>
    <r>
      <rPr>
        <sz val="14"/>
        <rFont val="方正仿宋_GBK"/>
        <family val="4"/>
      </rPr>
      <t>科普活动</t>
    </r>
  </si>
  <si>
    <r>
      <t xml:space="preserve">      </t>
    </r>
    <r>
      <rPr>
        <sz val="14"/>
        <rFont val="方正仿宋_GBK"/>
        <family val="4"/>
      </rPr>
      <t>青少年科技活动</t>
    </r>
  </si>
  <si>
    <r>
      <t xml:space="preserve">      </t>
    </r>
    <r>
      <rPr>
        <sz val="14"/>
        <rFont val="方正仿宋_GBK"/>
        <family val="4"/>
      </rPr>
      <t>学术交流活动</t>
    </r>
  </si>
  <si>
    <r>
      <t xml:space="preserve">      </t>
    </r>
    <r>
      <rPr>
        <sz val="14"/>
        <rFont val="方正仿宋_GBK"/>
        <family val="4"/>
      </rPr>
      <t>科技馆站</t>
    </r>
  </si>
  <si>
    <r>
      <t xml:space="preserve">      </t>
    </r>
    <r>
      <rPr>
        <sz val="14"/>
        <rFont val="方正仿宋_GBK"/>
        <family val="4"/>
      </rPr>
      <t>其他科学技术普及支出</t>
    </r>
  </si>
  <si>
    <r>
      <t xml:space="preserve">    </t>
    </r>
    <r>
      <rPr>
        <b/>
        <sz val="14"/>
        <rFont val="方正仿宋_GBK"/>
        <family val="4"/>
      </rPr>
      <t>科技交流与合作</t>
    </r>
  </si>
  <si>
    <r>
      <t xml:space="preserve">      </t>
    </r>
    <r>
      <rPr>
        <sz val="14"/>
        <rFont val="方正仿宋_GBK"/>
        <family val="4"/>
      </rPr>
      <t>国际交流与合作</t>
    </r>
  </si>
  <si>
    <r>
      <t xml:space="preserve">      </t>
    </r>
    <r>
      <rPr>
        <sz val="14"/>
        <rFont val="方正仿宋_GBK"/>
        <family val="4"/>
      </rPr>
      <t>重大科技合作项目</t>
    </r>
  </si>
  <si>
    <r>
      <t xml:space="preserve">      </t>
    </r>
    <r>
      <rPr>
        <sz val="14"/>
        <rFont val="方正仿宋_GBK"/>
        <family val="4"/>
      </rPr>
      <t>其他科技交流与合作支出</t>
    </r>
  </si>
  <si>
    <r>
      <t xml:space="preserve">    </t>
    </r>
    <r>
      <rPr>
        <b/>
        <sz val="14"/>
        <rFont val="方正仿宋_GBK"/>
        <family val="4"/>
      </rPr>
      <t>科技重大项目</t>
    </r>
  </si>
  <si>
    <r>
      <t xml:space="preserve">      </t>
    </r>
    <r>
      <rPr>
        <sz val="14"/>
        <rFont val="方正仿宋_GBK"/>
        <family val="4"/>
      </rPr>
      <t>科技重大专项</t>
    </r>
  </si>
  <si>
    <r>
      <t xml:space="preserve">      </t>
    </r>
    <r>
      <rPr>
        <sz val="14"/>
        <rFont val="方正仿宋_GBK"/>
        <family val="4"/>
      </rPr>
      <t>重点研发计划</t>
    </r>
  </si>
  <si>
    <r>
      <t xml:space="preserve">      </t>
    </r>
    <r>
      <rPr>
        <sz val="14"/>
        <rFont val="方正仿宋_GBK"/>
        <family val="4"/>
      </rPr>
      <t>其他科技重大项目</t>
    </r>
  </si>
  <si>
    <r>
      <t xml:space="preserve">    </t>
    </r>
    <r>
      <rPr>
        <b/>
        <sz val="14"/>
        <rFont val="方正仿宋_GBK"/>
        <family val="4"/>
      </rPr>
      <t>其他科学技术支出</t>
    </r>
  </si>
  <si>
    <r>
      <t xml:space="preserve">      </t>
    </r>
    <r>
      <rPr>
        <sz val="14"/>
        <rFont val="方正仿宋_GBK"/>
        <family val="4"/>
      </rPr>
      <t>科技奖励</t>
    </r>
  </si>
  <si>
    <r>
      <t xml:space="preserve">      </t>
    </r>
    <r>
      <rPr>
        <sz val="14"/>
        <rFont val="方正仿宋_GBK"/>
        <family val="4"/>
      </rPr>
      <t>核应急</t>
    </r>
  </si>
  <si>
    <r>
      <t xml:space="preserve">      </t>
    </r>
    <r>
      <rPr>
        <sz val="14"/>
        <rFont val="方正仿宋_GBK"/>
        <family val="4"/>
      </rPr>
      <t>转制科研机构</t>
    </r>
  </si>
  <si>
    <r>
      <t xml:space="preserve">      </t>
    </r>
    <r>
      <rPr>
        <sz val="14"/>
        <rFont val="方正仿宋_GBK"/>
        <family val="4"/>
      </rPr>
      <t>其他科学技术支出</t>
    </r>
  </si>
  <si>
    <r>
      <t xml:space="preserve">  </t>
    </r>
    <r>
      <rPr>
        <b/>
        <sz val="14"/>
        <rFont val="方正仿宋_GBK"/>
        <family val="4"/>
      </rPr>
      <t>文化旅游体育与传媒支出</t>
    </r>
  </si>
  <si>
    <r>
      <t xml:space="preserve">    </t>
    </r>
    <r>
      <rPr>
        <b/>
        <sz val="14"/>
        <rFont val="方正仿宋_GBK"/>
        <family val="4"/>
      </rPr>
      <t>文化和旅游</t>
    </r>
  </si>
  <si>
    <r>
      <t xml:space="preserve">      </t>
    </r>
    <r>
      <rPr>
        <sz val="14"/>
        <rFont val="方正仿宋_GBK"/>
        <family val="4"/>
      </rPr>
      <t>图书馆</t>
    </r>
  </si>
  <si>
    <r>
      <t xml:space="preserve">      </t>
    </r>
    <r>
      <rPr>
        <sz val="14"/>
        <rFont val="方正仿宋_GBK"/>
        <family val="4"/>
      </rPr>
      <t>文化展示及纪念机构</t>
    </r>
  </si>
  <si>
    <r>
      <t xml:space="preserve">      </t>
    </r>
    <r>
      <rPr>
        <sz val="14"/>
        <rFont val="方正仿宋_GBK"/>
        <family val="4"/>
      </rPr>
      <t>艺术表演场所</t>
    </r>
  </si>
  <si>
    <r>
      <t xml:space="preserve">      </t>
    </r>
    <r>
      <rPr>
        <sz val="14"/>
        <rFont val="方正仿宋_GBK"/>
        <family val="4"/>
      </rPr>
      <t>艺术表演团体</t>
    </r>
  </si>
  <si>
    <r>
      <t xml:space="preserve">      </t>
    </r>
    <r>
      <rPr>
        <sz val="14"/>
        <rFont val="方正仿宋_GBK"/>
        <family val="4"/>
      </rPr>
      <t>文化活动</t>
    </r>
  </si>
  <si>
    <r>
      <t xml:space="preserve">      </t>
    </r>
    <r>
      <rPr>
        <sz val="14"/>
        <rFont val="方正仿宋_GBK"/>
        <family val="4"/>
      </rPr>
      <t>群众文化</t>
    </r>
  </si>
  <si>
    <r>
      <t xml:space="preserve">      </t>
    </r>
    <r>
      <rPr>
        <sz val="14"/>
        <rFont val="方正仿宋_GBK"/>
        <family val="4"/>
      </rPr>
      <t>文化和旅游交流与合作</t>
    </r>
  </si>
  <si>
    <r>
      <t xml:space="preserve">      </t>
    </r>
    <r>
      <rPr>
        <sz val="14"/>
        <rFont val="方正仿宋_GBK"/>
        <family val="4"/>
      </rPr>
      <t>文化创作与保护</t>
    </r>
  </si>
  <si>
    <r>
      <t xml:space="preserve">      </t>
    </r>
    <r>
      <rPr>
        <sz val="14"/>
        <rFont val="方正仿宋_GBK"/>
        <family val="4"/>
      </rPr>
      <t>文化和旅游市场管理</t>
    </r>
  </si>
  <si>
    <r>
      <t xml:space="preserve">      </t>
    </r>
    <r>
      <rPr>
        <sz val="14"/>
        <rFont val="方正仿宋_GBK"/>
        <family val="4"/>
      </rPr>
      <t>旅游宣传</t>
    </r>
  </si>
  <si>
    <r>
      <t xml:space="preserve">      </t>
    </r>
    <r>
      <rPr>
        <sz val="14"/>
        <rFont val="方正仿宋_GBK"/>
        <family val="4"/>
      </rPr>
      <t>文化和旅游管理事务</t>
    </r>
  </si>
  <si>
    <r>
      <t xml:space="preserve">      </t>
    </r>
    <r>
      <rPr>
        <sz val="14"/>
        <rFont val="方正仿宋_GBK"/>
        <family val="4"/>
      </rPr>
      <t>其他文化和旅游支出</t>
    </r>
  </si>
  <si>
    <r>
      <t xml:space="preserve">    </t>
    </r>
    <r>
      <rPr>
        <b/>
        <sz val="14"/>
        <rFont val="方正仿宋_GBK"/>
        <family val="4"/>
      </rPr>
      <t>文物</t>
    </r>
  </si>
  <si>
    <r>
      <t xml:space="preserve">      </t>
    </r>
    <r>
      <rPr>
        <sz val="14"/>
        <rFont val="方正仿宋_GBK"/>
        <family val="4"/>
      </rPr>
      <t>文物保护</t>
    </r>
  </si>
  <si>
    <r>
      <t xml:space="preserve">      </t>
    </r>
    <r>
      <rPr>
        <sz val="14"/>
        <rFont val="方正仿宋_GBK"/>
        <family val="4"/>
      </rPr>
      <t>博物馆</t>
    </r>
  </si>
  <si>
    <r>
      <t xml:space="preserve">      </t>
    </r>
    <r>
      <rPr>
        <sz val="14"/>
        <rFont val="方正仿宋_GBK"/>
        <family val="4"/>
      </rPr>
      <t>历史名城与古迹</t>
    </r>
  </si>
  <si>
    <r>
      <t xml:space="preserve">      </t>
    </r>
    <r>
      <rPr>
        <sz val="14"/>
        <rFont val="方正仿宋_GBK"/>
        <family val="4"/>
      </rPr>
      <t>其他文物支出</t>
    </r>
  </si>
  <si>
    <r>
      <t xml:space="preserve">    </t>
    </r>
    <r>
      <rPr>
        <b/>
        <sz val="14"/>
        <rFont val="方正仿宋_GBK"/>
        <family val="4"/>
      </rPr>
      <t>体育</t>
    </r>
  </si>
  <si>
    <r>
      <t xml:space="preserve">      </t>
    </r>
    <r>
      <rPr>
        <sz val="14"/>
        <rFont val="方正仿宋_GBK"/>
        <family val="4"/>
      </rPr>
      <t>运动项目管理</t>
    </r>
  </si>
  <si>
    <r>
      <t xml:space="preserve">      </t>
    </r>
    <r>
      <rPr>
        <sz val="14"/>
        <rFont val="方正仿宋_GBK"/>
        <family val="4"/>
      </rPr>
      <t>体育竞赛</t>
    </r>
  </si>
  <si>
    <r>
      <t xml:space="preserve">      </t>
    </r>
    <r>
      <rPr>
        <sz val="14"/>
        <rFont val="方正仿宋_GBK"/>
        <family val="4"/>
      </rPr>
      <t>体育训练</t>
    </r>
  </si>
  <si>
    <r>
      <t xml:space="preserve">      </t>
    </r>
    <r>
      <rPr>
        <sz val="14"/>
        <rFont val="方正仿宋_GBK"/>
        <family val="4"/>
      </rPr>
      <t>体育场馆</t>
    </r>
  </si>
  <si>
    <r>
      <t xml:space="preserve">      </t>
    </r>
    <r>
      <rPr>
        <sz val="14"/>
        <rFont val="方正仿宋_GBK"/>
        <family val="4"/>
      </rPr>
      <t>群众体育</t>
    </r>
  </si>
  <si>
    <r>
      <t xml:space="preserve">      </t>
    </r>
    <r>
      <rPr>
        <sz val="14"/>
        <rFont val="方正仿宋_GBK"/>
        <family val="4"/>
      </rPr>
      <t>体育交流与合作</t>
    </r>
  </si>
  <si>
    <r>
      <t xml:space="preserve">      </t>
    </r>
    <r>
      <rPr>
        <sz val="14"/>
        <rFont val="方正仿宋_GBK"/>
        <family val="4"/>
      </rPr>
      <t>其他体育支出</t>
    </r>
  </si>
  <si>
    <r>
      <t xml:space="preserve">    </t>
    </r>
    <r>
      <rPr>
        <b/>
        <sz val="14"/>
        <rFont val="方正仿宋_GBK"/>
        <family val="4"/>
      </rPr>
      <t>新闻出版电影</t>
    </r>
  </si>
  <si>
    <r>
      <t xml:space="preserve">      </t>
    </r>
    <r>
      <rPr>
        <sz val="14"/>
        <rFont val="方正仿宋_GBK"/>
        <family val="4"/>
      </rPr>
      <t>新闻通讯</t>
    </r>
  </si>
  <si>
    <r>
      <t xml:space="preserve">      </t>
    </r>
    <r>
      <rPr>
        <sz val="14"/>
        <rFont val="方正仿宋_GBK"/>
        <family val="4"/>
      </rPr>
      <t>出版发行</t>
    </r>
  </si>
  <si>
    <r>
      <t xml:space="preserve">      </t>
    </r>
    <r>
      <rPr>
        <sz val="14"/>
        <rFont val="方正仿宋_GBK"/>
        <family val="4"/>
      </rPr>
      <t>版权管理</t>
    </r>
  </si>
  <si>
    <r>
      <t xml:space="preserve">      </t>
    </r>
    <r>
      <rPr>
        <sz val="14"/>
        <rFont val="方正仿宋_GBK"/>
        <family val="4"/>
      </rPr>
      <t>电影</t>
    </r>
  </si>
  <si>
    <r>
      <t xml:space="preserve">      </t>
    </r>
    <r>
      <rPr>
        <sz val="14"/>
        <rFont val="方正仿宋_GBK"/>
        <family val="4"/>
      </rPr>
      <t>其他新闻出版电影支出</t>
    </r>
  </si>
  <si>
    <r>
      <t xml:space="preserve">    </t>
    </r>
    <r>
      <rPr>
        <b/>
        <sz val="14"/>
        <rFont val="方正仿宋_GBK"/>
        <family val="4"/>
      </rPr>
      <t>广播电视</t>
    </r>
  </si>
  <si>
    <r>
      <t xml:space="preserve">      </t>
    </r>
    <r>
      <rPr>
        <sz val="14"/>
        <rFont val="方正仿宋_GBK"/>
        <family val="4"/>
      </rPr>
      <t>广播</t>
    </r>
  </si>
  <si>
    <r>
      <t xml:space="preserve">      </t>
    </r>
    <r>
      <rPr>
        <sz val="14"/>
        <rFont val="方正仿宋_GBK"/>
        <family val="4"/>
      </rPr>
      <t>电视</t>
    </r>
  </si>
  <si>
    <r>
      <t xml:space="preserve">      </t>
    </r>
    <r>
      <rPr>
        <sz val="14"/>
        <rFont val="方正仿宋_GBK"/>
        <family val="4"/>
      </rPr>
      <t>监测监管</t>
    </r>
  </si>
  <si>
    <r>
      <t xml:space="preserve">      </t>
    </r>
    <r>
      <rPr>
        <sz val="14"/>
        <rFont val="方正仿宋_GBK"/>
        <family val="4"/>
      </rPr>
      <t>其他广播电视支出</t>
    </r>
  </si>
  <si>
    <r>
      <t xml:space="preserve">    </t>
    </r>
    <r>
      <rPr>
        <b/>
        <sz val="14"/>
        <rFont val="方正仿宋_GBK"/>
        <family val="4"/>
      </rPr>
      <t>其他文化旅游体育与传媒支出</t>
    </r>
  </si>
  <si>
    <r>
      <t xml:space="preserve">      </t>
    </r>
    <r>
      <rPr>
        <sz val="14"/>
        <rFont val="方正仿宋_GBK"/>
        <family val="4"/>
      </rPr>
      <t>宣传文化发展专项支出</t>
    </r>
  </si>
  <si>
    <r>
      <t xml:space="preserve">      </t>
    </r>
    <r>
      <rPr>
        <sz val="14"/>
        <rFont val="方正仿宋_GBK"/>
        <family val="4"/>
      </rPr>
      <t>文化产业发展专项支出</t>
    </r>
  </si>
  <si>
    <r>
      <t xml:space="preserve">      </t>
    </r>
    <r>
      <rPr>
        <sz val="14"/>
        <rFont val="方正仿宋_GBK"/>
        <family val="4"/>
      </rPr>
      <t>其他文化旅游体育与传媒支出</t>
    </r>
  </si>
  <si>
    <r>
      <t xml:space="preserve">  </t>
    </r>
    <r>
      <rPr>
        <b/>
        <sz val="14"/>
        <rFont val="方正仿宋_GBK"/>
        <family val="4"/>
      </rPr>
      <t>社会保障和就业支出</t>
    </r>
  </si>
  <si>
    <r>
      <t xml:space="preserve">    </t>
    </r>
    <r>
      <rPr>
        <b/>
        <sz val="14"/>
        <rFont val="方正仿宋_GBK"/>
        <family val="4"/>
      </rPr>
      <t>人力资源和社会保障管理事务</t>
    </r>
  </si>
  <si>
    <r>
      <t xml:space="preserve">      </t>
    </r>
    <r>
      <rPr>
        <sz val="14"/>
        <rFont val="方正仿宋_GBK"/>
        <family val="4"/>
      </rPr>
      <t>综合业务管理</t>
    </r>
  </si>
  <si>
    <r>
      <t xml:space="preserve">      </t>
    </r>
    <r>
      <rPr>
        <sz val="14"/>
        <rFont val="方正仿宋_GBK"/>
        <family val="4"/>
      </rPr>
      <t>劳动保障监察</t>
    </r>
  </si>
  <si>
    <r>
      <t xml:space="preserve">      </t>
    </r>
    <r>
      <rPr>
        <sz val="14"/>
        <rFont val="方正仿宋_GBK"/>
        <family val="4"/>
      </rPr>
      <t>就业管理事务</t>
    </r>
  </si>
  <si>
    <r>
      <t xml:space="preserve">      </t>
    </r>
    <r>
      <rPr>
        <sz val="14"/>
        <rFont val="方正仿宋_GBK"/>
        <family val="4"/>
      </rPr>
      <t>社会保险业务管理事务</t>
    </r>
  </si>
  <si>
    <r>
      <t xml:space="preserve">      </t>
    </r>
    <r>
      <rPr>
        <sz val="14"/>
        <rFont val="方正仿宋_GBK"/>
        <family val="4"/>
      </rPr>
      <t>社会保险经办机构</t>
    </r>
  </si>
  <si>
    <r>
      <t xml:space="preserve">      </t>
    </r>
    <r>
      <rPr>
        <sz val="14"/>
        <rFont val="方正仿宋_GBK"/>
        <family val="4"/>
      </rPr>
      <t>劳动关系和维权</t>
    </r>
  </si>
  <si>
    <r>
      <t xml:space="preserve">      </t>
    </r>
    <r>
      <rPr>
        <sz val="14"/>
        <rFont val="方正仿宋_GBK"/>
        <family val="4"/>
      </rPr>
      <t>公共就业服务和职业技能鉴定机构</t>
    </r>
  </si>
  <si>
    <r>
      <t xml:space="preserve">      </t>
    </r>
    <r>
      <rPr>
        <sz val="14"/>
        <rFont val="方正仿宋_GBK"/>
        <family val="4"/>
      </rPr>
      <t>劳动人事争议调解仲裁</t>
    </r>
  </si>
  <si>
    <r>
      <t xml:space="preserve">      </t>
    </r>
    <r>
      <rPr>
        <sz val="14"/>
        <rFont val="方正仿宋_GBK"/>
        <family val="4"/>
      </rPr>
      <t>其他人力资源和社会保障管理事务支出</t>
    </r>
  </si>
  <si>
    <r>
      <t xml:space="preserve">    </t>
    </r>
    <r>
      <rPr>
        <b/>
        <sz val="14"/>
        <rFont val="方正仿宋_GBK"/>
        <family val="4"/>
      </rPr>
      <t>民政管理事务</t>
    </r>
  </si>
  <si>
    <r>
      <t xml:space="preserve">      </t>
    </r>
    <r>
      <rPr>
        <sz val="14"/>
        <rFont val="方正仿宋_GBK"/>
        <family val="4"/>
      </rPr>
      <t>社会组织管理</t>
    </r>
  </si>
  <si>
    <r>
      <t xml:space="preserve">      </t>
    </r>
    <r>
      <rPr>
        <sz val="14"/>
        <rFont val="方正仿宋_GBK"/>
        <family val="4"/>
      </rPr>
      <t>行政区划和地名管理</t>
    </r>
  </si>
  <si>
    <r>
      <t xml:space="preserve">      </t>
    </r>
    <r>
      <rPr>
        <sz val="14"/>
        <rFont val="方正仿宋_GBK"/>
        <family val="4"/>
      </rPr>
      <t>基层政权建设和社区治理</t>
    </r>
  </si>
  <si>
    <r>
      <t xml:space="preserve">      </t>
    </r>
    <r>
      <rPr>
        <sz val="14"/>
        <rFont val="方正仿宋_GBK"/>
        <family val="4"/>
      </rPr>
      <t>其他民政管理事务支出</t>
    </r>
  </si>
  <si>
    <r>
      <t xml:space="preserve">    </t>
    </r>
    <r>
      <rPr>
        <b/>
        <sz val="14"/>
        <rFont val="方正仿宋_GBK"/>
        <family val="4"/>
      </rPr>
      <t>补充全国社会保障基金</t>
    </r>
  </si>
  <si>
    <r>
      <t xml:space="preserve">      </t>
    </r>
    <r>
      <rPr>
        <sz val="14"/>
        <rFont val="方正仿宋_GBK"/>
        <family val="4"/>
      </rPr>
      <t>用一般公共预算补充基金</t>
    </r>
  </si>
  <si>
    <r>
      <t xml:space="preserve">    </t>
    </r>
    <r>
      <rPr>
        <b/>
        <sz val="14"/>
        <rFont val="方正仿宋_GBK"/>
        <family val="4"/>
      </rPr>
      <t>行政事业单位养老支出</t>
    </r>
  </si>
  <si>
    <r>
      <t xml:space="preserve">      </t>
    </r>
    <r>
      <rPr>
        <sz val="14"/>
        <rFont val="方正仿宋_GBK"/>
        <family val="4"/>
      </rPr>
      <t>行政单位离退休</t>
    </r>
  </si>
  <si>
    <r>
      <t xml:space="preserve">      </t>
    </r>
    <r>
      <rPr>
        <sz val="14"/>
        <rFont val="方正仿宋_GBK"/>
        <family val="4"/>
      </rPr>
      <t>事业单位离退休</t>
    </r>
  </si>
  <si>
    <r>
      <t xml:space="preserve">      </t>
    </r>
    <r>
      <rPr>
        <sz val="14"/>
        <rFont val="方正仿宋_GBK"/>
        <family val="4"/>
      </rPr>
      <t>离退休人员管理机构</t>
    </r>
  </si>
  <si>
    <r>
      <t xml:space="preserve">      </t>
    </r>
    <r>
      <rPr>
        <sz val="14"/>
        <rFont val="方正仿宋_GBK"/>
        <family val="4"/>
      </rPr>
      <t>机关事业单位基本养老保险缴费支出</t>
    </r>
  </si>
  <si>
    <r>
      <t xml:space="preserve">      </t>
    </r>
    <r>
      <rPr>
        <sz val="14"/>
        <rFont val="方正仿宋_GBK"/>
        <family val="4"/>
      </rPr>
      <t>机关事业单位职业年金缴费支出</t>
    </r>
  </si>
  <si>
    <r>
      <t xml:space="preserve">      </t>
    </r>
    <r>
      <rPr>
        <sz val="14"/>
        <rFont val="方正仿宋_GBK"/>
        <family val="4"/>
      </rPr>
      <t>对机关事业单位基本养老保险基金的补助</t>
    </r>
  </si>
  <si>
    <r>
      <t xml:space="preserve">      </t>
    </r>
    <r>
      <rPr>
        <sz val="14"/>
        <rFont val="方正仿宋_GBK"/>
        <family val="4"/>
      </rPr>
      <t>其他行政事业单位养老支出</t>
    </r>
  </si>
  <si>
    <r>
      <t xml:space="preserve">    </t>
    </r>
    <r>
      <rPr>
        <b/>
        <sz val="14"/>
        <rFont val="方正仿宋_GBK"/>
        <family val="4"/>
      </rPr>
      <t>企业改革补助</t>
    </r>
  </si>
  <si>
    <r>
      <t xml:space="preserve">      </t>
    </r>
    <r>
      <rPr>
        <sz val="14"/>
        <rFont val="方正仿宋_GBK"/>
        <family val="4"/>
      </rPr>
      <t>企业关闭破产补助</t>
    </r>
  </si>
  <si>
    <r>
      <t xml:space="preserve">      </t>
    </r>
    <r>
      <rPr>
        <sz val="14"/>
        <rFont val="方正仿宋_GBK"/>
        <family val="4"/>
      </rPr>
      <t>厂办大集体改革补助</t>
    </r>
  </si>
  <si>
    <r>
      <t xml:space="preserve">      </t>
    </r>
    <r>
      <rPr>
        <sz val="14"/>
        <rFont val="方正仿宋_GBK"/>
        <family val="4"/>
      </rPr>
      <t>其他企业改革发展补助</t>
    </r>
  </si>
  <si>
    <r>
      <t xml:space="preserve">    </t>
    </r>
    <r>
      <rPr>
        <b/>
        <sz val="14"/>
        <rFont val="方正仿宋_GBK"/>
        <family val="4"/>
      </rPr>
      <t>就业补助</t>
    </r>
  </si>
  <si>
    <r>
      <t xml:space="preserve">      </t>
    </r>
    <r>
      <rPr>
        <sz val="14"/>
        <rFont val="方正仿宋_GBK"/>
        <family val="4"/>
      </rPr>
      <t>就业创业服务补贴</t>
    </r>
  </si>
  <si>
    <r>
      <t xml:space="preserve">      </t>
    </r>
    <r>
      <rPr>
        <sz val="14"/>
        <rFont val="方正仿宋_GBK"/>
        <family val="4"/>
      </rPr>
      <t>职业培训补贴</t>
    </r>
  </si>
  <si>
    <r>
      <t xml:space="preserve">      </t>
    </r>
    <r>
      <rPr>
        <sz val="14"/>
        <rFont val="方正仿宋_GBK"/>
        <family val="4"/>
      </rPr>
      <t>社会保险补贴</t>
    </r>
  </si>
  <si>
    <r>
      <t xml:space="preserve">      </t>
    </r>
    <r>
      <rPr>
        <sz val="14"/>
        <rFont val="方正仿宋_GBK"/>
        <family val="4"/>
      </rPr>
      <t>公益性岗位补贴</t>
    </r>
  </si>
  <si>
    <r>
      <t xml:space="preserve">      </t>
    </r>
    <r>
      <rPr>
        <sz val="14"/>
        <rFont val="方正仿宋_GBK"/>
        <family val="4"/>
      </rPr>
      <t>职业技能鉴定补贴</t>
    </r>
  </si>
  <si>
    <r>
      <t xml:space="preserve">      </t>
    </r>
    <r>
      <rPr>
        <sz val="14"/>
        <rFont val="方正仿宋_GBK"/>
        <family val="4"/>
      </rPr>
      <t>就业见习补贴</t>
    </r>
  </si>
  <si>
    <r>
      <t xml:space="preserve">      </t>
    </r>
    <r>
      <rPr>
        <sz val="14"/>
        <rFont val="方正仿宋_GBK"/>
        <family val="4"/>
      </rPr>
      <t>高技能人才培养补助</t>
    </r>
  </si>
  <si>
    <r>
      <t xml:space="preserve">      </t>
    </r>
    <r>
      <rPr>
        <sz val="14"/>
        <rFont val="方正仿宋_GBK"/>
        <family val="4"/>
      </rPr>
      <t>求职创业补贴</t>
    </r>
  </si>
  <si>
    <r>
      <t xml:space="preserve">      </t>
    </r>
    <r>
      <rPr>
        <sz val="14"/>
        <rFont val="方正仿宋_GBK"/>
        <family val="4"/>
      </rPr>
      <t>其他就业补助支出</t>
    </r>
  </si>
  <si>
    <r>
      <t xml:space="preserve">    </t>
    </r>
    <r>
      <rPr>
        <b/>
        <sz val="14"/>
        <rFont val="方正仿宋_GBK"/>
        <family val="4"/>
      </rPr>
      <t>抚恤</t>
    </r>
  </si>
  <si>
    <r>
      <t xml:space="preserve">      </t>
    </r>
    <r>
      <rPr>
        <sz val="14"/>
        <rFont val="方正仿宋_GBK"/>
        <family val="4"/>
      </rPr>
      <t>死亡抚恤</t>
    </r>
  </si>
  <si>
    <r>
      <t xml:space="preserve">      </t>
    </r>
    <r>
      <rPr>
        <sz val="14"/>
        <rFont val="方正仿宋_GBK"/>
        <family val="4"/>
      </rPr>
      <t>伤残抚恤</t>
    </r>
  </si>
  <si>
    <r>
      <t xml:space="preserve">      </t>
    </r>
    <r>
      <rPr>
        <sz val="14"/>
        <rFont val="方正仿宋_GBK"/>
        <family val="4"/>
      </rPr>
      <t>在乡复员、退伍军人生活补助</t>
    </r>
  </si>
  <si>
    <r>
      <t xml:space="preserve">      </t>
    </r>
    <r>
      <rPr>
        <sz val="14"/>
        <rFont val="方正仿宋_GBK"/>
        <family val="4"/>
      </rPr>
      <t>优抚事业单位支出</t>
    </r>
  </si>
  <si>
    <r>
      <t xml:space="preserve">      </t>
    </r>
    <r>
      <rPr>
        <sz val="14"/>
        <rFont val="方正仿宋_GBK"/>
        <family val="4"/>
      </rPr>
      <t>义务兵优待</t>
    </r>
  </si>
  <si>
    <r>
      <t xml:space="preserve">      </t>
    </r>
    <r>
      <rPr>
        <sz val="14"/>
        <rFont val="方正仿宋_GBK"/>
        <family val="4"/>
      </rPr>
      <t>农村籍退役士兵老年生活补助</t>
    </r>
  </si>
  <si>
    <r>
      <t xml:space="preserve">      </t>
    </r>
    <r>
      <rPr>
        <sz val="14"/>
        <rFont val="方正仿宋_GBK"/>
        <family val="4"/>
      </rPr>
      <t>其他优抚支出</t>
    </r>
  </si>
  <si>
    <r>
      <t xml:space="preserve">    </t>
    </r>
    <r>
      <rPr>
        <b/>
        <sz val="14"/>
        <rFont val="方正仿宋_GBK"/>
        <family val="4"/>
      </rPr>
      <t>退役安置</t>
    </r>
  </si>
  <si>
    <r>
      <t xml:space="preserve">      </t>
    </r>
    <r>
      <rPr>
        <sz val="14"/>
        <rFont val="方正仿宋_GBK"/>
        <family val="4"/>
      </rPr>
      <t>退役士兵安置</t>
    </r>
  </si>
  <si>
    <r>
      <t xml:space="preserve">      </t>
    </r>
    <r>
      <rPr>
        <sz val="14"/>
        <rFont val="方正仿宋_GBK"/>
        <family val="4"/>
      </rPr>
      <t>军队移交政府的离退休人员安置</t>
    </r>
  </si>
  <si>
    <r>
      <t xml:space="preserve">      </t>
    </r>
    <r>
      <rPr>
        <sz val="14"/>
        <rFont val="方正仿宋_GBK"/>
        <family val="4"/>
      </rPr>
      <t>军队移交政府离退休干部管理机构</t>
    </r>
  </si>
  <si>
    <r>
      <t xml:space="preserve">      </t>
    </r>
    <r>
      <rPr>
        <sz val="14"/>
        <rFont val="方正仿宋_GBK"/>
        <family val="4"/>
      </rPr>
      <t>退役士兵管理教育</t>
    </r>
  </si>
  <si>
    <r>
      <t xml:space="preserve">      </t>
    </r>
    <r>
      <rPr>
        <sz val="14"/>
        <rFont val="方正仿宋_GBK"/>
        <family val="4"/>
      </rPr>
      <t>军队转业干部安置</t>
    </r>
  </si>
  <si>
    <r>
      <t xml:space="preserve">      </t>
    </r>
    <r>
      <rPr>
        <sz val="14"/>
        <rFont val="方正仿宋_GBK"/>
        <family val="4"/>
      </rPr>
      <t>其他退役安置支出</t>
    </r>
  </si>
  <si>
    <r>
      <t xml:space="preserve">    </t>
    </r>
    <r>
      <rPr>
        <b/>
        <sz val="14"/>
        <rFont val="方正仿宋_GBK"/>
        <family val="4"/>
      </rPr>
      <t>社会福利</t>
    </r>
  </si>
  <si>
    <r>
      <t xml:space="preserve">      </t>
    </r>
    <r>
      <rPr>
        <sz val="14"/>
        <rFont val="方正仿宋_GBK"/>
        <family val="4"/>
      </rPr>
      <t>儿童福利</t>
    </r>
  </si>
  <si>
    <r>
      <t xml:space="preserve">      </t>
    </r>
    <r>
      <rPr>
        <sz val="14"/>
        <rFont val="方正仿宋_GBK"/>
        <family val="4"/>
      </rPr>
      <t>老年福利</t>
    </r>
  </si>
  <si>
    <r>
      <t xml:space="preserve">      </t>
    </r>
    <r>
      <rPr>
        <sz val="14"/>
        <rFont val="方正仿宋_GBK"/>
        <family val="4"/>
      </rPr>
      <t>康复辅具</t>
    </r>
  </si>
  <si>
    <r>
      <t xml:space="preserve">      </t>
    </r>
    <r>
      <rPr>
        <sz val="14"/>
        <rFont val="方正仿宋_GBK"/>
        <family val="4"/>
      </rPr>
      <t>殡葬</t>
    </r>
  </si>
  <si>
    <r>
      <t xml:space="preserve">      </t>
    </r>
    <r>
      <rPr>
        <sz val="14"/>
        <rFont val="方正仿宋_GBK"/>
        <family val="4"/>
      </rPr>
      <t>社会福利事业单位</t>
    </r>
  </si>
  <si>
    <r>
      <t xml:space="preserve">      </t>
    </r>
    <r>
      <rPr>
        <sz val="14"/>
        <rFont val="方正仿宋_GBK"/>
        <family val="4"/>
      </rPr>
      <t>养老服务</t>
    </r>
  </si>
  <si>
    <r>
      <t xml:space="preserve">      </t>
    </r>
    <r>
      <rPr>
        <sz val="14"/>
        <rFont val="方正仿宋_GBK"/>
        <family val="4"/>
      </rPr>
      <t>其他社会福利支出</t>
    </r>
  </si>
  <si>
    <r>
      <t xml:space="preserve">    </t>
    </r>
    <r>
      <rPr>
        <b/>
        <sz val="14"/>
        <rFont val="方正仿宋_GBK"/>
        <family val="4"/>
      </rPr>
      <t>残疾人事业</t>
    </r>
  </si>
  <si>
    <r>
      <t xml:space="preserve">      </t>
    </r>
    <r>
      <rPr>
        <sz val="14"/>
        <rFont val="方正仿宋_GBK"/>
        <family val="4"/>
      </rPr>
      <t>残疾人康复</t>
    </r>
  </si>
  <si>
    <r>
      <t xml:space="preserve">      </t>
    </r>
    <r>
      <rPr>
        <sz val="14"/>
        <rFont val="方正仿宋_GBK"/>
        <family val="4"/>
      </rPr>
      <t>残疾人就业</t>
    </r>
  </si>
  <si>
    <r>
      <t xml:space="preserve">      </t>
    </r>
    <r>
      <rPr>
        <sz val="14"/>
        <rFont val="方正仿宋_GBK"/>
        <family val="4"/>
      </rPr>
      <t>残疾人体育</t>
    </r>
  </si>
  <si>
    <r>
      <t xml:space="preserve">      </t>
    </r>
    <r>
      <rPr>
        <sz val="14"/>
        <rFont val="方正仿宋_GBK"/>
        <family val="4"/>
      </rPr>
      <t>残疾人生活和护理补贴</t>
    </r>
  </si>
  <si>
    <r>
      <t xml:space="preserve">      </t>
    </r>
    <r>
      <rPr>
        <sz val="14"/>
        <rFont val="方正仿宋_GBK"/>
        <family val="4"/>
      </rPr>
      <t>其他残疾人事业支出</t>
    </r>
  </si>
  <si>
    <r>
      <t xml:space="preserve">    </t>
    </r>
    <r>
      <rPr>
        <b/>
        <sz val="14"/>
        <rFont val="方正仿宋_GBK"/>
        <family val="4"/>
      </rPr>
      <t>红十字事业</t>
    </r>
  </si>
  <si>
    <r>
      <t xml:space="preserve">      </t>
    </r>
    <r>
      <rPr>
        <sz val="14"/>
        <rFont val="方正仿宋_GBK"/>
        <family val="4"/>
      </rPr>
      <t>其他红十字事业支出</t>
    </r>
  </si>
  <si>
    <r>
      <t xml:space="preserve">    </t>
    </r>
    <r>
      <rPr>
        <b/>
        <sz val="14"/>
        <rFont val="方正仿宋_GBK"/>
        <family val="4"/>
      </rPr>
      <t>最低生活保障</t>
    </r>
  </si>
  <si>
    <r>
      <t xml:space="preserve">      </t>
    </r>
    <r>
      <rPr>
        <sz val="14"/>
        <rFont val="方正仿宋_GBK"/>
        <family val="4"/>
      </rPr>
      <t>城市最低生活保障金支出</t>
    </r>
  </si>
  <si>
    <r>
      <t xml:space="preserve">      </t>
    </r>
    <r>
      <rPr>
        <sz val="14"/>
        <rFont val="方正仿宋_GBK"/>
        <family val="4"/>
      </rPr>
      <t>农村最低生活保障金支出</t>
    </r>
  </si>
  <si>
    <r>
      <t xml:space="preserve">    </t>
    </r>
    <r>
      <rPr>
        <b/>
        <sz val="14"/>
        <rFont val="方正仿宋_GBK"/>
        <family val="4"/>
      </rPr>
      <t>临时救助</t>
    </r>
  </si>
  <si>
    <r>
      <t xml:space="preserve">      </t>
    </r>
    <r>
      <rPr>
        <sz val="14"/>
        <rFont val="方正仿宋_GBK"/>
        <family val="4"/>
      </rPr>
      <t>临时救助支出</t>
    </r>
  </si>
  <si>
    <r>
      <t xml:space="preserve">      </t>
    </r>
    <r>
      <rPr>
        <sz val="14"/>
        <rFont val="方正仿宋_GBK"/>
        <family val="4"/>
      </rPr>
      <t>流浪乞讨人员救助支出</t>
    </r>
  </si>
  <si>
    <r>
      <t xml:space="preserve">    </t>
    </r>
    <r>
      <rPr>
        <b/>
        <sz val="14"/>
        <rFont val="方正仿宋_GBK"/>
        <family val="4"/>
      </rPr>
      <t>特困人员救助供养</t>
    </r>
  </si>
  <si>
    <r>
      <t xml:space="preserve">      </t>
    </r>
    <r>
      <rPr>
        <sz val="14"/>
        <rFont val="方正仿宋_GBK"/>
        <family val="4"/>
      </rPr>
      <t>城市特困人员救助供养支出</t>
    </r>
  </si>
  <si>
    <r>
      <t xml:space="preserve">      </t>
    </r>
    <r>
      <rPr>
        <sz val="14"/>
        <rFont val="方正仿宋_GBK"/>
        <family val="4"/>
      </rPr>
      <t>农村特困人员救助供养支出</t>
    </r>
  </si>
  <si>
    <r>
      <t xml:space="preserve">    </t>
    </r>
    <r>
      <rPr>
        <b/>
        <sz val="14"/>
        <rFont val="方正仿宋_GBK"/>
        <family val="4"/>
      </rPr>
      <t>补充道路交通事故社会救助基金</t>
    </r>
  </si>
  <si>
    <r>
      <t xml:space="preserve">      </t>
    </r>
    <r>
      <rPr>
        <sz val="14"/>
        <rFont val="方正仿宋_GBK"/>
        <family val="4"/>
      </rPr>
      <t>交强险增值税补助基金支出</t>
    </r>
  </si>
  <si>
    <r>
      <t xml:space="preserve">      </t>
    </r>
    <r>
      <rPr>
        <sz val="14"/>
        <rFont val="方正仿宋_GBK"/>
        <family val="4"/>
      </rPr>
      <t>交强险罚款收入补助基金支出</t>
    </r>
  </si>
  <si>
    <r>
      <t xml:space="preserve">    </t>
    </r>
    <r>
      <rPr>
        <b/>
        <sz val="14"/>
        <rFont val="方正仿宋_GBK"/>
        <family val="4"/>
      </rPr>
      <t>其他生活救助</t>
    </r>
  </si>
  <si>
    <r>
      <t xml:space="preserve">      </t>
    </r>
    <r>
      <rPr>
        <sz val="14"/>
        <rFont val="方正仿宋_GBK"/>
        <family val="4"/>
      </rPr>
      <t>其他城市生活救助</t>
    </r>
  </si>
  <si>
    <r>
      <t xml:space="preserve">      </t>
    </r>
    <r>
      <rPr>
        <sz val="14"/>
        <rFont val="方正仿宋_GBK"/>
        <family val="4"/>
      </rPr>
      <t>其他农村生活救助</t>
    </r>
  </si>
  <si>
    <r>
      <t xml:space="preserve">    </t>
    </r>
    <r>
      <rPr>
        <b/>
        <sz val="14"/>
        <rFont val="方正仿宋_GBK"/>
        <family val="4"/>
      </rPr>
      <t>财政对基本养老保险基金的补助</t>
    </r>
  </si>
  <si>
    <r>
      <t xml:space="preserve">      </t>
    </r>
    <r>
      <rPr>
        <sz val="14"/>
        <rFont val="方正仿宋_GBK"/>
        <family val="4"/>
      </rPr>
      <t>财政对企业职工基本养老保险基金的补助</t>
    </r>
  </si>
  <si>
    <r>
      <t xml:space="preserve">      </t>
    </r>
    <r>
      <rPr>
        <sz val="14"/>
        <rFont val="方正仿宋_GBK"/>
        <family val="4"/>
      </rPr>
      <t>财政对城乡居民基本养老保险基金的补助</t>
    </r>
  </si>
  <si>
    <r>
      <t xml:space="preserve">      </t>
    </r>
    <r>
      <rPr>
        <sz val="14"/>
        <rFont val="方正仿宋_GBK"/>
        <family val="4"/>
      </rPr>
      <t>财政对其他基本养老保险基金的补助</t>
    </r>
  </si>
  <si>
    <r>
      <t xml:space="preserve">    </t>
    </r>
    <r>
      <rPr>
        <b/>
        <sz val="14"/>
        <rFont val="方正仿宋_GBK"/>
        <family val="4"/>
      </rPr>
      <t>财政对其他社会保险基金的补助</t>
    </r>
  </si>
  <si>
    <r>
      <t xml:space="preserve">      </t>
    </r>
    <r>
      <rPr>
        <sz val="14"/>
        <rFont val="方正仿宋_GBK"/>
        <family val="4"/>
      </rPr>
      <t>财政对失业保险基金的补助</t>
    </r>
  </si>
  <si>
    <r>
      <t xml:space="preserve">      </t>
    </r>
    <r>
      <rPr>
        <sz val="14"/>
        <rFont val="方正仿宋_GBK"/>
        <family val="4"/>
      </rPr>
      <t>财政对工伤保险基金的补助</t>
    </r>
  </si>
  <si>
    <r>
      <t xml:space="preserve">      </t>
    </r>
    <r>
      <rPr>
        <sz val="14"/>
        <rFont val="方正仿宋_GBK"/>
        <family val="4"/>
      </rPr>
      <t>财政对生育保险基金的补助</t>
    </r>
  </si>
  <si>
    <r>
      <t xml:space="preserve">      </t>
    </r>
    <r>
      <rPr>
        <sz val="14"/>
        <rFont val="方正仿宋_GBK"/>
        <family val="4"/>
      </rPr>
      <t>其他财政对社会保险基金的补助</t>
    </r>
  </si>
  <si>
    <r>
      <t xml:space="preserve">    </t>
    </r>
    <r>
      <rPr>
        <b/>
        <sz val="14"/>
        <rFont val="方正仿宋_GBK"/>
        <family val="4"/>
      </rPr>
      <t>退役军人管理事务</t>
    </r>
  </si>
  <si>
    <r>
      <t xml:space="preserve">      </t>
    </r>
    <r>
      <rPr>
        <sz val="14"/>
        <rFont val="方正仿宋_GBK"/>
        <family val="4"/>
      </rPr>
      <t>拥军优属</t>
    </r>
  </si>
  <si>
    <r>
      <t xml:space="preserve">      </t>
    </r>
    <r>
      <rPr>
        <sz val="14"/>
        <rFont val="方正仿宋_GBK"/>
        <family val="4"/>
      </rPr>
      <t>部队供应</t>
    </r>
  </si>
  <si>
    <r>
      <t xml:space="preserve">      </t>
    </r>
    <r>
      <rPr>
        <sz val="14"/>
        <rFont val="方正仿宋_GBK"/>
        <family val="4"/>
      </rPr>
      <t>其他退役军人事务管理支出</t>
    </r>
  </si>
  <si>
    <r>
      <t xml:space="preserve">    </t>
    </r>
    <r>
      <rPr>
        <b/>
        <sz val="14"/>
        <rFont val="方正仿宋_GBK"/>
        <family val="4"/>
      </rPr>
      <t>财政代缴社会保险费支出</t>
    </r>
  </si>
  <si>
    <r>
      <t xml:space="preserve">      </t>
    </r>
    <r>
      <rPr>
        <sz val="14"/>
        <rFont val="方正仿宋_GBK"/>
        <family val="4"/>
      </rPr>
      <t>财政代缴城乡居民基本养老保险费支出</t>
    </r>
  </si>
  <si>
    <r>
      <t xml:space="preserve">      </t>
    </r>
    <r>
      <rPr>
        <sz val="14"/>
        <rFont val="方正仿宋_GBK"/>
        <family val="4"/>
      </rPr>
      <t>财政代缴其他社会保险费支出</t>
    </r>
  </si>
  <si>
    <r>
      <t xml:space="preserve">    </t>
    </r>
    <r>
      <rPr>
        <b/>
        <sz val="14"/>
        <rFont val="方正仿宋_GBK"/>
        <family val="4"/>
      </rPr>
      <t>其他社会保障和就业支出</t>
    </r>
  </si>
  <si>
    <r>
      <t xml:space="preserve">      </t>
    </r>
    <r>
      <rPr>
        <sz val="14"/>
        <rFont val="方正仿宋_GBK"/>
        <family val="4"/>
      </rPr>
      <t>其他社会保障和就业支出</t>
    </r>
  </si>
  <si>
    <r>
      <t xml:space="preserve">  </t>
    </r>
    <r>
      <rPr>
        <b/>
        <sz val="14"/>
        <rFont val="方正仿宋_GBK"/>
        <family val="4"/>
      </rPr>
      <t>卫生健康支出</t>
    </r>
  </si>
  <si>
    <r>
      <t xml:space="preserve">    </t>
    </r>
    <r>
      <rPr>
        <b/>
        <sz val="14"/>
        <rFont val="方正仿宋_GBK"/>
        <family val="4"/>
      </rPr>
      <t>卫生健康管理事务</t>
    </r>
  </si>
  <si>
    <r>
      <t xml:space="preserve">      </t>
    </r>
    <r>
      <rPr>
        <sz val="14"/>
        <rFont val="方正仿宋_GBK"/>
        <family val="4"/>
      </rPr>
      <t>其他卫生健康管理事务支出</t>
    </r>
  </si>
  <si>
    <r>
      <t xml:space="preserve">    </t>
    </r>
    <r>
      <rPr>
        <b/>
        <sz val="14"/>
        <rFont val="方正仿宋_GBK"/>
        <family val="4"/>
      </rPr>
      <t>公立医院</t>
    </r>
  </si>
  <si>
    <r>
      <t xml:space="preserve">      </t>
    </r>
    <r>
      <rPr>
        <sz val="14"/>
        <rFont val="方正仿宋_GBK"/>
        <family val="4"/>
      </rPr>
      <t>综合医院</t>
    </r>
  </si>
  <si>
    <r>
      <t xml:space="preserve">      </t>
    </r>
    <r>
      <rPr>
        <sz val="14"/>
        <rFont val="方正仿宋_GBK"/>
        <family val="4"/>
      </rPr>
      <t>中医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民族</t>
    </r>
    <r>
      <rPr>
        <sz val="14"/>
        <rFont val="Times New Roman"/>
        <family val="1"/>
      </rPr>
      <t>)</t>
    </r>
    <r>
      <rPr>
        <sz val="14"/>
        <rFont val="方正仿宋_GBK"/>
        <family val="4"/>
      </rPr>
      <t>医院</t>
    </r>
  </si>
  <si>
    <r>
      <t xml:space="preserve">      </t>
    </r>
    <r>
      <rPr>
        <sz val="14"/>
        <rFont val="方正仿宋_GBK"/>
        <family val="4"/>
      </rPr>
      <t>传染病医院</t>
    </r>
  </si>
  <si>
    <r>
      <t xml:space="preserve">      </t>
    </r>
    <r>
      <rPr>
        <sz val="14"/>
        <rFont val="方正仿宋_GBK"/>
        <family val="4"/>
      </rPr>
      <t>职业病防治医院</t>
    </r>
  </si>
  <si>
    <r>
      <t xml:space="preserve">      </t>
    </r>
    <r>
      <rPr>
        <sz val="14"/>
        <rFont val="方正仿宋_GBK"/>
        <family val="4"/>
      </rPr>
      <t>精神病医院</t>
    </r>
  </si>
  <si>
    <r>
      <t xml:space="preserve">      </t>
    </r>
    <r>
      <rPr>
        <sz val="14"/>
        <rFont val="方正仿宋_GBK"/>
        <family val="4"/>
      </rPr>
      <t>妇幼保健医院</t>
    </r>
  </si>
  <si>
    <r>
      <t xml:space="preserve">      </t>
    </r>
    <r>
      <rPr>
        <sz val="14"/>
        <rFont val="方正仿宋_GBK"/>
        <family val="4"/>
      </rPr>
      <t>儿童医院</t>
    </r>
  </si>
  <si>
    <r>
      <t xml:space="preserve">      </t>
    </r>
    <r>
      <rPr>
        <sz val="14"/>
        <rFont val="方正仿宋_GBK"/>
        <family val="4"/>
      </rPr>
      <t>其他专科医院</t>
    </r>
  </si>
  <si>
    <r>
      <t xml:space="preserve">      </t>
    </r>
    <r>
      <rPr>
        <sz val="14"/>
        <rFont val="方正仿宋_GBK"/>
        <family val="4"/>
      </rPr>
      <t>福利医院</t>
    </r>
  </si>
  <si>
    <r>
      <t xml:space="preserve">      </t>
    </r>
    <r>
      <rPr>
        <sz val="14"/>
        <rFont val="方正仿宋_GBK"/>
        <family val="4"/>
      </rPr>
      <t>行业医院</t>
    </r>
  </si>
  <si>
    <r>
      <t xml:space="preserve">      </t>
    </r>
    <r>
      <rPr>
        <sz val="14"/>
        <rFont val="方正仿宋_GBK"/>
        <family val="4"/>
      </rPr>
      <t>处理医疗欠费</t>
    </r>
  </si>
  <si>
    <r>
      <t xml:space="preserve">      </t>
    </r>
    <r>
      <rPr>
        <sz val="14"/>
        <rFont val="方正仿宋_GBK"/>
        <family val="4"/>
      </rPr>
      <t>康复医院</t>
    </r>
  </si>
  <si>
    <r>
      <t xml:space="preserve">      </t>
    </r>
    <r>
      <rPr>
        <sz val="14"/>
        <rFont val="方正仿宋_GBK"/>
        <family val="4"/>
      </rPr>
      <t>其他公立医院支出</t>
    </r>
  </si>
  <si>
    <r>
      <t xml:space="preserve">    </t>
    </r>
    <r>
      <rPr>
        <b/>
        <sz val="14"/>
        <rFont val="方正仿宋_GBK"/>
        <family val="4"/>
      </rPr>
      <t>基层医疗卫生机构</t>
    </r>
  </si>
  <si>
    <r>
      <t xml:space="preserve">      </t>
    </r>
    <r>
      <rPr>
        <sz val="14"/>
        <rFont val="方正仿宋_GBK"/>
        <family val="4"/>
      </rPr>
      <t>城市社区卫生机构</t>
    </r>
  </si>
  <si>
    <r>
      <t xml:space="preserve">      </t>
    </r>
    <r>
      <rPr>
        <sz val="14"/>
        <rFont val="方正仿宋_GBK"/>
        <family val="4"/>
      </rPr>
      <t>乡镇卫生院</t>
    </r>
  </si>
  <si>
    <r>
      <t xml:space="preserve">      </t>
    </r>
    <r>
      <rPr>
        <sz val="14"/>
        <rFont val="方正仿宋_GBK"/>
        <family val="4"/>
      </rPr>
      <t>其他基层医疗卫生机构支出</t>
    </r>
  </si>
  <si>
    <r>
      <t xml:space="preserve">    </t>
    </r>
    <r>
      <rPr>
        <b/>
        <sz val="14"/>
        <rFont val="方正仿宋_GBK"/>
        <family val="4"/>
      </rPr>
      <t>公共卫生</t>
    </r>
  </si>
  <si>
    <r>
      <t xml:space="preserve">      </t>
    </r>
    <r>
      <rPr>
        <sz val="14"/>
        <rFont val="方正仿宋_GBK"/>
        <family val="4"/>
      </rPr>
      <t>疾病预防控制机构</t>
    </r>
  </si>
  <si>
    <r>
      <t xml:space="preserve">      </t>
    </r>
    <r>
      <rPr>
        <sz val="14"/>
        <rFont val="方正仿宋_GBK"/>
        <family val="4"/>
      </rPr>
      <t>卫生监督机构</t>
    </r>
  </si>
  <si>
    <r>
      <t xml:space="preserve">      </t>
    </r>
    <r>
      <rPr>
        <sz val="14"/>
        <rFont val="方正仿宋_GBK"/>
        <family val="4"/>
      </rPr>
      <t>妇幼保健机构</t>
    </r>
  </si>
  <si>
    <r>
      <t xml:space="preserve">      </t>
    </r>
    <r>
      <rPr>
        <sz val="14"/>
        <rFont val="方正仿宋_GBK"/>
        <family val="4"/>
      </rPr>
      <t>精神卫生机构</t>
    </r>
  </si>
  <si>
    <r>
      <t xml:space="preserve">      </t>
    </r>
    <r>
      <rPr>
        <sz val="14"/>
        <rFont val="方正仿宋_GBK"/>
        <family val="4"/>
      </rPr>
      <t>应急救治机构</t>
    </r>
  </si>
  <si>
    <r>
      <t xml:space="preserve">      </t>
    </r>
    <r>
      <rPr>
        <sz val="14"/>
        <rFont val="方正仿宋_GBK"/>
        <family val="4"/>
      </rPr>
      <t>采供血机构</t>
    </r>
  </si>
  <si>
    <r>
      <t xml:space="preserve">      </t>
    </r>
    <r>
      <rPr>
        <sz val="14"/>
        <rFont val="方正仿宋_GBK"/>
        <family val="4"/>
      </rPr>
      <t>其他专业公共卫生机构</t>
    </r>
  </si>
  <si>
    <r>
      <t xml:space="preserve">      </t>
    </r>
    <r>
      <rPr>
        <sz val="14"/>
        <rFont val="方正仿宋_GBK"/>
        <family val="4"/>
      </rPr>
      <t>基本公共卫生服务</t>
    </r>
  </si>
  <si>
    <r>
      <t xml:space="preserve">      </t>
    </r>
    <r>
      <rPr>
        <sz val="14"/>
        <rFont val="方正仿宋_GBK"/>
        <family val="4"/>
      </rPr>
      <t>重大公共卫生服务</t>
    </r>
  </si>
  <si>
    <r>
      <t xml:space="preserve">      </t>
    </r>
    <r>
      <rPr>
        <sz val="14"/>
        <rFont val="方正仿宋_GBK"/>
        <family val="4"/>
      </rPr>
      <t>突发公共卫生事件应急处理</t>
    </r>
  </si>
  <si>
    <r>
      <t xml:space="preserve">      </t>
    </r>
    <r>
      <rPr>
        <sz val="14"/>
        <rFont val="方正仿宋_GBK"/>
        <family val="4"/>
      </rPr>
      <t>其他公共卫生支出</t>
    </r>
  </si>
  <si>
    <r>
      <t xml:space="preserve">    </t>
    </r>
    <r>
      <rPr>
        <b/>
        <sz val="14"/>
        <rFont val="方正仿宋_GBK"/>
        <family val="4"/>
      </rPr>
      <t>中医药</t>
    </r>
  </si>
  <si>
    <r>
      <t xml:space="preserve">      </t>
    </r>
    <r>
      <rPr>
        <sz val="14"/>
        <rFont val="方正仿宋_GBK"/>
        <family val="4"/>
      </rPr>
      <t>中医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民族医</t>
    </r>
    <r>
      <rPr>
        <sz val="14"/>
        <rFont val="Times New Roman"/>
        <family val="1"/>
      </rPr>
      <t>)</t>
    </r>
    <r>
      <rPr>
        <sz val="14"/>
        <rFont val="方正仿宋_GBK"/>
        <family val="4"/>
      </rPr>
      <t>药专项</t>
    </r>
  </si>
  <si>
    <r>
      <t xml:space="preserve">      </t>
    </r>
    <r>
      <rPr>
        <sz val="14"/>
        <rFont val="方正仿宋_GBK"/>
        <family val="4"/>
      </rPr>
      <t>其他中医药支出</t>
    </r>
  </si>
  <si>
    <r>
      <t xml:space="preserve">    </t>
    </r>
    <r>
      <rPr>
        <b/>
        <sz val="14"/>
        <rFont val="方正仿宋_GBK"/>
        <family val="4"/>
      </rPr>
      <t>计划生育事务</t>
    </r>
  </si>
  <si>
    <r>
      <t xml:space="preserve">      </t>
    </r>
    <r>
      <rPr>
        <sz val="14"/>
        <rFont val="方正仿宋_GBK"/>
        <family val="4"/>
      </rPr>
      <t>计划生育机构</t>
    </r>
  </si>
  <si>
    <r>
      <t xml:space="preserve">      </t>
    </r>
    <r>
      <rPr>
        <sz val="14"/>
        <rFont val="方正仿宋_GBK"/>
        <family val="4"/>
      </rPr>
      <t>计划生育服务</t>
    </r>
  </si>
  <si>
    <r>
      <t xml:space="preserve">      </t>
    </r>
    <r>
      <rPr>
        <sz val="14"/>
        <rFont val="方正仿宋_GBK"/>
        <family val="4"/>
      </rPr>
      <t>其他计划生育事务支出</t>
    </r>
  </si>
  <si>
    <r>
      <t xml:space="preserve">    </t>
    </r>
    <r>
      <rPr>
        <b/>
        <sz val="14"/>
        <rFont val="方正仿宋_GBK"/>
        <family val="4"/>
      </rPr>
      <t>行政事业单位医疗</t>
    </r>
  </si>
  <si>
    <r>
      <t xml:space="preserve">      </t>
    </r>
    <r>
      <rPr>
        <sz val="14"/>
        <rFont val="方正仿宋_GBK"/>
        <family val="4"/>
      </rPr>
      <t>行政单位医疗</t>
    </r>
  </si>
  <si>
    <r>
      <t xml:space="preserve">      </t>
    </r>
    <r>
      <rPr>
        <sz val="14"/>
        <rFont val="方正仿宋_GBK"/>
        <family val="4"/>
      </rPr>
      <t>事业单位医疗</t>
    </r>
  </si>
  <si>
    <r>
      <t xml:space="preserve">      </t>
    </r>
    <r>
      <rPr>
        <sz val="14"/>
        <rFont val="方正仿宋_GBK"/>
        <family val="4"/>
      </rPr>
      <t>公务员医疗补助</t>
    </r>
  </si>
  <si>
    <r>
      <t xml:space="preserve">      </t>
    </r>
    <r>
      <rPr>
        <sz val="14"/>
        <rFont val="方正仿宋_GBK"/>
        <family val="4"/>
      </rPr>
      <t>其他行政事业单位医疗支出</t>
    </r>
  </si>
  <si>
    <r>
      <t xml:space="preserve">    </t>
    </r>
    <r>
      <rPr>
        <b/>
        <sz val="14"/>
        <rFont val="方正仿宋_GBK"/>
        <family val="4"/>
      </rPr>
      <t>财政对基本医疗保险基金的补助</t>
    </r>
  </si>
  <si>
    <r>
      <t xml:space="preserve">      </t>
    </r>
    <r>
      <rPr>
        <sz val="14"/>
        <rFont val="方正仿宋_GBK"/>
        <family val="4"/>
      </rPr>
      <t>财政对职工基本医疗保险基金的补助</t>
    </r>
  </si>
  <si>
    <r>
      <t xml:space="preserve">      </t>
    </r>
    <r>
      <rPr>
        <sz val="14"/>
        <rFont val="方正仿宋_GBK"/>
        <family val="4"/>
      </rPr>
      <t>财政对城乡居民基本医疗保险基金的补助</t>
    </r>
  </si>
  <si>
    <r>
      <t xml:space="preserve">      </t>
    </r>
    <r>
      <rPr>
        <sz val="14"/>
        <rFont val="方正仿宋_GBK"/>
        <family val="4"/>
      </rPr>
      <t>财政对其他基本医疗保险基金的补助</t>
    </r>
  </si>
  <si>
    <r>
      <t xml:space="preserve">    </t>
    </r>
    <r>
      <rPr>
        <b/>
        <sz val="14"/>
        <rFont val="方正仿宋_GBK"/>
        <family val="4"/>
      </rPr>
      <t>医疗救助</t>
    </r>
  </si>
  <si>
    <r>
      <t xml:space="preserve">      </t>
    </r>
    <r>
      <rPr>
        <sz val="14"/>
        <rFont val="方正仿宋_GBK"/>
        <family val="4"/>
      </rPr>
      <t>城乡医疗救助</t>
    </r>
  </si>
  <si>
    <r>
      <t xml:space="preserve">      </t>
    </r>
    <r>
      <rPr>
        <sz val="14"/>
        <rFont val="方正仿宋_GBK"/>
        <family val="4"/>
      </rPr>
      <t>疾病应急救助</t>
    </r>
  </si>
  <si>
    <r>
      <t xml:space="preserve">      </t>
    </r>
    <r>
      <rPr>
        <sz val="14"/>
        <rFont val="方正仿宋_GBK"/>
        <family val="4"/>
      </rPr>
      <t>其他医疗救助支出</t>
    </r>
  </si>
  <si>
    <r>
      <t xml:space="preserve">    </t>
    </r>
    <r>
      <rPr>
        <b/>
        <sz val="14"/>
        <rFont val="方正仿宋_GBK"/>
        <family val="4"/>
      </rPr>
      <t>优抚对象医疗</t>
    </r>
  </si>
  <si>
    <r>
      <t xml:space="preserve">      </t>
    </r>
    <r>
      <rPr>
        <sz val="14"/>
        <rFont val="方正仿宋_GBK"/>
        <family val="4"/>
      </rPr>
      <t>优抚对象医疗补助</t>
    </r>
  </si>
  <si>
    <r>
      <t xml:space="preserve">      </t>
    </r>
    <r>
      <rPr>
        <sz val="14"/>
        <rFont val="方正仿宋_GBK"/>
        <family val="4"/>
      </rPr>
      <t>其他优抚对象医疗支出</t>
    </r>
  </si>
  <si>
    <r>
      <t xml:space="preserve">    </t>
    </r>
    <r>
      <rPr>
        <b/>
        <sz val="14"/>
        <rFont val="方正仿宋_GBK"/>
        <family val="4"/>
      </rPr>
      <t>医疗保障管理事务</t>
    </r>
  </si>
  <si>
    <r>
      <t xml:space="preserve">      </t>
    </r>
    <r>
      <rPr>
        <sz val="14"/>
        <rFont val="方正仿宋_GBK"/>
        <family val="4"/>
      </rPr>
      <t>医疗保障政策管理</t>
    </r>
  </si>
  <si>
    <r>
      <t xml:space="preserve">      </t>
    </r>
    <r>
      <rPr>
        <sz val="14"/>
        <rFont val="方正仿宋_GBK"/>
        <family val="4"/>
      </rPr>
      <t>医疗保障经办事务</t>
    </r>
  </si>
  <si>
    <r>
      <t xml:space="preserve">      </t>
    </r>
    <r>
      <rPr>
        <sz val="14"/>
        <rFont val="方正仿宋_GBK"/>
        <family val="4"/>
      </rPr>
      <t>其他医疗保障管理事务支出</t>
    </r>
  </si>
  <si>
    <r>
      <t xml:space="preserve">    </t>
    </r>
    <r>
      <rPr>
        <b/>
        <sz val="14"/>
        <rFont val="方正仿宋_GBK"/>
        <family val="4"/>
      </rPr>
      <t>老龄卫生健康事务</t>
    </r>
  </si>
  <si>
    <r>
      <t xml:space="preserve">      </t>
    </r>
    <r>
      <rPr>
        <sz val="14"/>
        <rFont val="方正仿宋_GBK"/>
        <family val="4"/>
      </rPr>
      <t>老龄卫生健康事务</t>
    </r>
  </si>
  <si>
    <r>
      <t xml:space="preserve">    </t>
    </r>
    <r>
      <rPr>
        <b/>
        <sz val="14"/>
        <rFont val="方正仿宋_GBK"/>
        <family val="4"/>
      </rPr>
      <t>其他卫生健康支出</t>
    </r>
  </si>
  <si>
    <r>
      <t xml:space="preserve">      </t>
    </r>
    <r>
      <rPr>
        <sz val="14"/>
        <rFont val="方正仿宋_GBK"/>
        <family val="4"/>
      </rPr>
      <t>其他卫生健康支出</t>
    </r>
  </si>
  <si>
    <r>
      <t xml:space="preserve">  </t>
    </r>
    <r>
      <rPr>
        <b/>
        <sz val="14"/>
        <rFont val="方正仿宋_GBK"/>
        <family val="4"/>
      </rPr>
      <t>节能环保支出</t>
    </r>
  </si>
  <si>
    <r>
      <t xml:space="preserve">    </t>
    </r>
    <r>
      <rPr>
        <b/>
        <sz val="14"/>
        <rFont val="方正仿宋_GBK"/>
        <family val="4"/>
      </rPr>
      <t>环境保护管理事务</t>
    </r>
  </si>
  <si>
    <r>
      <t xml:space="preserve">      </t>
    </r>
    <r>
      <rPr>
        <sz val="14"/>
        <rFont val="方正仿宋_GBK"/>
        <family val="4"/>
      </rPr>
      <t>生态环境保护宣传</t>
    </r>
  </si>
  <si>
    <r>
      <t xml:space="preserve">      </t>
    </r>
    <r>
      <rPr>
        <sz val="14"/>
        <rFont val="方正仿宋_GBK"/>
        <family val="4"/>
      </rPr>
      <t>环境保护法规、规划及标准</t>
    </r>
  </si>
  <si>
    <r>
      <t xml:space="preserve">      </t>
    </r>
    <r>
      <rPr>
        <sz val="14"/>
        <rFont val="方正仿宋_GBK"/>
        <family val="4"/>
      </rPr>
      <t>生态环境国际合作及履约</t>
    </r>
  </si>
  <si>
    <r>
      <t xml:space="preserve">      </t>
    </r>
    <r>
      <rPr>
        <sz val="14"/>
        <rFont val="方正仿宋_GBK"/>
        <family val="4"/>
      </rPr>
      <t>生态环境保护行政许可</t>
    </r>
  </si>
  <si>
    <r>
      <t xml:space="preserve">      </t>
    </r>
    <r>
      <rPr>
        <sz val="14"/>
        <rFont val="方正仿宋_GBK"/>
        <family val="4"/>
      </rPr>
      <t>应对气候变化管理事务</t>
    </r>
  </si>
  <si>
    <r>
      <t xml:space="preserve">      </t>
    </r>
    <r>
      <rPr>
        <sz val="14"/>
        <rFont val="方正仿宋_GBK"/>
        <family val="4"/>
      </rPr>
      <t>其他环境保护管理事务支出</t>
    </r>
  </si>
  <si>
    <r>
      <t xml:space="preserve">    </t>
    </r>
    <r>
      <rPr>
        <b/>
        <sz val="14"/>
        <rFont val="方正仿宋_GBK"/>
        <family val="4"/>
      </rPr>
      <t>环境监测与监察</t>
    </r>
  </si>
  <si>
    <r>
      <t xml:space="preserve">      </t>
    </r>
    <r>
      <rPr>
        <sz val="14"/>
        <rFont val="方正仿宋_GBK"/>
        <family val="4"/>
      </rPr>
      <t>建设项目环评审查与监督</t>
    </r>
  </si>
  <si>
    <r>
      <t xml:space="preserve">      </t>
    </r>
    <r>
      <rPr>
        <sz val="14"/>
        <rFont val="方正仿宋_GBK"/>
        <family val="4"/>
      </rPr>
      <t>核与辐射安全监督</t>
    </r>
  </si>
  <si>
    <r>
      <t xml:space="preserve">      </t>
    </r>
    <r>
      <rPr>
        <sz val="14"/>
        <rFont val="方正仿宋_GBK"/>
        <family val="4"/>
      </rPr>
      <t>其他环境监测与监察支出</t>
    </r>
  </si>
  <si>
    <r>
      <t xml:space="preserve">    </t>
    </r>
    <r>
      <rPr>
        <b/>
        <sz val="14"/>
        <rFont val="方正仿宋_GBK"/>
        <family val="4"/>
      </rPr>
      <t>污染防治</t>
    </r>
  </si>
  <si>
    <r>
      <t xml:space="preserve">      </t>
    </r>
    <r>
      <rPr>
        <sz val="14"/>
        <rFont val="方正仿宋_GBK"/>
        <family val="4"/>
      </rPr>
      <t>大气</t>
    </r>
  </si>
  <si>
    <r>
      <t xml:space="preserve">      </t>
    </r>
    <r>
      <rPr>
        <sz val="14"/>
        <rFont val="方正仿宋_GBK"/>
        <family val="4"/>
      </rPr>
      <t>水体</t>
    </r>
  </si>
  <si>
    <r>
      <t xml:space="preserve">      </t>
    </r>
    <r>
      <rPr>
        <sz val="14"/>
        <rFont val="方正仿宋_GBK"/>
        <family val="4"/>
      </rPr>
      <t>噪声</t>
    </r>
  </si>
  <si>
    <r>
      <t xml:space="preserve">      </t>
    </r>
    <r>
      <rPr>
        <sz val="14"/>
        <rFont val="方正仿宋_GBK"/>
        <family val="4"/>
      </rPr>
      <t>固体废弃物与化学品</t>
    </r>
  </si>
  <si>
    <r>
      <t xml:space="preserve">      </t>
    </r>
    <r>
      <rPr>
        <sz val="14"/>
        <rFont val="方正仿宋_GBK"/>
        <family val="4"/>
      </rPr>
      <t>放射源和放射性废物监管</t>
    </r>
  </si>
  <si>
    <r>
      <t xml:space="preserve">      </t>
    </r>
    <r>
      <rPr>
        <sz val="14"/>
        <rFont val="方正仿宋_GBK"/>
        <family val="4"/>
      </rPr>
      <t>辐射</t>
    </r>
  </si>
  <si>
    <r>
      <t xml:space="preserve">      </t>
    </r>
    <r>
      <rPr>
        <sz val="14"/>
        <rFont val="方正仿宋_GBK"/>
        <family val="4"/>
      </rPr>
      <t>其他污染防治支出</t>
    </r>
  </si>
  <si>
    <r>
      <t xml:space="preserve">    </t>
    </r>
    <r>
      <rPr>
        <b/>
        <sz val="14"/>
        <rFont val="方正仿宋_GBK"/>
        <family val="4"/>
      </rPr>
      <t>自然生态保护</t>
    </r>
  </si>
  <si>
    <r>
      <t xml:space="preserve">      </t>
    </r>
    <r>
      <rPr>
        <sz val="14"/>
        <rFont val="方正仿宋_GBK"/>
        <family val="4"/>
      </rPr>
      <t>生态保护</t>
    </r>
  </si>
  <si>
    <r>
      <t xml:space="preserve">      </t>
    </r>
    <r>
      <rPr>
        <sz val="14"/>
        <rFont val="方正仿宋_GBK"/>
        <family val="4"/>
      </rPr>
      <t>农村环境保护</t>
    </r>
  </si>
  <si>
    <r>
      <t xml:space="preserve">      </t>
    </r>
    <r>
      <rPr>
        <sz val="14"/>
        <rFont val="方正仿宋_GBK"/>
        <family val="4"/>
      </rPr>
      <t>生物及物种资源保护</t>
    </r>
  </si>
  <si>
    <r>
      <t xml:space="preserve">      </t>
    </r>
    <r>
      <rPr>
        <sz val="14"/>
        <rFont val="方正仿宋_GBK"/>
        <family val="4"/>
      </rPr>
      <t>其他自然生态保护支出</t>
    </r>
  </si>
  <si>
    <r>
      <t xml:space="preserve">    </t>
    </r>
    <r>
      <rPr>
        <b/>
        <sz val="14"/>
        <rFont val="方正仿宋_GBK"/>
        <family val="4"/>
      </rPr>
      <t>天然林保护</t>
    </r>
  </si>
  <si>
    <r>
      <t xml:space="preserve">      </t>
    </r>
    <r>
      <rPr>
        <sz val="14"/>
        <rFont val="方正仿宋_GBK"/>
        <family val="4"/>
      </rPr>
      <t>森林管护</t>
    </r>
  </si>
  <si>
    <r>
      <t xml:space="preserve">      </t>
    </r>
    <r>
      <rPr>
        <sz val="14"/>
        <rFont val="方正仿宋_GBK"/>
        <family val="4"/>
      </rPr>
      <t>社会保险补助</t>
    </r>
  </si>
  <si>
    <r>
      <t xml:space="preserve">      </t>
    </r>
    <r>
      <rPr>
        <sz val="14"/>
        <rFont val="方正仿宋_GBK"/>
        <family val="4"/>
      </rPr>
      <t>政策性社会性支出补助</t>
    </r>
  </si>
  <si>
    <r>
      <t xml:space="preserve">      </t>
    </r>
    <r>
      <rPr>
        <sz val="14"/>
        <rFont val="方正仿宋_GBK"/>
        <family val="4"/>
      </rPr>
      <t>天然林保护工程建设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</si>
  <si>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4"/>
        <rFont val="方正仿宋_GBK"/>
        <family val="4"/>
      </rPr>
      <t>停伐补助</t>
    </r>
  </si>
  <si>
    <r>
      <t xml:space="preserve">      </t>
    </r>
    <r>
      <rPr>
        <sz val="14"/>
        <rFont val="方正仿宋_GBK"/>
        <family val="4"/>
      </rPr>
      <t>其他天然林保护支出</t>
    </r>
  </si>
  <si>
    <r>
      <t xml:space="preserve">    </t>
    </r>
    <r>
      <rPr>
        <b/>
        <sz val="14"/>
        <rFont val="方正仿宋_GBK"/>
        <family val="4"/>
      </rPr>
      <t>退耕还林还草</t>
    </r>
  </si>
  <si>
    <r>
      <t xml:space="preserve">      </t>
    </r>
    <r>
      <rPr>
        <sz val="14"/>
        <rFont val="方正仿宋_GBK"/>
        <family val="4"/>
      </rPr>
      <t>退耕现金</t>
    </r>
  </si>
  <si>
    <r>
      <t xml:space="preserve">      </t>
    </r>
    <r>
      <rPr>
        <sz val="14"/>
        <rFont val="方正仿宋_GBK"/>
        <family val="4"/>
      </rPr>
      <t>退耕还林粮食折现补贴</t>
    </r>
  </si>
  <si>
    <r>
      <t xml:space="preserve">      </t>
    </r>
    <r>
      <rPr>
        <sz val="14"/>
        <rFont val="方正仿宋_GBK"/>
        <family val="4"/>
      </rPr>
      <t>退耕还林粮食费用补贴</t>
    </r>
  </si>
  <si>
    <r>
      <t xml:space="preserve">      </t>
    </r>
    <r>
      <rPr>
        <sz val="14"/>
        <rFont val="方正仿宋_GBK"/>
        <family val="4"/>
      </rPr>
      <t>退耕还林工程建设</t>
    </r>
  </si>
  <si>
    <r>
      <t xml:space="preserve">      </t>
    </r>
    <r>
      <rPr>
        <sz val="14"/>
        <rFont val="方正仿宋_GBK"/>
        <family val="4"/>
      </rPr>
      <t>其他退耕还林还草支出</t>
    </r>
  </si>
  <si>
    <r>
      <t xml:space="preserve">    </t>
    </r>
    <r>
      <rPr>
        <b/>
        <sz val="14"/>
        <rFont val="方正仿宋_GBK"/>
        <family val="4"/>
      </rPr>
      <t>风沙荒漠治理</t>
    </r>
  </si>
  <si>
    <r>
      <t xml:space="preserve">      </t>
    </r>
    <r>
      <rPr>
        <sz val="14"/>
        <rFont val="方正仿宋_GBK"/>
        <family val="4"/>
      </rPr>
      <t>京津风沙源治理工程建设</t>
    </r>
  </si>
  <si>
    <r>
      <t xml:space="preserve">      </t>
    </r>
    <r>
      <rPr>
        <sz val="14"/>
        <rFont val="方正仿宋_GBK"/>
        <family val="4"/>
      </rPr>
      <t>其他风沙荒漠治理支出</t>
    </r>
  </si>
  <si>
    <r>
      <t xml:space="preserve">    </t>
    </r>
    <r>
      <rPr>
        <b/>
        <sz val="14"/>
        <rFont val="方正仿宋_GBK"/>
        <family val="4"/>
      </rPr>
      <t>退牧还草</t>
    </r>
  </si>
  <si>
    <r>
      <t xml:space="preserve">      </t>
    </r>
    <r>
      <rPr>
        <sz val="14"/>
        <rFont val="方正仿宋_GBK"/>
        <family val="4"/>
      </rPr>
      <t>退牧还草工程建设</t>
    </r>
  </si>
  <si>
    <r>
      <t xml:space="preserve">      </t>
    </r>
    <r>
      <rPr>
        <sz val="14"/>
        <rFont val="方正仿宋_GBK"/>
        <family val="4"/>
      </rPr>
      <t>其他退牧还草支出</t>
    </r>
  </si>
  <si>
    <r>
      <t xml:space="preserve">    </t>
    </r>
    <r>
      <rPr>
        <b/>
        <sz val="14"/>
        <rFont val="方正仿宋_GBK"/>
        <family val="4"/>
      </rPr>
      <t>已垦草原退耕还草</t>
    </r>
  </si>
  <si>
    <r>
      <t xml:space="preserve">      </t>
    </r>
    <r>
      <rPr>
        <sz val="14"/>
        <rFont val="方正仿宋_GBK"/>
        <family val="4"/>
      </rPr>
      <t>已垦草原退耕还草</t>
    </r>
  </si>
  <si>
    <r>
      <t xml:space="preserve">    </t>
    </r>
    <r>
      <rPr>
        <b/>
        <sz val="14"/>
        <rFont val="方正仿宋_GBK"/>
        <family val="4"/>
      </rPr>
      <t>能源节约利用</t>
    </r>
  </si>
  <si>
    <r>
      <t xml:space="preserve">      </t>
    </r>
    <r>
      <rPr>
        <sz val="14"/>
        <rFont val="方正仿宋_GBK"/>
        <family val="4"/>
      </rPr>
      <t>能源节约利用</t>
    </r>
  </si>
  <si>
    <r>
      <t xml:space="preserve">    </t>
    </r>
    <r>
      <rPr>
        <b/>
        <sz val="14"/>
        <rFont val="方正仿宋_GBK"/>
        <family val="4"/>
      </rPr>
      <t>污染减排</t>
    </r>
  </si>
  <si>
    <r>
      <t xml:space="preserve">      </t>
    </r>
    <r>
      <rPr>
        <sz val="14"/>
        <rFont val="方正仿宋_GBK"/>
        <family val="4"/>
      </rPr>
      <t>生态环境监测与信息</t>
    </r>
  </si>
  <si>
    <r>
      <t xml:space="preserve">      </t>
    </r>
    <r>
      <rPr>
        <sz val="14"/>
        <rFont val="方正仿宋_GBK"/>
        <family val="4"/>
      </rPr>
      <t>生态环境执法监察</t>
    </r>
  </si>
  <si>
    <r>
      <t xml:space="preserve">      </t>
    </r>
    <r>
      <rPr>
        <sz val="14"/>
        <rFont val="方正仿宋_GBK"/>
        <family val="4"/>
      </rPr>
      <t>减排专项支出</t>
    </r>
  </si>
  <si>
    <r>
      <t xml:space="preserve">      </t>
    </r>
    <r>
      <rPr>
        <sz val="14"/>
        <rFont val="方正仿宋_GBK"/>
        <family val="4"/>
      </rPr>
      <t>清洁生产专项支出</t>
    </r>
  </si>
  <si>
    <r>
      <t xml:space="preserve">      </t>
    </r>
    <r>
      <rPr>
        <sz val="14"/>
        <rFont val="方正仿宋_GBK"/>
        <family val="4"/>
      </rPr>
      <t>其他污染减排支出</t>
    </r>
  </si>
  <si>
    <r>
      <t xml:space="preserve">    </t>
    </r>
    <r>
      <rPr>
        <b/>
        <sz val="14"/>
        <rFont val="方正仿宋_GBK"/>
        <family val="4"/>
      </rPr>
      <t>可再生能源</t>
    </r>
  </si>
  <si>
    <r>
      <t xml:space="preserve">      </t>
    </r>
    <r>
      <rPr>
        <sz val="14"/>
        <rFont val="方正仿宋_GBK"/>
        <family val="4"/>
      </rPr>
      <t>可再生能源</t>
    </r>
  </si>
  <si>
    <r>
      <t xml:space="preserve">    </t>
    </r>
    <r>
      <rPr>
        <b/>
        <sz val="14"/>
        <rFont val="方正仿宋_GBK"/>
        <family val="4"/>
      </rPr>
      <t>循环经济</t>
    </r>
  </si>
  <si>
    <r>
      <t xml:space="preserve">      </t>
    </r>
    <r>
      <rPr>
        <sz val="14"/>
        <rFont val="方正仿宋_GBK"/>
        <family val="4"/>
      </rPr>
      <t>循环经济</t>
    </r>
  </si>
  <si>
    <r>
      <t xml:space="preserve">    </t>
    </r>
    <r>
      <rPr>
        <b/>
        <sz val="14"/>
        <rFont val="方正仿宋_GBK"/>
        <family val="4"/>
      </rPr>
      <t>能源管理事务</t>
    </r>
  </si>
  <si>
    <r>
      <t xml:space="preserve">      </t>
    </r>
    <r>
      <rPr>
        <sz val="14"/>
        <rFont val="方正仿宋_GBK"/>
        <family val="4"/>
      </rPr>
      <t>能源预测预警</t>
    </r>
  </si>
  <si>
    <r>
      <t xml:space="preserve">      </t>
    </r>
    <r>
      <rPr>
        <sz val="14"/>
        <rFont val="方正仿宋_GBK"/>
        <family val="4"/>
      </rPr>
      <t>能源战略规划与实施</t>
    </r>
  </si>
  <si>
    <r>
      <t xml:space="preserve">      </t>
    </r>
    <r>
      <rPr>
        <sz val="14"/>
        <rFont val="方正仿宋_GBK"/>
        <family val="4"/>
      </rPr>
      <t>能源科技装备</t>
    </r>
  </si>
  <si>
    <r>
      <t xml:space="preserve">      </t>
    </r>
    <r>
      <rPr>
        <sz val="14"/>
        <rFont val="方正仿宋_GBK"/>
        <family val="4"/>
      </rPr>
      <t>能源行业管理</t>
    </r>
  </si>
  <si>
    <r>
      <t xml:space="preserve">      </t>
    </r>
    <r>
      <rPr>
        <sz val="14"/>
        <rFont val="方正仿宋_GBK"/>
        <family val="4"/>
      </rPr>
      <t>能源管理</t>
    </r>
  </si>
  <si>
    <r>
      <t xml:space="preserve">      </t>
    </r>
    <r>
      <rPr>
        <sz val="14"/>
        <rFont val="方正仿宋_GBK"/>
        <family val="4"/>
      </rPr>
      <t>石油储备发展管理</t>
    </r>
  </si>
  <si>
    <r>
      <t xml:space="preserve">      </t>
    </r>
    <r>
      <rPr>
        <sz val="14"/>
        <rFont val="方正仿宋_GBK"/>
        <family val="4"/>
      </rPr>
      <t>能源调查</t>
    </r>
  </si>
  <si>
    <r>
      <t xml:space="preserve">      </t>
    </r>
    <r>
      <rPr>
        <sz val="14"/>
        <rFont val="方正仿宋_GBK"/>
        <family val="4"/>
      </rPr>
      <t>农村电网建设</t>
    </r>
  </si>
  <si>
    <r>
      <t xml:space="preserve">      </t>
    </r>
    <r>
      <rPr>
        <sz val="14"/>
        <rFont val="方正仿宋_GBK"/>
        <family val="4"/>
      </rPr>
      <t>其他能源管理事务支出</t>
    </r>
  </si>
  <si>
    <r>
      <t xml:space="preserve">    </t>
    </r>
    <r>
      <rPr>
        <b/>
        <sz val="14"/>
        <rFont val="方正仿宋_GBK"/>
        <family val="4"/>
      </rPr>
      <t>其他节能环保支出</t>
    </r>
  </si>
  <si>
    <r>
      <t xml:space="preserve">      </t>
    </r>
    <r>
      <rPr>
        <sz val="14"/>
        <rFont val="方正仿宋_GBK"/>
        <family val="4"/>
      </rPr>
      <t>其他节能环保支出</t>
    </r>
  </si>
  <si>
    <r>
      <t xml:space="preserve">  </t>
    </r>
    <r>
      <rPr>
        <b/>
        <sz val="14"/>
        <rFont val="方正仿宋_GBK"/>
        <family val="4"/>
      </rPr>
      <t>城乡社区支出</t>
    </r>
  </si>
  <si>
    <r>
      <t xml:space="preserve">    </t>
    </r>
    <r>
      <rPr>
        <b/>
        <sz val="14"/>
        <rFont val="方正仿宋_GBK"/>
        <family val="4"/>
      </rPr>
      <t>城乡社区管理事务</t>
    </r>
  </si>
  <si>
    <r>
      <t xml:space="preserve">      </t>
    </r>
    <r>
      <rPr>
        <sz val="14"/>
        <rFont val="方正仿宋_GBK"/>
        <family val="4"/>
      </rPr>
      <t>城管执法</t>
    </r>
  </si>
  <si>
    <r>
      <t xml:space="preserve">      </t>
    </r>
    <r>
      <rPr>
        <sz val="14"/>
        <rFont val="方正仿宋_GBK"/>
        <family val="4"/>
      </rPr>
      <t>工程建设标准规范编制与监管</t>
    </r>
  </si>
  <si>
    <r>
      <t xml:space="preserve">      </t>
    </r>
    <r>
      <rPr>
        <sz val="14"/>
        <rFont val="方正仿宋_GBK"/>
        <family val="4"/>
      </rPr>
      <t>工程建设管理</t>
    </r>
  </si>
  <si>
    <r>
      <t xml:space="preserve">      </t>
    </r>
    <r>
      <rPr>
        <sz val="14"/>
        <rFont val="方正仿宋_GBK"/>
        <family val="4"/>
      </rPr>
      <t>市政公用行业市场监管</t>
    </r>
  </si>
  <si>
    <r>
      <t xml:space="preserve">      </t>
    </r>
    <r>
      <rPr>
        <sz val="14"/>
        <rFont val="方正仿宋_GBK"/>
        <family val="4"/>
      </rPr>
      <t>住宅建设与房地产市场监管</t>
    </r>
  </si>
  <si>
    <r>
      <t xml:space="preserve">      </t>
    </r>
    <r>
      <rPr>
        <sz val="14"/>
        <rFont val="方正仿宋_GBK"/>
        <family val="4"/>
      </rPr>
      <t>执业资格注册、资质审查</t>
    </r>
  </si>
  <si>
    <r>
      <t xml:space="preserve">      </t>
    </r>
    <r>
      <rPr>
        <sz val="14"/>
        <rFont val="方正仿宋_GBK"/>
        <family val="4"/>
      </rPr>
      <t>其他城乡社区管理事务支出</t>
    </r>
  </si>
  <si>
    <r>
      <t xml:space="preserve">    </t>
    </r>
    <r>
      <rPr>
        <b/>
        <sz val="14"/>
        <rFont val="方正仿宋_GBK"/>
        <family val="4"/>
      </rPr>
      <t>城乡社区规划与管理</t>
    </r>
  </si>
  <si>
    <r>
      <t xml:space="preserve">      </t>
    </r>
    <r>
      <rPr>
        <sz val="14"/>
        <rFont val="方正仿宋_GBK"/>
        <family val="4"/>
      </rPr>
      <t>城乡社区规划与管理</t>
    </r>
  </si>
  <si>
    <r>
      <t xml:space="preserve">    </t>
    </r>
    <r>
      <rPr>
        <b/>
        <sz val="14"/>
        <rFont val="方正仿宋_GBK"/>
        <family val="4"/>
      </rPr>
      <t>城乡社区公共设施</t>
    </r>
  </si>
  <si>
    <r>
      <t xml:space="preserve">      </t>
    </r>
    <r>
      <rPr>
        <sz val="14"/>
        <rFont val="方正仿宋_GBK"/>
        <family val="4"/>
      </rPr>
      <t>小城镇基础设施建设</t>
    </r>
  </si>
  <si>
    <r>
      <t xml:space="preserve">      </t>
    </r>
    <r>
      <rPr>
        <sz val="14"/>
        <rFont val="方正仿宋_GBK"/>
        <family val="4"/>
      </rPr>
      <t>其他城乡社区公共设施支出</t>
    </r>
  </si>
  <si>
    <r>
      <t xml:space="preserve">    </t>
    </r>
    <r>
      <rPr>
        <b/>
        <sz val="14"/>
        <rFont val="方正仿宋_GBK"/>
        <family val="4"/>
      </rPr>
      <t>城乡社区环境卫生</t>
    </r>
  </si>
  <si>
    <r>
      <t xml:space="preserve">      </t>
    </r>
    <r>
      <rPr>
        <sz val="14"/>
        <rFont val="方正仿宋_GBK"/>
        <family val="4"/>
      </rPr>
      <t>城乡社区环境卫生</t>
    </r>
  </si>
  <si>
    <r>
      <t xml:space="preserve">    </t>
    </r>
    <r>
      <rPr>
        <b/>
        <sz val="14"/>
        <rFont val="方正仿宋_GBK"/>
        <family val="4"/>
      </rPr>
      <t>建设市场管理与监督</t>
    </r>
  </si>
  <si>
    <r>
      <t xml:space="preserve">      </t>
    </r>
    <r>
      <rPr>
        <sz val="14"/>
        <rFont val="方正仿宋_GBK"/>
        <family val="4"/>
      </rPr>
      <t>建设市场管理与监督</t>
    </r>
  </si>
  <si>
    <r>
      <t xml:space="preserve">    </t>
    </r>
    <r>
      <rPr>
        <b/>
        <sz val="14"/>
        <rFont val="方正仿宋_GBK"/>
        <family val="4"/>
      </rPr>
      <t>其他城乡社区支出</t>
    </r>
  </si>
  <si>
    <r>
      <t xml:space="preserve">      </t>
    </r>
    <r>
      <rPr>
        <sz val="14"/>
        <rFont val="方正仿宋_GBK"/>
        <family val="4"/>
      </rPr>
      <t>其他城乡社区支出</t>
    </r>
  </si>
  <si>
    <r>
      <t xml:space="preserve">  </t>
    </r>
    <r>
      <rPr>
        <b/>
        <sz val="14"/>
        <rFont val="方正仿宋_GBK"/>
        <family val="4"/>
      </rPr>
      <t>农林水支出</t>
    </r>
  </si>
  <si>
    <r>
      <t xml:space="preserve">    </t>
    </r>
    <r>
      <rPr>
        <b/>
        <sz val="14"/>
        <rFont val="方正仿宋_GBK"/>
        <family val="4"/>
      </rPr>
      <t>农业农村</t>
    </r>
  </si>
  <si>
    <r>
      <t xml:space="preserve">      </t>
    </r>
    <r>
      <rPr>
        <sz val="14"/>
        <rFont val="方正仿宋_GBK"/>
        <family val="4"/>
      </rPr>
      <t>农垦运行</t>
    </r>
  </si>
  <si>
    <r>
      <t xml:space="preserve">      </t>
    </r>
    <r>
      <rPr>
        <sz val="14"/>
        <rFont val="方正仿宋_GBK"/>
        <family val="4"/>
      </rPr>
      <t>科技转化与推广服务</t>
    </r>
  </si>
  <si>
    <r>
      <t xml:space="preserve">      </t>
    </r>
    <r>
      <rPr>
        <sz val="14"/>
        <rFont val="方正仿宋_GBK"/>
        <family val="4"/>
      </rPr>
      <t>病虫害控制</t>
    </r>
  </si>
  <si>
    <r>
      <t xml:space="preserve">      </t>
    </r>
    <r>
      <rPr>
        <sz val="14"/>
        <rFont val="方正仿宋_GBK"/>
        <family val="4"/>
      </rPr>
      <t>农产品质量安全</t>
    </r>
  </si>
  <si>
    <r>
      <t xml:space="preserve">      </t>
    </r>
    <r>
      <rPr>
        <sz val="14"/>
        <rFont val="方正仿宋_GBK"/>
        <family val="4"/>
      </rPr>
      <t>执法监管</t>
    </r>
  </si>
  <si>
    <r>
      <t xml:space="preserve">      </t>
    </r>
    <r>
      <rPr>
        <sz val="14"/>
        <rFont val="方正仿宋_GBK"/>
        <family val="4"/>
      </rPr>
      <t>统计监测与信息服务</t>
    </r>
  </si>
  <si>
    <r>
      <t xml:space="preserve">      </t>
    </r>
    <r>
      <rPr>
        <sz val="14"/>
        <rFont val="方正仿宋_GBK"/>
        <family val="4"/>
      </rPr>
      <t>行业业务管理</t>
    </r>
  </si>
  <si>
    <r>
      <t xml:space="preserve">      </t>
    </r>
    <r>
      <rPr>
        <sz val="14"/>
        <rFont val="方正仿宋_GBK"/>
        <family val="4"/>
      </rPr>
      <t>对外交流与合作</t>
    </r>
  </si>
  <si>
    <r>
      <t xml:space="preserve">      </t>
    </r>
    <r>
      <rPr>
        <sz val="14"/>
        <rFont val="方正仿宋_GBK"/>
        <family val="4"/>
      </rPr>
      <t>防灾救灾</t>
    </r>
  </si>
  <si>
    <r>
      <t xml:space="preserve">      </t>
    </r>
    <r>
      <rPr>
        <sz val="14"/>
        <rFont val="方正仿宋_GBK"/>
        <family val="4"/>
      </rPr>
      <t>稳定农民收入补贴</t>
    </r>
  </si>
  <si>
    <r>
      <t xml:space="preserve">      </t>
    </r>
    <r>
      <rPr>
        <sz val="14"/>
        <rFont val="方正仿宋_GBK"/>
        <family val="4"/>
      </rPr>
      <t>农业结构调整补贴</t>
    </r>
  </si>
  <si>
    <r>
      <t xml:space="preserve">      </t>
    </r>
    <r>
      <rPr>
        <sz val="14"/>
        <rFont val="方正仿宋_GBK"/>
        <family val="4"/>
      </rPr>
      <t>农业生产发展</t>
    </r>
  </si>
  <si>
    <r>
      <t xml:space="preserve">      </t>
    </r>
    <r>
      <rPr>
        <sz val="14"/>
        <rFont val="方正仿宋_GBK"/>
        <family val="4"/>
      </rPr>
      <t>农村合作经济</t>
    </r>
  </si>
  <si>
    <r>
      <t xml:space="preserve">      </t>
    </r>
    <r>
      <rPr>
        <sz val="14"/>
        <rFont val="方正仿宋_GBK"/>
        <family val="4"/>
      </rPr>
      <t>农产品加工与促销</t>
    </r>
  </si>
  <si>
    <r>
      <t xml:space="preserve">      </t>
    </r>
    <r>
      <rPr>
        <sz val="14"/>
        <rFont val="方正仿宋_GBK"/>
        <family val="4"/>
      </rPr>
      <t>农村社会事业</t>
    </r>
  </si>
  <si>
    <r>
      <t xml:space="preserve">      </t>
    </r>
    <r>
      <rPr>
        <sz val="14"/>
        <rFont val="方正仿宋_GBK"/>
        <family val="4"/>
      </rPr>
      <t>农业资源保护修复与利用</t>
    </r>
  </si>
  <si>
    <r>
      <t xml:space="preserve">      </t>
    </r>
    <r>
      <rPr>
        <sz val="14"/>
        <rFont val="方正仿宋_GBK"/>
        <family val="4"/>
      </rPr>
      <t>农村道路建设</t>
    </r>
  </si>
  <si>
    <r>
      <t xml:space="preserve">      </t>
    </r>
    <r>
      <rPr>
        <sz val="14"/>
        <rFont val="方正仿宋_GBK"/>
        <family val="4"/>
      </rPr>
      <t>成品油价格改革对渔业的补贴</t>
    </r>
  </si>
  <si>
    <r>
      <t xml:space="preserve">      </t>
    </r>
    <r>
      <rPr>
        <sz val="14"/>
        <rFont val="方正仿宋_GBK"/>
        <family val="4"/>
      </rPr>
      <t>对高校毕业生到基层任职补助</t>
    </r>
  </si>
  <si>
    <r>
      <t xml:space="preserve">      </t>
    </r>
    <r>
      <rPr>
        <sz val="14"/>
        <rFont val="方正仿宋_GBK"/>
        <family val="4"/>
      </rPr>
      <t>农田建设</t>
    </r>
  </si>
  <si>
    <r>
      <t xml:space="preserve">      </t>
    </r>
    <r>
      <rPr>
        <sz val="14"/>
        <rFont val="方正仿宋_GBK"/>
        <family val="4"/>
      </rPr>
      <t>其他农业农村支出</t>
    </r>
  </si>
  <si>
    <r>
      <t xml:space="preserve">    </t>
    </r>
    <r>
      <rPr>
        <b/>
        <sz val="14"/>
        <rFont val="方正仿宋_GBK"/>
        <family val="4"/>
      </rPr>
      <t>林业和草原</t>
    </r>
  </si>
  <si>
    <r>
      <t xml:space="preserve">      </t>
    </r>
    <r>
      <rPr>
        <sz val="14"/>
        <rFont val="方正仿宋_GBK"/>
        <family val="4"/>
      </rPr>
      <t>事业机构</t>
    </r>
  </si>
  <si>
    <r>
      <t xml:space="preserve">      </t>
    </r>
    <r>
      <rPr>
        <sz val="14"/>
        <rFont val="方正仿宋_GBK"/>
        <family val="4"/>
      </rPr>
      <t>森林资源培育</t>
    </r>
  </si>
  <si>
    <r>
      <t xml:space="preserve">      </t>
    </r>
    <r>
      <rPr>
        <sz val="14"/>
        <rFont val="方正仿宋_GBK"/>
        <family val="4"/>
      </rPr>
      <t>技术推广与转化</t>
    </r>
  </si>
  <si>
    <r>
      <t xml:space="preserve">      </t>
    </r>
    <r>
      <rPr>
        <sz val="14"/>
        <rFont val="方正仿宋_GBK"/>
        <family val="4"/>
      </rPr>
      <t>森林资源管理</t>
    </r>
  </si>
  <si>
    <r>
      <t xml:space="preserve">      </t>
    </r>
    <r>
      <rPr>
        <sz val="14"/>
        <rFont val="方正仿宋_GBK"/>
        <family val="4"/>
      </rPr>
      <t>森林生态效益补偿</t>
    </r>
  </si>
  <si>
    <r>
      <t xml:space="preserve">      </t>
    </r>
    <r>
      <rPr>
        <sz val="14"/>
        <rFont val="方正仿宋_GBK"/>
        <family val="4"/>
      </rPr>
      <t>自然保护区等管理</t>
    </r>
  </si>
  <si>
    <r>
      <t xml:space="preserve">      </t>
    </r>
    <r>
      <rPr>
        <sz val="14"/>
        <rFont val="方正仿宋_GBK"/>
        <family val="4"/>
      </rPr>
      <t>动植物保护</t>
    </r>
  </si>
  <si>
    <r>
      <t xml:space="preserve">      </t>
    </r>
    <r>
      <rPr>
        <sz val="14"/>
        <rFont val="方正仿宋_GBK"/>
        <family val="4"/>
      </rPr>
      <t>湿地保护</t>
    </r>
  </si>
  <si>
    <r>
      <t xml:space="preserve">      </t>
    </r>
    <r>
      <rPr>
        <sz val="14"/>
        <rFont val="方正仿宋_GBK"/>
        <family val="4"/>
      </rPr>
      <t>执法与监督</t>
    </r>
  </si>
  <si>
    <r>
      <t xml:space="preserve">      </t>
    </r>
    <r>
      <rPr>
        <sz val="14"/>
        <rFont val="方正仿宋_GBK"/>
        <family val="4"/>
      </rPr>
      <t>防沙治沙</t>
    </r>
  </si>
  <si>
    <r>
      <t xml:space="preserve">      </t>
    </r>
    <r>
      <rPr>
        <sz val="14"/>
        <rFont val="方正仿宋_GBK"/>
        <family val="4"/>
      </rPr>
      <t>对外合作与交流</t>
    </r>
  </si>
  <si>
    <r>
      <t xml:space="preserve">      </t>
    </r>
    <r>
      <rPr>
        <sz val="14"/>
        <rFont val="方正仿宋_GBK"/>
        <family val="4"/>
      </rPr>
      <t>产业化管理</t>
    </r>
  </si>
  <si>
    <r>
      <t xml:space="preserve">      </t>
    </r>
    <r>
      <rPr>
        <sz val="14"/>
        <rFont val="方正仿宋_GBK"/>
        <family val="4"/>
      </rPr>
      <t>信息管理</t>
    </r>
  </si>
  <si>
    <r>
      <t xml:space="preserve">      </t>
    </r>
    <r>
      <rPr>
        <sz val="14"/>
        <rFont val="方正仿宋_GBK"/>
        <family val="4"/>
      </rPr>
      <t>林区公共支出</t>
    </r>
  </si>
  <si>
    <r>
      <t xml:space="preserve">      </t>
    </r>
    <r>
      <rPr>
        <sz val="14"/>
        <rFont val="方正仿宋_GBK"/>
        <family val="4"/>
      </rPr>
      <t>贷款贴息</t>
    </r>
  </si>
  <si>
    <r>
      <t xml:space="preserve">      </t>
    </r>
    <r>
      <rPr>
        <sz val="14"/>
        <rFont val="方正仿宋_GBK"/>
        <family val="4"/>
      </rPr>
      <t>成品油价格改革对林业的补贴</t>
    </r>
  </si>
  <si>
    <r>
      <t xml:space="preserve">      </t>
    </r>
    <r>
      <rPr>
        <sz val="14"/>
        <rFont val="方正仿宋_GBK"/>
        <family val="4"/>
      </rPr>
      <t>林业草原防灾减灾</t>
    </r>
  </si>
  <si>
    <r>
      <t xml:space="preserve">      </t>
    </r>
    <r>
      <rPr>
        <sz val="14"/>
        <rFont val="方正仿宋_GBK"/>
        <family val="4"/>
      </rPr>
      <t>国家公园</t>
    </r>
  </si>
  <si>
    <r>
      <t xml:space="preserve">      </t>
    </r>
    <r>
      <rPr>
        <sz val="14"/>
        <rFont val="方正仿宋_GBK"/>
        <family val="4"/>
      </rPr>
      <t>草原管理</t>
    </r>
  </si>
  <si>
    <r>
      <t xml:space="preserve">      </t>
    </r>
    <r>
      <rPr>
        <sz val="14"/>
        <rFont val="方正仿宋_GBK"/>
        <family val="4"/>
      </rPr>
      <t>其他林业和草原支出</t>
    </r>
  </si>
  <si>
    <r>
      <t xml:space="preserve">    </t>
    </r>
    <r>
      <rPr>
        <b/>
        <sz val="14"/>
        <rFont val="方正仿宋_GBK"/>
        <family val="4"/>
      </rPr>
      <t>水利</t>
    </r>
  </si>
  <si>
    <r>
      <t xml:space="preserve">      </t>
    </r>
    <r>
      <rPr>
        <sz val="14"/>
        <rFont val="方正仿宋_GBK"/>
        <family val="4"/>
      </rPr>
      <t>水利行业业务管理</t>
    </r>
  </si>
  <si>
    <r>
      <t xml:space="preserve">      </t>
    </r>
    <r>
      <rPr>
        <sz val="14"/>
        <rFont val="方正仿宋_GBK"/>
        <family val="4"/>
      </rPr>
      <t>水利工程建设</t>
    </r>
  </si>
  <si>
    <r>
      <t xml:space="preserve">      </t>
    </r>
    <r>
      <rPr>
        <sz val="14"/>
        <rFont val="方正仿宋_GBK"/>
        <family val="4"/>
      </rPr>
      <t>水利工程运行与维护</t>
    </r>
  </si>
  <si>
    <r>
      <t xml:space="preserve">      </t>
    </r>
    <r>
      <rPr>
        <sz val="14"/>
        <rFont val="方正仿宋_GBK"/>
        <family val="4"/>
      </rPr>
      <t>长江黄河等流域管理</t>
    </r>
  </si>
  <si>
    <r>
      <t xml:space="preserve">      </t>
    </r>
    <r>
      <rPr>
        <sz val="14"/>
        <rFont val="方正仿宋_GBK"/>
        <family val="4"/>
      </rPr>
      <t>水利前期工作</t>
    </r>
  </si>
  <si>
    <r>
      <t xml:space="preserve">      </t>
    </r>
    <r>
      <rPr>
        <sz val="14"/>
        <rFont val="方正仿宋_GBK"/>
        <family val="4"/>
      </rPr>
      <t>水利执法监督</t>
    </r>
  </si>
  <si>
    <r>
      <t xml:space="preserve">      </t>
    </r>
    <r>
      <rPr>
        <sz val="14"/>
        <rFont val="方正仿宋_GBK"/>
        <family val="4"/>
      </rPr>
      <t>水土保持</t>
    </r>
  </si>
  <si>
    <r>
      <t xml:space="preserve">      </t>
    </r>
    <r>
      <rPr>
        <sz val="14"/>
        <rFont val="方正仿宋_GBK"/>
        <family val="4"/>
      </rPr>
      <t>水资源节约管理与保护</t>
    </r>
  </si>
  <si>
    <r>
      <t xml:space="preserve">      </t>
    </r>
    <r>
      <rPr>
        <sz val="14"/>
        <rFont val="方正仿宋_GBK"/>
        <family val="4"/>
      </rPr>
      <t>水质监测</t>
    </r>
  </si>
  <si>
    <r>
      <t xml:space="preserve">      </t>
    </r>
    <r>
      <rPr>
        <sz val="14"/>
        <rFont val="方正仿宋_GBK"/>
        <family val="4"/>
      </rPr>
      <t>水文测报</t>
    </r>
  </si>
  <si>
    <r>
      <t xml:space="preserve">      </t>
    </r>
    <r>
      <rPr>
        <sz val="14"/>
        <rFont val="方正仿宋_GBK"/>
        <family val="4"/>
      </rPr>
      <t>防汛</t>
    </r>
  </si>
  <si>
    <r>
      <t xml:space="preserve">      </t>
    </r>
    <r>
      <rPr>
        <sz val="14"/>
        <rFont val="方正仿宋_GBK"/>
        <family val="4"/>
      </rPr>
      <t>抗旱</t>
    </r>
  </si>
  <si>
    <r>
      <t xml:space="preserve">      </t>
    </r>
    <r>
      <rPr>
        <sz val="14"/>
        <rFont val="方正仿宋_GBK"/>
        <family val="4"/>
      </rPr>
      <t>农村水利</t>
    </r>
  </si>
  <si>
    <r>
      <t xml:space="preserve">      </t>
    </r>
    <r>
      <rPr>
        <sz val="14"/>
        <rFont val="方正仿宋_GBK"/>
        <family val="4"/>
      </rPr>
      <t>水利技术推广</t>
    </r>
  </si>
  <si>
    <r>
      <t xml:space="preserve">      </t>
    </r>
    <r>
      <rPr>
        <sz val="14"/>
        <rFont val="方正仿宋_GBK"/>
        <family val="4"/>
      </rPr>
      <t>国际河流治理与管理</t>
    </r>
  </si>
  <si>
    <r>
      <t xml:space="preserve">      </t>
    </r>
    <r>
      <rPr>
        <sz val="14"/>
        <rFont val="方正仿宋_GBK"/>
        <family val="4"/>
      </rPr>
      <t>江河湖库水系综合整治</t>
    </r>
  </si>
  <si>
    <r>
      <t xml:space="preserve">      </t>
    </r>
    <r>
      <rPr>
        <sz val="14"/>
        <rFont val="方正仿宋_GBK"/>
        <family val="4"/>
      </rPr>
      <t>大中型水库移民后期扶持专项支出</t>
    </r>
  </si>
  <si>
    <r>
      <t xml:space="preserve">      </t>
    </r>
    <r>
      <rPr>
        <sz val="14"/>
        <rFont val="方正仿宋_GBK"/>
        <family val="4"/>
      </rPr>
      <t>水利安全监督</t>
    </r>
  </si>
  <si>
    <r>
      <t xml:space="preserve">      </t>
    </r>
    <r>
      <rPr>
        <sz val="14"/>
        <rFont val="方正仿宋_GBK"/>
        <family val="4"/>
      </rPr>
      <t>水利建设征地及移民支出</t>
    </r>
  </si>
  <si>
    <r>
      <t xml:space="preserve">      </t>
    </r>
    <r>
      <rPr>
        <sz val="14"/>
        <rFont val="方正仿宋_GBK"/>
        <family val="4"/>
      </rPr>
      <t>农村人畜饮水</t>
    </r>
  </si>
  <si>
    <r>
      <t xml:space="preserve">      </t>
    </r>
    <r>
      <rPr>
        <sz val="14"/>
        <rFont val="方正仿宋_GBK"/>
        <family val="4"/>
      </rPr>
      <t>南水北调工程建设</t>
    </r>
  </si>
  <si>
    <r>
      <t xml:space="preserve">      </t>
    </r>
    <r>
      <rPr>
        <sz val="14"/>
        <rFont val="方正仿宋_GBK"/>
        <family val="4"/>
      </rPr>
      <t>南水北调工程管理</t>
    </r>
  </si>
  <si>
    <r>
      <t xml:space="preserve">      </t>
    </r>
    <r>
      <rPr>
        <sz val="14"/>
        <rFont val="方正仿宋_GBK"/>
        <family val="4"/>
      </rPr>
      <t>其他水利支出</t>
    </r>
  </si>
  <si>
    <r>
      <t xml:space="preserve">    </t>
    </r>
    <r>
      <rPr>
        <b/>
        <sz val="14"/>
        <rFont val="方正仿宋_GBK"/>
        <family val="4"/>
      </rPr>
      <t>巩固脱贫衔接乡村振兴</t>
    </r>
  </si>
  <si>
    <r>
      <t xml:space="preserve">      </t>
    </r>
    <r>
      <rPr>
        <sz val="14"/>
        <rFont val="方正仿宋_GBK"/>
        <family val="4"/>
      </rPr>
      <t>农村基础设施建设</t>
    </r>
  </si>
  <si>
    <r>
      <t xml:space="preserve">      </t>
    </r>
    <r>
      <rPr>
        <sz val="14"/>
        <rFont val="方正仿宋_GBK"/>
        <family val="4"/>
      </rPr>
      <t>生产发展</t>
    </r>
  </si>
  <si>
    <r>
      <t xml:space="preserve">      </t>
    </r>
    <r>
      <rPr>
        <sz val="14"/>
        <rFont val="方正仿宋_GBK"/>
        <family val="4"/>
      </rPr>
      <t>社会发展</t>
    </r>
  </si>
  <si>
    <r>
      <t xml:space="preserve">      </t>
    </r>
    <r>
      <rPr>
        <sz val="14"/>
        <rFont val="方正仿宋_GBK"/>
        <family val="4"/>
      </rPr>
      <t>贷款奖补和贴息</t>
    </r>
  </si>
  <si>
    <r>
      <t xml:space="preserve">      “</t>
    </r>
    <r>
      <rPr>
        <sz val="14"/>
        <rFont val="方正仿宋_GBK"/>
        <family val="4"/>
      </rPr>
      <t>三西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农业建设专项补助</t>
    </r>
  </si>
  <si>
    <r>
      <t xml:space="preserve">      </t>
    </r>
    <r>
      <rPr>
        <sz val="14"/>
        <rFont val="方正仿宋_GBK"/>
        <family val="4"/>
      </rPr>
      <t>其他巩固脱贫衔接乡村振兴支出</t>
    </r>
  </si>
  <si>
    <r>
      <t xml:space="preserve">    </t>
    </r>
    <r>
      <rPr>
        <b/>
        <sz val="14"/>
        <rFont val="方正仿宋_GBK"/>
        <family val="4"/>
      </rPr>
      <t>农村综合改革</t>
    </r>
  </si>
  <si>
    <r>
      <t xml:space="preserve">      </t>
    </r>
    <r>
      <rPr>
        <sz val="14"/>
        <rFont val="方正仿宋_GBK"/>
        <family val="4"/>
      </rPr>
      <t>对村级公益事业建设的补助</t>
    </r>
  </si>
  <si>
    <r>
      <t xml:space="preserve">      </t>
    </r>
    <r>
      <rPr>
        <sz val="14"/>
        <rFont val="方正仿宋_GBK"/>
        <family val="4"/>
      </rPr>
      <t>国有农场办社会职能改革补助</t>
    </r>
  </si>
  <si>
    <r>
      <t xml:space="preserve">      </t>
    </r>
    <r>
      <rPr>
        <sz val="14"/>
        <rFont val="方正仿宋_GBK"/>
        <family val="4"/>
      </rPr>
      <t>对村民委员会和村党支部的补助</t>
    </r>
  </si>
  <si>
    <r>
      <t xml:space="preserve">      </t>
    </r>
    <r>
      <rPr>
        <sz val="14"/>
        <rFont val="方正仿宋_GBK"/>
        <family val="4"/>
      </rPr>
      <t>对村集体经济组织的补助</t>
    </r>
  </si>
  <si>
    <r>
      <t xml:space="preserve">      </t>
    </r>
    <r>
      <rPr>
        <sz val="14"/>
        <rFont val="方正仿宋_GBK"/>
        <family val="4"/>
      </rPr>
      <t>农村综合改革示范试点补助</t>
    </r>
  </si>
  <si>
    <r>
      <t xml:space="preserve">      </t>
    </r>
    <r>
      <rPr>
        <sz val="14"/>
        <rFont val="方正仿宋_GBK"/>
        <family val="4"/>
      </rPr>
      <t>其他农村综合改革支出</t>
    </r>
  </si>
  <si>
    <r>
      <t xml:space="preserve">    </t>
    </r>
    <r>
      <rPr>
        <b/>
        <sz val="14"/>
        <rFont val="方正仿宋_GBK"/>
        <family val="4"/>
      </rPr>
      <t>普惠金融发展支出</t>
    </r>
  </si>
  <si>
    <r>
      <t xml:space="preserve">      </t>
    </r>
    <r>
      <rPr>
        <sz val="14"/>
        <rFont val="方正仿宋_GBK"/>
        <family val="4"/>
      </rPr>
      <t>支持农村金融机构</t>
    </r>
  </si>
  <si>
    <r>
      <t xml:space="preserve">      </t>
    </r>
    <r>
      <rPr>
        <sz val="14"/>
        <rFont val="方正仿宋_GBK"/>
        <family val="4"/>
      </rPr>
      <t>涉农贷款增量奖励</t>
    </r>
  </si>
  <si>
    <r>
      <t xml:space="preserve">      </t>
    </r>
    <r>
      <rPr>
        <sz val="14"/>
        <rFont val="方正仿宋_GBK"/>
        <family val="4"/>
      </rPr>
      <t>农业保险保费补贴</t>
    </r>
  </si>
  <si>
    <r>
      <t xml:space="preserve">      </t>
    </r>
    <r>
      <rPr>
        <sz val="14"/>
        <rFont val="方正仿宋_GBK"/>
        <family val="4"/>
      </rPr>
      <t>创业担保贷款贴息</t>
    </r>
  </si>
  <si>
    <r>
      <t xml:space="preserve">      </t>
    </r>
    <r>
      <rPr>
        <sz val="14"/>
        <rFont val="方正仿宋_GBK"/>
        <family val="4"/>
      </rPr>
      <t>补充创业担保贷款基金</t>
    </r>
  </si>
  <si>
    <r>
      <t xml:space="preserve">      </t>
    </r>
    <r>
      <rPr>
        <sz val="14"/>
        <rFont val="方正仿宋_GBK"/>
        <family val="4"/>
      </rPr>
      <t>其他普惠金融发展支出</t>
    </r>
  </si>
  <si>
    <r>
      <t xml:space="preserve">    </t>
    </r>
    <r>
      <rPr>
        <b/>
        <sz val="14"/>
        <rFont val="方正仿宋_GBK"/>
        <family val="4"/>
      </rPr>
      <t>目标价格补贴</t>
    </r>
  </si>
  <si>
    <r>
      <t xml:space="preserve">      </t>
    </r>
    <r>
      <rPr>
        <sz val="14"/>
        <rFont val="方正仿宋_GBK"/>
        <family val="4"/>
      </rPr>
      <t>棉花目标价格补贴</t>
    </r>
  </si>
  <si>
    <r>
      <t xml:space="preserve">      </t>
    </r>
    <r>
      <rPr>
        <sz val="14"/>
        <rFont val="方正仿宋_GBK"/>
        <family val="4"/>
      </rPr>
      <t>其他目标价格补贴</t>
    </r>
  </si>
  <si>
    <r>
      <t xml:space="preserve">    </t>
    </r>
    <r>
      <rPr>
        <b/>
        <sz val="14"/>
        <rFont val="方正仿宋_GBK"/>
        <family val="4"/>
      </rPr>
      <t>其他农林水支出</t>
    </r>
  </si>
  <si>
    <r>
      <t xml:space="preserve">      </t>
    </r>
    <r>
      <rPr>
        <sz val="14"/>
        <rFont val="方正仿宋_GBK"/>
        <family val="4"/>
      </rPr>
      <t>化解其他公益性乡村债务支出</t>
    </r>
  </si>
  <si>
    <r>
      <t xml:space="preserve">      </t>
    </r>
    <r>
      <rPr>
        <sz val="14"/>
        <rFont val="方正仿宋_GBK"/>
        <family val="4"/>
      </rPr>
      <t>其他农林水支出</t>
    </r>
  </si>
  <si>
    <r>
      <t xml:space="preserve">  </t>
    </r>
    <r>
      <rPr>
        <b/>
        <sz val="14"/>
        <rFont val="方正仿宋_GBK"/>
        <family val="4"/>
      </rPr>
      <t>交通运输支出</t>
    </r>
  </si>
  <si>
    <r>
      <t xml:space="preserve">    </t>
    </r>
    <r>
      <rPr>
        <b/>
        <sz val="14"/>
        <rFont val="方正仿宋_GBK"/>
        <family val="4"/>
      </rPr>
      <t>公路水路运输</t>
    </r>
  </si>
  <si>
    <r>
      <t xml:space="preserve">      </t>
    </r>
    <r>
      <rPr>
        <sz val="14"/>
        <rFont val="方正仿宋_GBK"/>
        <family val="4"/>
      </rPr>
      <t>公路建设</t>
    </r>
  </si>
  <si>
    <r>
      <t xml:space="preserve">      </t>
    </r>
    <r>
      <rPr>
        <sz val="14"/>
        <rFont val="方正仿宋_GBK"/>
        <family val="4"/>
      </rPr>
      <t>公路养护</t>
    </r>
  </si>
  <si>
    <r>
      <t xml:space="preserve">      </t>
    </r>
    <r>
      <rPr>
        <sz val="14"/>
        <rFont val="方正仿宋_GBK"/>
        <family val="4"/>
      </rPr>
      <t>交通运输信息化建设</t>
    </r>
  </si>
  <si>
    <r>
      <t xml:space="preserve">      </t>
    </r>
    <r>
      <rPr>
        <sz val="14"/>
        <rFont val="方正仿宋_GBK"/>
        <family val="4"/>
      </rPr>
      <t>公路和运输安全</t>
    </r>
  </si>
  <si>
    <r>
      <t xml:space="preserve">      </t>
    </r>
    <r>
      <rPr>
        <sz val="14"/>
        <rFont val="方正仿宋_GBK"/>
        <family val="4"/>
      </rPr>
      <t>公路还贷专项</t>
    </r>
  </si>
  <si>
    <r>
      <t xml:space="preserve">      </t>
    </r>
    <r>
      <rPr>
        <sz val="14"/>
        <rFont val="方正仿宋_GBK"/>
        <family val="4"/>
      </rPr>
      <t>公路运输管理</t>
    </r>
  </si>
  <si>
    <r>
      <t xml:space="preserve">      </t>
    </r>
    <r>
      <rPr>
        <sz val="14"/>
        <rFont val="方正仿宋_GBK"/>
        <family val="4"/>
      </rPr>
      <t>公路和运输技术标准化建设</t>
    </r>
  </si>
  <si>
    <r>
      <t xml:space="preserve">      </t>
    </r>
    <r>
      <rPr>
        <sz val="14"/>
        <rFont val="方正仿宋_GBK"/>
        <family val="4"/>
      </rPr>
      <t>港口设施</t>
    </r>
  </si>
  <si>
    <r>
      <t xml:space="preserve">      </t>
    </r>
    <r>
      <rPr>
        <sz val="14"/>
        <rFont val="方正仿宋_GBK"/>
        <family val="4"/>
      </rPr>
      <t>航道维护</t>
    </r>
  </si>
  <si>
    <r>
      <t xml:space="preserve">      </t>
    </r>
    <r>
      <rPr>
        <sz val="14"/>
        <rFont val="方正仿宋_GBK"/>
        <family val="4"/>
      </rPr>
      <t>船舶检验</t>
    </r>
  </si>
  <si>
    <r>
      <t xml:space="preserve">      </t>
    </r>
    <r>
      <rPr>
        <sz val="14"/>
        <rFont val="方正仿宋_GBK"/>
        <family val="4"/>
      </rPr>
      <t>救助打捞</t>
    </r>
  </si>
  <si>
    <r>
      <t xml:space="preserve">      </t>
    </r>
    <r>
      <rPr>
        <sz val="14"/>
        <rFont val="方正仿宋_GBK"/>
        <family val="4"/>
      </rPr>
      <t>内河运输</t>
    </r>
  </si>
  <si>
    <r>
      <t xml:space="preserve">      </t>
    </r>
    <r>
      <rPr>
        <sz val="14"/>
        <rFont val="方正仿宋_GBK"/>
        <family val="4"/>
      </rPr>
      <t>远洋运输</t>
    </r>
  </si>
  <si>
    <r>
      <t xml:space="preserve">      </t>
    </r>
    <r>
      <rPr>
        <sz val="14"/>
        <rFont val="方正仿宋_GBK"/>
        <family val="4"/>
      </rPr>
      <t>海事管理</t>
    </r>
  </si>
  <si>
    <r>
      <t xml:space="preserve">      </t>
    </r>
    <r>
      <rPr>
        <sz val="14"/>
        <rFont val="方正仿宋_GBK"/>
        <family val="4"/>
      </rPr>
      <t>航标事业发展支出</t>
    </r>
  </si>
  <si>
    <r>
      <t xml:space="preserve">      </t>
    </r>
    <r>
      <rPr>
        <sz val="14"/>
        <rFont val="方正仿宋_GBK"/>
        <family val="4"/>
      </rPr>
      <t>水路运输管理支出</t>
    </r>
  </si>
  <si>
    <r>
      <t xml:space="preserve">      </t>
    </r>
    <r>
      <rPr>
        <sz val="14"/>
        <rFont val="方正仿宋_GBK"/>
        <family val="4"/>
      </rPr>
      <t>口岸建设</t>
    </r>
  </si>
  <si>
    <r>
      <t xml:space="preserve">      </t>
    </r>
    <r>
      <rPr>
        <sz val="14"/>
        <rFont val="方正仿宋_GBK"/>
        <family val="4"/>
      </rPr>
      <t>取消政府还贷二级公路收费专项支出</t>
    </r>
  </si>
  <si>
    <r>
      <t xml:space="preserve">      </t>
    </r>
    <r>
      <rPr>
        <sz val="14"/>
        <rFont val="方正仿宋_GBK"/>
        <family val="4"/>
      </rPr>
      <t>其他公路水路运输支出</t>
    </r>
  </si>
  <si>
    <r>
      <t xml:space="preserve">    </t>
    </r>
    <r>
      <rPr>
        <b/>
        <sz val="14"/>
        <rFont val="方正仿宋_GBK"/>
        <family val="4"/>
      </rPr>
      <t>铁路运输</t>
    </r>
  </si>
  <si>
    <r>
      <t xml:space="preserve">      </t>
    </r>
    <r>
      <rPr>
        <sz val="14"/>
        <rFont val="方正仿宋_GBK"/>
        <family val="4"/>
      </rPr>
      <t>铁路路网建设</t>
    </r>
  </si>
  <si>
    <r>
      <t xml:space="preserve">      </t>
    </r>
    <r>
      <rPr>
        <sz val="14"/>
        <rFont val="方正仿宋_GBK"/>
        <family val="4"/>
      </rPr>
      <t>铁路还贷专项</t>
    </r>
  </si>
  <si>
    <r>
      <t xml:space="preserve">      </t>
    </r>
    <r>
      <rPr>
        <sz val="14"/>
        <rFont val="方正仿宋_GBK"/>
        <family val="4"/>
      </rPr>
      <t>铁路安全</t>
    </r>
  </si>
  <si>
    <r>
      <t xml:space="preserve">      </t>
    </r>
    <r>
      <rPr>
        <sz val="14"/>
        <rFont val="方正仿宋_GBK"/>
        <family val="4"/>
      </rPr>
      <t>铁路专项运输</t>
    </r>
  </si>
  <si>
    <r>
      <t xml:space="preserve">      </t>
    </r>
    <r>
      <rPr>
        <sz val="14"/>
        <rFont val="方正仿宋_GBK"/>
        <family val="4"/>
      </rPr>
      <t>行业监管</t>
    </r>
  </si>
  <si>
    <r>
      <t xml:space="preserve">      </t>
    </r>
    <r>
      <rPr>
        <sz val="14"/>
        <rFont val="方正仿宋_GBK"/>
        <family val="4"/>
      </rPr>
      <t>其他铁路运输支出</t>
    </r>
  </si>
  <si>
    <r>
      <t xml:space="preserve">    </t>
    </r>
    <r>
      <rPr>
        <b/>
        <sz val="14"/>
        <rFont val="方正仿宋_GBK"/>
        <family val="4"/>
      </rPr>
      <t>民用航空运输</t>
    </r>
  </si>
  <si>
    <r>
      <t xml:space="preserve">      </t>
    </r>
    <r>
      <rPr>
        <sz val="14"/>
        <rFont val="方正仿宋_GBK"/>
        <family val="4"/>
      </rPr>
      <t>机场建设</t>
    </r>
  </si>
  <si>
    <r>
      <t xml:space="preserve">      </t>
    </r>
    <r>
      <rPr>
        <sz val="14"/>
        <rFont val="方正仿宋_GBK"/>
        <family val="4"/>
      </rPr>
      <t>空管系统建设</t>
    </r>
  </si>
  <si>
    <r>
      <t xml:space="preserve">      </t>
    </r>
    <r>
      <rPr>
        <sz val="14"/>
        <rFont val="方正仿宋_GBK"/>
        <family val="4"/>
      </rPr>
      <t>民航还贷专项支出</t>
    </r>
  </si>
  <si>
    <r>
      <t xml:space="preserve">      </t>
    </r>
    <r>
      <rPr>
        <sz val="14"/>
        <rFont val="方正仿宋_GBK"/>
        <family val="4"/>
      </rPr>
      <t>民用航空安全</t>
    </r>
  </si>
  <si>
    <r>
      <t xml:space="preserve">      </t>
    </r>
    <r>
      <rPr>
        <sz val="14"/>
        <rFont val="方正仿宋_GBK"/>
        <family val="4"/>
      </rPr>
      <t>民航专项运输</t>
    </r>
  </si>
  <si>
    <r>
      <t xml:space="preserve">      </t>
    </r>
    <r>
      <rPr>
        <sz val="14"/>
        <rFont val="方正仿宋_GBK"/>
        <family val="4"/>
      </rPr>
      <t>其他民用航空运输支出</t>
    </r>
  </si>
  <si>
    <r>
      <t xml:space="preserve">    </t>
    </r>
    <r>
      <rPr>
        <b/>
        <sz val="14"/>
        <rFont val="方正仿宋_GBK"/>
        <family val="4"/>
      </rPr>
      <t>成品油价格改革对交通运输的补贴</t>
    </r>
  </si>
  <si>
    <r>
      <t xml:space="preserve">      </t>
    </r>
    <r>
      <rPr>
        <sz val="14"/>
        <rFont val="方正仿宋_GBK"/>
        <family val="4"/>
      </rPr>
      <t>对城市公交的补贴</t>
    </r>
  </si>
  <si>
    <r>
      <t xml:space="preserve">      </t>
    </r>
    <r>
      <rPr>
        <sz val="14"/>
        <rFont val="方正仿宋_GBK"/>
        <family val="4"/>
      </rPr>
      <t>对农村道路客运的补贴</t>
    </r>
  </si>
  <si>
    <r>
      <t xml:space="preserve">      </t>
    </r>
    <r>
      <rPr>
        <sz val="14"/>
        <rFont val="方正仿宋_GBK"/>
        <family val="4"/>
      </rPr>
      <t>对出租车的补贴</t>
    </r>
  </si>
  <si>
    <r>
      <t xml:space="preserve">      </t>
    </r>
    <r>
      <rPr>
        <sz val="14"/>
        <rFont val="方正仿宋_GBK"/>
        <family val="4"/>
      </rPr>
      <t>成品油价格改革补贴其他支出</t>
    </r>
  </si>
  <si>
    <r>
      <t xml:space="preserve">    </t>
    </r>
    <r>
      <rPr>
        <b/>
        <sz val="14"/>
        <rFont val="方正仿宋_GBK"/>
        <family val="4"/>
      </rPr>
      <t>邮政业支出</t>
    </r>
  </si>
  <si>
    <r>
      <t xml:space="preserve">      </t>
    </r>
    <r>
      <rPr>
        <sz val="14"/>
        <rFont val="方正仿宋_GBK"/>
        <family val="4"/>
      </rPr>
      <t>邮政普遍服务与特殊服务</t>
    </r>
  </si>
  <si>
    <r>
      <t xml:space="preserve">      </t>
    </r>
    <r>
      <rPr>
        <sz val="14"/>
        <rFont val="方正仿宋_GBK"/>
        <family val="4"/>
      </rPr>
      <t>其他邮政业支出</t>
    </r>
  </si>
  <si>
    <r>
      <t xml:space="preserve">    </t>
    </r>
    <r>
      <rPr>
        <b/>
        <sz val="14"/>
        <rFont val="方正仿宋_GBK"/>
        <family val="4"/>
      </rPr>
      <t>车辆购置税支出</t>
    </r>
  </si>
  <si>
    <r>
      <t xml:space="preserve">      </t>
    </r>
    <r>
      <rPr>
        <sz val="14"/>
        <rFont val="方正仿宋_GBK"/>
        <family val="4"/>
      </rPr>
      <t>车辆购置税用于公路等基础设施建设支出</t>
    </r>
  </si>
  <si>
    <r>
      <t xml:space="preserve">      </t>
    </r>
    <r>
      <rPr>
        <sz val="14"/>
        <rFont val="方正仿宋_GBK"/>
        <family val="4"/>
      </rPr>
      <t>车辆购置税用于农村公路建设支出</t>
    </r>
  </si>
  <si>
    <r>
      <t xml:space="preserve">      </t>
    </r>
    <r>
      <rPr>
        <sz val="14"/>
        <rFont val="方正仿宋_GBK"/>
        <family val="4"/>
      </rPr>
      <t>车辆购置税用于老旧汽车报废更新补贴</t>
    </r>
  </si>
  <si>
    <r>
      <t xml:space="preserve">      </t>
    </r>
    <r>
      <rPr>
        <sz val="14"/>
        <rFont val="方正仿宋_GBK"/>
        <family val="4"/>
      </rPr>
      <t>车辆购置税其他支出</t>
    </r>
  </si>
  <si>
    <r>
      <t xml:space="preserve">    </t>
    </r>
    <r>
      <rPr>
        <b/>
        <sz val="14"/>
        <rFont val="方正仿宋_GBK"/>
        <family val="4"/>
      </rPr>
      <t>其他交通运输支出</t>
    </r>
  </si>
  <si>
    <r>
      <t xml:space="preserve">      </t>
    </r>
    <r>
      <rPr>
        <sz val="14"/>
        <rFont val="方正仿宋_GBK"/>
        <family val="4"/>
      </rPr>
      <t>公共交通运营补助</t>
    </r>
  </si>
  <si>
    <r>
      <t xml:space="preserve">      </t>
    </r>
    <r>
      <rPr>
        <sz val="14"/>
        <rFont val="方正仿宋_GBK"/>
        <family val="4"/>
      </rPr>
      <t>其他交通运输支出</t>
    </r>
  </si>
  <si>
    <r>
      <t xml:space="preserve">  </t>
    </r>
    <r>
      <rPr>
        <b/>
        <sz val="14"/>
        <rFont val="方正仿宋_GBK"/>
        <family val="4"/>
      </rPr>
      <t>资源勘探工业信息等支出</t>
    </r>
  </si>
  <si>
    <r>
      <t xml:space="preserve">    </t>
    </r>
    <r>
      <rPr>
        <b/>
        <sz val="14"/>
        <rFont val="方正仿宋_GBK"/>
        <family val="4"/>
      </rPr>
      <t>资源勘探开发</t>
    </r>
  </si>
  <si>
    <r>
      <t xml:space="preserve">      </t>
    </r>
    <r>
      <rPr>
        <sz val="14"/>
        <rFont val="方正仿宋_GBK"/>
        <family val="4"/>
      </rPr>
      <t>煤炭勘探开采和洗选</t>
    </r>
  </si>
  <si>
    <r>
      <t xml:space="preserve">      </t>
    </r>
    <r>
      <rPr>
        <sz val="14"/>
        <rFont val="方正仿宋_GBK"/>
        <family val="4"/>
      </rPr>
      <t>石油和天然气勘探开采</t>
    </r>
  </si>
  <si>
    <r>
      <t xml:space="preserve">      </t>
    </r>
    <r>
      <rPr>
        <sz val="14"/>
        <rFont val="方正仿宋_GBK"/>
        <family val="4"/>
      </rPr>
      <t>黑色金属矿勘探和采选</t>
    </r>
  </si>
  <si>
    <r>
      <t xml:space="preserve">      </t>
    </r>
    <r>
      <rPr>
        <sz val="14"/>
        <rFont val="方正仿宋_GBK"/>
        <family val="4"/>
      </rPr>
      <t>有色金属矿勘探和采选</t>
    </r>
  </si>
  <si>
    <r>
      <t xml:space="preserve">      </t>
    </r>
    <r>
      <rPr>
        <sz val="14"/>
        <rFont val="方正仿宋_GBK"/>
        <family val="4"/>
      </rPr>
      <t>非金属矿勘探和采选</t>
    </r>
  </si>
  <si>
    <r>
      <t xml:space="preserve">      </t>
    </r>
    <r>
      <rPr>
        <sz val="14"/>
        <rFont val="方正仿宋_GBK"/>
        <family val="4"/>
      </rPr>
      <t>其他资源勘探业支出</t>
    </r>
  </si>
  <si>
    <r>
      <t xml:space="preserve">    </t>
    </r>
    <r>
      <rPr>
        <b/>
        <sz val="14"/>
        <rFont val="方正仿宋_GBK"/>
        <family val="4"/>
      </rPr>
      <t>制造业</t>
    </r>
  </si>
  <si>
    <r>
      <t xml:space="preserve">      </t>
    </r>
    <r>
      <rPr>
        <sz val="14"/>
        <rFont val="方正仿宋_GBK"/>
        <family val="4"/>
      </rPr>
      <t>纺织业</t>
    </r>
  </si>
  <si>
    <r>
      <t xml:space="preserve">      </t>
    </r>
    <r>
      <rPr>
        <sz val="14"/>
        <rFont val="方正仿宋_GBK"/>
        <family val="4"/>
      </rPr>
      <t>医药制造业</t>
    </r>
  </si>
  <si>
    <r>
      <t xml:space="preserve">      </t>
    </r>
    <r>
      <rPr>
        <sz val="14"/>
        <rFont val="方正仿宋_GBK"/>
        <family val="4"/>
      </rPr>
      <t>非金属矿物制品业</t>
    </r>
  </si>
  <si>
    <r>
      <t xml:space="preserve">      </t>
    </r>
    <r>
      <rPr>
        <sz val="14"/>
        <rFont val="方正仿宋_GBK"/>
        <family val="4"/>
      </rPr>
      <t>通信设备、计算机及其他电子设备制造业</t>
    </r>
  </si>
  <si>
    <r>
      <t xml:space="preserve">      </t>
    </r>
    <r>
      <rPr>
        <sz val="14"/>
        <rFont val="方正仿宋_GBK"/>
        <family val="4"/>
      </rPr>
      <t>交通运输设备制造业</t>
    </r>
  </si>
  <si>
    <r>
      <t xml:space="preserve">      </t>
    </r>
    <r>
      <rPr>
        <sz val="14"/>
        <rFont val="方正仿宋_GBK"/>
        <family val="4"/>
      </rPr>
      <t>电气机械及器材制造业</t>
    </r>
  </si>
  <si>
    <r>
      <t xml:space="preserve">      </t>
    </r>
    <r>
      <rPr>
        <sz val="14"/>
        <rFont val="方正仿宋_GBK"/>
        <family val="4"/>
      </rPr>
      <t>工艺品及其他制造业</t>
    </r>
  </si>
  <si>
    <r>
      <t xml:space="preserve">      </t>
    </r>
    <r>
      <rPr>
        <sz val="14"/>
        <rFont val="方正仿宋_GBK"/>
        <family val="4"/>
      </rPr>
      <t>石油加工、炼焦及核燃料加工业</t>
    </r>
  </si>
  <si>
    <r>
      <t xml:space="preserve">      </t>
    </r>
    <r>
      <rPr>
        <sz val="14"/>
        <rFont val="方正仿宋_GBK"/>
        <family val="4"/>
      </rPr>
      <t>化学原料及化学制品制造业</t>
    </r>
  </si>
  <si>
    <r>
      <t xml:space="preserve">      </t>
    </r>
    <r>
      <rPr>
        <sz val="14"/>
        <rFont val="方正仿宋_GBK"/>
        <family val="4"/>
      </rPr>
      <t>黑色金属冶炼及压延加工业</t>
    </r>
  </si>
  <si>
    <r>
      <t xml:space="preserve">      </t>
    </r>
    <r>
      <rPr>
        <sz val="14"/>
        <rFont val="方正仿宋_GBK"/>
        <family val="4"/>
      </rPr>
      <t>有色金属冶炼及压延加工业</t>
    </r>
  </si>
  <si>
    <r>
      <t xml:space="preserve">      </t>
    </r>
    <r>
      <rPr>
        <sz val="14"/>
        <rFont val="方正仿宋_GBK"/>
        <family val="4"/>
      </rPr>
      <t>其他制造业支出</t>
    </r>
  </si>
  <si>
    <r>
      <t xml:space="preserve">    </t>
    </r>
    <r>
      <rPr>
        <b/>
        <sz val="14"/>
        <rFont val="方正仿宋_GBK"/>
        <family val="4"/>
      </rPr>
      <t>建筑业</t>
    </r>
  </si>
  <si>
    <r>
      <t xml:space="preserve">      </t>
    </r>
    <r>
      <rPr>
        <sz val="14"/>
        <rFont val="方正仿宋_GBK"/>
        <family val="4"/>
      </rPr>
      <t>其他建筑业支出</t>
    </r>
  </si>
  <si>
    <r>
      <t xml:space="preserve">    </t>
    </r>
    <r>
      <rPr>
        <b/>
        <sz val="14"/>
        <rFont val="方正仿宋_GBK"/>
        <family val="4"/>
      </rPr>
      <t>工业和信息产业监管</t>
    </r>
  </si>
  <si>
    <r>
      <t xml:space="preserve">      </t>
    </r>
    <r>
      <rPr>
        <sz val="14"/>
        <rFont val="方正仿宋_GBK"/>
        <family val="4"/>
      </rPr>
      <t>战备应急</t>
    </r>
  </si>
  <si>
    <r>
      <t xml:space="preserve">      </t>
    </r>
    <r>
      <rPr>
        <sz val="14"/>
        <rFont val="方正仿宋_GBK"/>
        <family val="4"/>
      </rPr>
      <t>信息安全建设</t>
    </r>
  </si>
  <si>
    <r>
      <t xml:space="preserve">      </t>
    </r>
    <r>
      <rPr>
        <sz val="14"/>
        <rFont val="方正仿宋_GBK"/>
        <family val="4"/>
      </rPr>
      <t>专用通信</t>
    </r>
  </si>
  <si>
    <r>
      <t xml:space="preserve">      </t>
    </r>
    <r>
      <rPr>
        <sz val="14"/>
        <rFont val="方正仿宋_GBK"/>
        <family val="4"/>
      </rPr>
      <t>无线电监管</t>
    </r>
  </si>
  <si>
    <r>
      <t xml:space="preserve">      </t>
    </r>
    <r>
      <rPr>
        <sz val="14"/>
        <rFont val="方正仿宋_GBK"/>
        <family val="4"/>
      </rPr>
      <t>工业和信息产业战略研究与标准制定</t>
    </r>
  </si>
  <si>
    <r>
      <t xml:space="preserve">      </t>
    </r>
    <r>
      <rPr>
        <sz val="14"/>
        <rFont val="方正仿宋_GBK"/>
        <family val="4"/>
      </rPr>
      <t>工业和信息产业支持</t>
    </r>
  </si>
  <si>
    <r>
      <t xml:space="preserve">      </t>
    </r>
    <r>
      <rPr>
        <sz val="14"/>
        <rFont val="方正仿宋_GBK"/>
        <family val="4"/>
      </rPr>
      <t>电子专项工程</t>
    </r>
  </si>
  <si>
    <r>
      <t xml:space="preserve">      </t>
    </r>
    <r>
      <rPr>
        <sz val="14"/>
        <rFont val="方正仿宋_GBK"/>
        <family val="4"/>
      </rPr>
      <t>技术基础研究</t>
    </r>
  </si>
  <si>
    <r>
      <t xml:space="preserve">      </t>
    </r>
    <r>
      <rPr>
        <sz val="14"/>
        <rFont val="方正仿宋_GBK"/>
        <family val="4"/>
      </rPr>
      <t>其他工业和信息产业监管支出</t>
    </r>
  </si>
  <si>
    <r>
      <t xml:space="preserve">    </t>
    </r>
    <r>
      <rPr>
        <b/>
        <sz val="14"/>
        <rFont val="方正仿宋_GBK"/>
        <family val="4"/>
      </rPr>
      <t>国有资产监管</t>
    </r>
  </si>
  <si>
    <r>
      <t xml:space="preserve">      </t>
    </r>
    <r>
      <rPr>
        <sz val="14"/>
        <rFont val="方正仿宋_GBK"/>
        <family val="4"/>
      </rPr>
      <t>国有企业监事会专项</t>
    </r>
  </si>
  <si>
    <r>
      <t xml:space="preserve">      </t>
    </r>
    <r>
      <rPr>
        <sz val="14"/>
        <rFont val="方正仿宋_GBK"/>
        <family val="4"/>
      </rPr>
      <t>中央企业专项管理</t>
    </r>
  </si>
  <si>
    <r>
      <t xml:space="preserve">      </t>
    </r>
    <r>
      <rPr>
        <sz val="14"/>
        <rFont val="方正仿宋_GBK"/>
        <family val="4"/>
      </rPr>
      <t>其他国有资产监管支出</t>
    </r>
  </si>
  <si>
    <r>
      <t xml:space="preserve">    </t>
    </r>
    <r>
      <rPr>
        <b/>
        <sz val="14"/>
        <rFont val="方正仿宋_GBK"/>
        <family val="4"/>
      </rPr>
      <t>支持中小企业发展和管理支出</t>
    </r>
  </si>
  <si>
    <r>
      <t xml:space="preserve">      </t>
    </r>
    <r>
      <rPr>
        <sz val="14"/>
        <rFont val="方正仿宋_GBK"/>
        <family val="4"/>
      </rPr>
      <t>科技型中小企业技术创新基金</t>
    </r>
  </si>
  <si>
    <r>
      <t xml:space="preserve">      </t>
    </r>
    <r>
      <rPr>
        <sz val="14"/>
        <rFont val="方正仿宋_GBK"/>
        <family val="4"/>
      </rPr>
      <t>中小企业发展专项</t>
    </r>
  </si>
  <si>
    <r>
      <t xml:space="preserve">      </t>
    </r>
    <r>
      <rPr>
        <sz val="14"/>
        <rFont val="方正仿宋_GBK"/>
        <family val="4"/>
      </rPr>
      <t>其他支持中小企业发展和管理支出</t>
    </r>
  </si>
  <si>
    <r>
      <t xml:space="preserve">    </t>
    </r>
    <r>
      <rPr>
        <b/>
        <sz val="14"/>
        <rFont val="方正仿宋_GBK"/>
        <family val="4"/>
      </rPr>
      <t>其他资源勘探工业信息等支出</t>
    </r>
  </si>
  <si>
    <r>
      <t xml:space="preserve">      </t>
    </r>
    <r>
      <rPr>
        <sz val="14"/>
        <rFont val="方正仿宋_GBK"/>
        <family val="4"/>
      </rPr>
      <t>黄金事务</t>
    </r>
  </si>
  <si>
    <r>
      <t xml:space="preserve">      </t>
    </r>
    <r>
      <rPr>
        <sz val="14"/>
        <rFont val="方正仿宋_GBK"/>
        <family val="4"/>
      </rPr>
      <t>技术改造支出</t>
    </r>
  </si>
  <si>
    <r>
      <t xml:space="preserve">      </t>
    </r>
    <r>
      <rPr>
        <sz val="14"/>
        <rFont val="方正仿宋_GBK"/>
        <family val="4"/>
      </rPr>
      <t>中药材扶持资金支出</t>
    </r>
  </si>
  <si>
    <r>
      <t xml:space="preserve">      </t>
    </r>
    <r>
      <rPr>
        <sz val="14"/>
        <rFont val="方正仿宋_GBK"/>
        <family val="4"/>
      </rPr>
      <t>重点产业振兴和技术改造项目贷款贴息</t>
    </r>
  </si>
  <si>
    <r>
      <t xml:space="preserve">      </t>
    </r>
    <r>
      <rPr>
        <sz val="14"/>
        <rFont val="方正仿宋_GBK"/>
        <family val="4"/>
      </rPr>
      <t>其他资源勘探工业信息等支出</t>
    </r>
  </si>
  <si>
    <r>
      <t xml:space="preserve">  </t>
    </r>
    <r>
      <rPr>
        <b/>
        <sz val="14"/>
        <rFont val="方正仿宋_GBK"/>
        <family val="4"/>
      </rPr>
      <t>商业服务业等支出</t>
    </r>
  </si>
  <si>
    <r>
      <t xml:space="preserve">    </t>
    </r>
    <r>
      <rPr>
        <b/>
        <sz val="14"/>
        <rFont val="方正仿宋_GBK"/>
        <family val="4"/>
      </rPr>
      <t>商业流通事务</t>
    </r>
  </si>
  <si>
    <r>
      <t xml:space="preserve">      </t>
    </r>
    <r>
      <rPr>
        <sz val="14"/>
        <rFont val="方正仿宋_GBK"/>
        <family val="4"/>
      </rPr>
      <t>食品流通安全补贴</t>
    </r>
  </si>
  <si>
    <r>
      <t xml:space="preserve">      </t>
    </r>
    <r>
      <rPr>
        <sz val="14"/>
        <rFont val="方正仿宋_GBK"/>
        <family val="4"/>
      </rPr>
      <t>市场监测及信息管理</t>
    </r>
  </si>
  <si>
    <r>
      <t xml:space="preserve">      </t>
    </r>
    <r>
      <rPr>
        <sz val="14"/>
        <rFont val="方正仿宋_GBK"/>
        <family val="4"/>
      </rPr>
      <t>民贸企业补贴</t>
    </r>
  </si>
  <si>
    <r>
      <t xml:space="preserve">      </t>
    </r>
    <r>
      <rPr>
        <sz val="14"/>
        <rFont val="方正仿宋_GBK"/>
        <family val="4"/>
      </rPr>
      <t>民贸民品贷款贴息</t>
    </r>
  </si>
  <si>
    <r>
      <t xml:space="preserve">      </t>
    </r>
    <r>
      <rPr>
        <sz val="14"/>
        <rFont val="方正仿宋_GBK"/>
        <family val="4"/>
      </rPr>
      <t>其他商业流通事务支出</t>
    </r>
  </si>
  <si>
    <r>
      <t xml:space="preserve">    </t>
    </r>
    <r>
      <rPr>
        <b/>
        <sz val="14"/>
        <rFont val="方正仿宋_GBK"/>
        <family val="4"/>
      </rPr>
      <t>涉外发展服务支出</t>
    </r>
  </si>
  <si>
    <r>
      <t xml:space="preserve">      </t>
    </r>
    <r>
      <rPr>
        <sz val="14"/>
        <rFont val="方正仿宋_GBK"/>
        <family val="4"/>
      </rPr>
      <t>外商投资环境建设补助资金</t>
    </r>
  </si>
  <si>
    <r>
      <t xml:space="preserve">      </t>
    </r>
    <r>
      <rPr>
        <sz val="14"/>
        <rFont val="方正仿宋_GBK"/>
        <family val="4"/>
      </rPr>
      <t>其他涉外发展服务支出</t>
    </r>
  </si>
  <si>
    <r>
      <t xml:space="preserve">    </t>
    </r>
    <r>
      <rPr>
        <b/>
        <sz val="14"/>
        <rFont val="方正仿宋_GBK"/>
        <family val="4"/>
      </rPr>
      <t>其他商业服务业等支出</t>
    </r>
  </si>
  <si>
    <r>
      <t xml:space="preserve">      </t>
    </r>
    <r>
      <rPr>
        <sz val="14"/>
        <rFont val="方正仿宋_GBK"/>
        <family val="4"/>
      </rPr>
      <t>服务业基础设施建设</t>
    </r>
  </si>
  <si>
    <r>
      <t xml:space="preserve">      </t>
    </r>
    <r>
      <rPr>
        <sz val="14"/>
        <rFont val="方正仿宋_GBK"/>
        <family val="4"/>
      </rPr>
      <t>其他商业服务业等支出</t>
    </r>
  </si>
  <si>
    <r>
      <t xml:space="preserve">  </t>
    </r>
    <r>
      <rPr>
        <b/>
        <sz val="14"/>
        <rFont val="方正仿宋_GBK"/>
        <family val="4"/>
      </rPr>
      <t>金融支出</t>
    </r>
  </si>
  <si>
    <r>
      <t xml:space="preserve">    </t>
    </r>
    <r>
      <rPr>
        <b/>
        <sz val="14"/>
        <rFont val="方正仿宋_GBK"/>
        <family val="4"/>
      </rPr>
      <t>金融部门行政支出</t>
    </r>
  </si>
  <si>
    <r>
      <t xml:space="preserve">      </t>
    </r>
    <r>
      <rPr>
        <sz val="14"/>
        <rFont val="方正仿宋_GBK"/>
        <family val="4"/>
      </rPr>
      <t>安全防卫</t>
    </r>
  </si>
  <si>
    <r>
      <t xml:space="preserve">      </t>
    </r>
    <r>
      <rPr>
        <sz val="14"/>
        <rFont val="方正仿宋_GBK"/>
        <family val="4"/>
      </rPr>
      <t>金融部门其他行政支出</t>
    </r>
  </si>
  <si>
    <r>
      <t xml:space="preserve">    </t>
    </r>
    <r>
      <rPr>
        <b/>
        <sz val="14"/>
        <rFont val="方正仿宋_GBK"/>
        <family val="4"/>
      </rPr>
      <t>金融部门监管支出</t>
    </r>
  </si>
  <si>
    <r>
      <t xml:space="preserve">      </t>
    </r>
    <r>
      <rPr>
        <sz val="14"/>
        <rFont val="方正仿宋_GBK"/>
        <family val="4"/>
      </rPr>
      <t>货币发行</t>
    </r>
  </si>
  <si>
    <r>
      <t xml:space="preserve">      </t>
    </r>
    <r>
      <rPr>
        <sz val="14"/>
        <rFont val="方正仿宋_GBK"/>
        <family val="4"/>
      </rPr>
      <t>金融服务</t>
    </r>
  </si>
  <si>
    <r>
      <t xml:space="preserve">      </t>
    </r>
    <r>
      <rPr>
        <sz val="14"/>
        <rFont val="方正仿宋_GBK"/>
        <family val="4"/>
      </rPr>
      <t>反假币</t>
    </r>
  </si>
  <si>
    <r>
      <t xml:space="preserve">      </t>
    </r>
    <r>
      <rPr>
        <sz val="14"/>
        <rFont val="方正仿宋_GBK"/>
        <family val="4"/>
      </rPr>
      <t>重点金融机构监管</t>
    </r>
  </si>
  <si>
    <r>
      <t xml:space="preserve">      </t>
    </r>
    <r>
      <rPr>
        <sz val="14"/>
        <rFont val="方正仿宋_GBK"/>
        <family val="4"/>
      </rPr>
      <t>金融稽查与案件处理</t>
    </r>
  </si>
  <si>
    <r>
      <t xml:space="preserve">      </t>
    </r>
    <r>
      <rPr>
        <sz val="14"/>
        <rFont val="方正仿宋_GBK"/>
        <family val="4"/>
      </rPr>
      <t>金融行业电子化建设</t>
    </r>
  </si>
  <si>
    <r>
      <t xml:space="preserve">      </t>
    </r>
    <r>
      <rPr>
        <sz val="14"/>
        <rFont val="方正仿宋_GBK"/>
        <family val="4"/>
      </rPr>
      <t>从业人员资格考试</t>
    </r>
  </si>
  <si>
    <r>
      <t xml:space="preserve">      </t>
    </r>
    <r>
      <rPr>
        <sz val="14"/>
        <rFont val="方正仿宋_GBK"/>
        <family val="4"/>
      </rPr>
      <t>反洗钱</t>
    </r>
  </si>
  <si>
    <r>
      <t xml:space="preserve">      </t>
    </r>
    <r>
      <rPr>
        <sz val="14"/>
        <rFont val="方正仿宋_GBK"/>
        <family val="4"/>
      </rPr>
      <t>金融部门其他监管支出</t>
    </r>
  </si>
  <si>
    <r>
      <t xml:space="preserve">    </t>
    </r>
    <r>
      <rPr>
        <b/>
        <sz val="14"/>
        <rFont val="方正仿宋_GBK"/>
        <family val="4"/>
      </rPr>
      <t>金融发展支出</t>
    </r>
  </si>
  <si>
    <r>
      <t xml:space="preserve">      </t>
    </r>
    <r>
      <rPr>
        <sz val="14"/>
        <rFont val="方正仿宋_GBK"/>
        <family val="4"/>
      </rPr>
      <t>政策性银行亏损补贴</t>
    </r>
  </si>
  <si>
    <r>
      <t xml:space="preserve">      </t>
    </r>
    <r>
      <rPr>
        <sz val="14"/>
        <rFont val="方正仿宋_GBK"/>
        <family val="4"/>
      </rPr>
      <t>利息费用补贴支出</t>
    </r>
  </si>
  <si>
    <r>
      <t xml:space="preserve">      </t>
    </r>
    <r>
      <rPr>
        <sz val="14"/>
        <rFont val="方正仿宋_GBK"/>
        <family val="4"/>
      </rPr>
      <t>补充资本金</t>
    </r>
  </si>
  <si>
    <r>
      <t xml:space="preserve">      </t>
    </r>
    <r>
      <rPr>
        <sz val="14"/>
        <rFont val="方正仿宋_GBK"/>
        <family val="4"/>
      </rPr>
      <t>风险基金补助</t>
    </r>
  </si>
  <si>
    <r>
      <t xml:space="preserve">      </t>
    </r>
    <r>
      <rPr>
        <sz val="14"/>
        <rFont val="方正仿宋_GBK"/>
        <family val="4"/>
      </rPr>
      <t>其他金融发展支出</t>
    </r>
  </si>
  <si>
    <r>
      <t xml:space="preserve">    </t>
    </r>
    <r>
      <rPr>
        <b/>
        <sz val="14"/>
        <rFont val="方正仿宋_GBK"/>
        <family val="4"/>
      </rPr>
      <t>金融调控支出</t>
    </r>
  </si>
  <si>
    <r>
      <t xml:space="preserve">      </t>
    </r>
    <r>
      <rPr>
        <sz val="14"/>
        <rFont val="方正仿宋_GBK"/>
        <family val="4"/>
      </rPr>
      <t>中央银行亏损补贴</t>
    </r>
  </si>
  <si>
    <r>
      <t xml:space="preserve">      </t>
    </r>
    <r>
      <rPr>
        <sz val="14"/>
        <rFont val="方正仿宋_GBK"/>
        <family val="4"/>
      </rPr>
      <t>其他金融调控支出</t>
    </r>
  </si>
  <si>
    <r>
      <t xml:space="preserve">    </t>
    </r>
    <r>
      <rPr>
        <b/>
        <sz val="14"/>
        <rFont val="方正仿宋_GBK"/>
        <family val="4"/>
      </rPr>
      <t>其他金融支出</t>
    </r>
  </si>
  <si>
    <r>
      <t xml:space="preserve">      </t>
    </r>
    <r>
      <rPr>
        <sz val="14"/>
        <rFont val="方正仿宋_GBK"/>
        <family val="4"/>
      </rPr>
      <t>其他金融支出</t>
    </r>
  </si>
  <si>
    <r>
      <t xml:space="preserve">  </t>
    </r>
    <r>
      <rPr>
        <b/>
        <sz val="14"/>
        <rFont val="方正仿宋_GBK"/>
        <family val="4"/>
      </rPr>
      <t>援助其他地区支出</t>
    </r>
  </si>
  <si>
    <r>
      <t xml:space="preserve">    </t>
    </r>
    <r>
      <rPr>
        <sz val="14"/>
        <rFont val="方正仿宋_GBK"/>
        <family val="4"/>
      </rPr>
      <t>一般公共服务</t>
    </r>
  </si>
  <si>
    <r>
      <t xml:space="preserve">    </t>
    </r>
    <r>
      <rPr>
        <sz val="14"/>
        <rFont val="方正仿宋_GBK"/>
        <family val="4"/>
      </rPr>
      <t>教育</t>
    </r>
  </si>
  <si>
    <r>
      <t xml:space="preserve">    </t>
    </r>
    <r>
      <rPr>
        <sz val="14"/>
        <rFont val="方正仿宋_GBK"/>
        <family val="4"/>
      </rPr>
      <t>文化体育与传媒</t>
    </r>
  </si>
  <si>
    <r>
      <t xml:space="preserve">    </t>
    </r>
    <r>
      <rPr>
        <sz val="14"/>
        <rFont val="方正仿宋_GBK"/>
        <family val="4"/>
      </rPr>
      <t>医疗卫生</t>
    </r>
  </si>
  <si>
    <r>
      <t xml:space="preserve">    </t>
    </r>
    <r>
      <rPr>
        <sz val="14"/>
        <rFont val="方正仿宋_GBK"/>
        <family val="4"/>
      </rPr>
      <t>节能环保</t>
    </r>
  </si>
  <si>
    <r>
      <t xml:space="preserve">    </t>
    </r>
    <r>
      <rPr>
        <sz val="14"/>
        <rFont val="方正仿宋_GBK"/>
        <family val="4"/>
      </rPr>
      <t>农业</t>
    </r>
  </si>
  <si>
    <r>
      <t xml:space="preserve">    </t>
    </r>
    <r>
      <rPr>
        <sz val="14"/>
        <rFont val="方正仿宋_GBK"/>
        <family val="4"/>
      </rPr>
      <t>交通运输</t>
    </r>
  </si>
  <si>
    <r>
      <t xml:space="preserve">    </t>
    </r>
    <r>
      <rPr>
        <sz val="14"/>
        <rFont val="方正仿宋_GBK"/>
        <family val="4"/>
      </rPr>
      <t>住房保障</t>
    </r>
  </si>
  <si>
    <r>
      <t xml:space="preserve">    </t>
    </r>
    <r>
      <rPr>
        <sz val="14"/>
        <rFont val="方正仿宋_GBK"/>
        <family val="4"/>
      </rPr>
      <t>其他支出</t>
    </r>
  </si>
  <si>
    <r>
      <t xml:space="preserve">  </t>
    </r>
    <r>
      <rPr>
        <b/>
        <sz val="14"/>
        <rFont val="方正仿宋_GBK"/>
        <family val="4"/>
      </rPr>
      <t>自然资源海洋气象等支出</t>
    </r>
  </si>
  <si>
    <r>
      <t xml:space="preserve">    </t>
    </r>
    <r>
      <rPr>
        <b/>
        <sz val="14"/>
        <rFont val="方正仿宋_GBK"/>
        <family val="4"/>
      </rPr>
      <t>自然资源事务</t>
    </r>
  </si>
  <si>
    <r>
      <t xml:space="preserve">      </t>
    </r>
    <r>
      <rPr>
        <sz val="14"/>
        <rFont val="方正仿宋_GBK"/>
        <family val="4"/>
      </rPr>
      <t>自然资源规划及管理</t>
    </r>
  </si>
  <si>
    <r>
      <t xml:space="preserve">      </t>
    </r>
    <r>
      <rPr>
        <sz val="14"/>
        <rFont val="方正仿宋_GBK"/>
        <family val="4"/>
      </rPr>
      <t>自然资源利用与保护</t>
    </r>
  </si>
  <si>
    <r>
      <t xml:space="preserve">      </t>
    </r>
    <r>
      <rPr>
        <sz val="14"/>
        <rFont val="方正仿宋_GBK"/>
        <family val="4"/>
      </rPr>
      <t>自然资源社会公益服务</t>
    </r>
  </si>
  <si>
    <r>
      <t xml:space="preserve">      </t>
    </r>
    <r>
      <rPr>
        <sz val="14"/>
        <rFont val="方正仿宋_GBK"/>
        <family val="4"/>
      </rPr>
      <t>自然资源行业业务管理</t>
    </r>
  </si>
  <si>
    <r>
      <t xml:space="preserve">      </t>
    </r>
    <r>
      <rPr>
        <sz val="14"/>
        <rFont val="方正仿宋_GBK"/>
        <family val="4"/>
      </rPr>
      <t>自然资源调查与确权登记</t>
    </r>
  </si>
  <si>
    <r>
      <t xml:space="preserve">      </t>
    </r>
    <r>
      <rPr>
        <sz val="14"/>
        <rFont val="方正仿宋_GBK"/>
        <family val="4"/>
      </rPr>
      <t>土地资源储备支出</t>
    </r>
  </si>
  <si>
    <r>
      <t xml:space="preserve">      </t>
    </r>
    <r>
      <rPr>
        <sz val="14"/>
        <rFont val="方正仿宋_GBK"/>
        <family val="4"/>
      </rPr>
      <t>地质矿产资源与环境调查</t>
    </r>
  </si>
  <si>
    <r>
      <t xml:space="preserve">      </t>
    </r>
    <r>
      <rPr>
        <sz val="14"/>
        <rFont val="方正仿宋_GBK"/>
        <family val="4"/>
      </rPr>
      <t>地质勘查与矿产资源管理</t>
    </r>
  </si>
  <si>
    <r>
      <t xml:space="preserve">      </t>
    </r>
    <r>
      <rPr>
        <sz val="14"/>
        <rFont val="方正仿宋_GBK"/>
        <family val="4"/>
      </rPr>
      <t>地质转产项目财政贴息</t>
    </r>
  </si>
  <si>
    <r>
      <t xml:space="preserve">      </t>
    </r>
    <r>
      <rPr>
        <sz val="14"/>
        <rFont val="方正仿宋_GBK"/>
        <family val="4"/>
      </rPr>
      <t>国外风险勘查</t>
    </r>
  </si>
  <si>
    <r>
      <t xml:space="preserve">      </t>
    </r>
    <r>
      <rPr>
        <sz val="14"/>
        <rFont val="方正仿宋_GBK"/>
        <family val="4"/>
      </rPr>
      <t>地质勘查基金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周转金</t>
    </r>
    <r>
      <rPr>
        <sz val="14"/>
        <rFont val="Times New Roman"/>
        <family val="1"/>
      </rPr>
      <t>)</t>
    </r>
    <r>
      <rPr>
        <sz val="14"/>
        <rFont val="方正仿宋_GBK"/>
        <family val="4"/>
      </rPr>
      <t>支出</t>
    </r>
  </si>
  <si>
    <r>
      <t xml:space="preserve">      </t>
    </r>
    <r>
      <rPr>
        <sz val="14"/>
        <rFont val="方正仿宋_GBK"/>
        <family val="4"/>
      </rPr>
      <t>海域与海岛管理</t>
    </r>
  </si>
  <si>
    <r>
      <t xml:space="preserve">      </t>
    </r>
    <r>
      <rPr>
        <sz val="14"/>
        <rFont val="方正仿宋_GBK"/>
        <family val="4"/>
      </rPr>
      <t>自然资源国际合作与海洋权益维护</t>
    </r>
  </si>
  <si>
    <r>
      <t xml:space="preserve">      </t>
    </r>
    <r>
      <rPr>
        <sz val="14"/>
        <rFont val="方正仿宋_GBK"/>
        <family val="4"/>
      </rPr>
      <t>自然资源卫星</t>
    </r>
  </si>
  <si>
    <r>
      <t xml:space="preserve">      </t>
    </r>
    <r>
      <rPr>
        <sz val="14"/>
        <rFont val="方正仿宋_GBK"/>
        <family val="4"/>
      </rPr>
      <t>极地考察</t>
    </r>
  </si>
  <si>
    <r>
      <t xml:space="preserve">      </t>
    </r>
    <r>
      <rPr>
        <sz val="14"/>
        <rFont val="方正仿宋_GBK"/>
        <family val="4"/>
      </rPr>
      <t>深海调查与资源开发</t>
    </r>
  </si>
  <si>
    <r>
      <t xml:space="preserve">      </t>
    </r>
    <r>
      <rPr>
        <sz val="14"/>
        <rFont val="方正仿宋_GBK"/>
        <family val="4"/>
      </rPr>
      <t>海港航标维护</t>
    </r>
  </si>
  <si>
    <r>
      <t xml:space="preserve">      </t>
    </r>
    <r>
      <rPr>
        <sz val="14"/>
        <rFont val="方正仿宋_GBK"/>
        <family val="4"/>
      </rPr>
      <t>海水淡化</t>
    </r>
  </si>
  <si>
    <r>
      <t xml:space="preserve">      </t>
    </r>
    <r>
      <rPr>
        <sz val="14"/>
        <rFont val="方正仿宋_GBK"/>
        <family val="4"/>
      </rPr>
      <t>无居民海岛使用金支出</t>
    </r>
  </si>
  <si>
    <r>
      <t xml:space="preserve">      </t>
    </r>
    <r>
      <rPr>
        <sz val="14"/>
        <rFont val="方正仿宋_GBK"/>
        <family val="4"/>
      </rPr>
      <t>海洋战略规划与预警监测</t>
    </r>
  </si>
  <si>
    <r>
      <t xml:space="preserve">      </t>
    </r>
    <r>
      <rPr>
        <sz val="14"/>
        <rFont val="方正仿宋_GBK"/>
        <family val="4"/>
      </rPr>
      <t>基础测绘与地理信息监管</t>
    </r>
  </si>
  <si>
    <r>
      <t xml:space="preserve">      </t>
    </r>
    <r>
      <rPr>
        <sz val="14"/>
        <rFont val="方正仿宋_GBK"/>
        <family val="4"/>
      </rPr>
      <t>其他自然资源事务支出</t>
    </r>
  </si>
  <si>
    <r>
      <t xml:space="preserve">    </t>
    </r>
    <r>
      <rPr>
        <b/>
        <sz val="14"/>
        <rFont val="方正仿宋_GBK"/>
        <family val="4"/>
      </rPr>
      <t>气象事务</t>
    </r>
  </si>
  <si>
    <r>
      <t xml:space="preserve">      </t>
    </r>
    <r>
      <rPr>
        <sz val="14"/>
        <rFont val="方正仿宋_GBK"/>
        <family val="4"/>
      </rPr>
      <t>气象事业机构</t>
    </r>
  </si>
  <si>
    <r>
      <t xml:space="preserve">      </t>
    </r>
    <r>
      <rPr>
        <sz val="14"/>
        <rFont val="方正仿宋_GBK"/>
        <family val="4"/>
      </rPr>
      <t>气象探测</t>
    </r>
  </si>
  <si>
    <r>
      <t xml:space="preserve">      </t>
    </r>
    <r>
      <rPr>
        <sz val="14"/>
        <rFont val="方正仿宋_GBK"/>
        <family val="4"/>
      </rPr>
      <t>气象信息传输及管理</t>
    </r>
  </si>
  <si>
    <r>
      <t xml:space="preserve">      </t>
    </r>
    <r>
      <rPr>
        <sz val="14"/>
        <rFont val="方正仿宋_GBK"/>
        <family val="4"/>
      </rPr>
      <t>气象预报预测</t>
    </r>
  </si>
  <si>
    <r>
      <t xml:space="preserve">      </t>
    </r>
    <r>
      <rPr>
        <sz val="14"/>
        <rFont val="方正仿宋_GBK"/>
        <family val="4"/>
      </rPr>
      <t>气象服务</t>
    </r>
  </si>
  <si>
    <r>
      <t xml:space="preserve">      </t>
    </r>
    <r>
      <rPr>
        <sz val="14"/>
        <rFont val="方正仿宋_GBK"/>
        <family val="4"/>
      </rPr>
      <t>气象装备保障维护</t>
    </r>
  </si>
  <si>
    <r>
      <t xml:space="preserve">      </t>
    </r>
    <r>
      <rPr>
        <sz val="14"/>
        <rFont val="方正仿宋_GBK"/>
        <family val="4"/>
      </rPr>
      <t>气象基础设施建设与维修</t>
    </r>
  </si>
  <si>
    <r>
      <t xml:space="preserve">      </t>
    </r>
    <r>
      <rPr>
        <sz val="14"/>
        <rFont val="方正仿宋_GBK"/>
        <family val="4"/>
      </rPr>
      <t>气象卫星</t>
    </r>
  </si>
  <si>
    <r>
      <t xml:space="preserve">      </t>
    </r>
    <r>
      <rPr>
        <sz val="14"/>
        <rFont val="方正仿宋_GBK"/>
        <family val="4"/>
      </rPr>
      <t>气象法规与标准</t>
    </r>
  </si>
  <si>
    <r>
      <t xml:space="preserve">      </t>
    </r>
    <r>
      <rPr>
        <sz val="14"/>
        <rFont val="方正仿宋_GBK"/>
        <family val="4"/>
      </rPr>
      <t>气象资金审计稽查</t>
    </r>
  </si>
  <si>
    <r>
      <t xml:space="preserve">      </t>
    </r>
    <r>
      <rPr>
        <sz val="14"/>
        <rFont val="方正仿宋_GBK"/>
        <family val="4"/>
      </rPr>
      <t>其他气象事务支出</t>
    </r>
  </si>
  <si>
    <r>
      <t xml:space="preserve">    </t>
    </r>
    <r>
      <rPr>
        <b/>
        <sz val="14"/>
        <rFont val="方正仿宋_GBK"/>
        <family val="4"/>
      </rPr>
      <t>其他自然资源海洋气象等支出</t>
    </r>
  </si>
  <si>
    <r>
      <t xml:space="preserve">      </t>
    </r>
    <r>
      <rPr>
        <sz val="14"/>
        <rFont val="方正仿宋_GBK"/>
        <family val="4"/>
      </rPr>
      <t>其他自然资源海洋气象等支出</t>
    </r>
  </si>
  <si>
    <r>
      <t xml:space="preserve">  </t>
    </r>
    <r>
      <rPr>
        <b/>
        <sz val="14"/>
        <rFont val="方正仿宋_GBK"/>
        <family val="4"/>
      </rPr>
      <t>住房保障支出</t>
    </r>
  </si>
  <si>
    <r>
      <t xml:space="preserve">    </t>
    </r>
    <r>
      <rPr>
        <b/>
        <sz val="14"/>
        <rFont val="方正仿宋_GBK"/>
        <family val="4"/>
      </rPr>
      <t>保障性安居工程支出</t>
    </r>
  </si>
  <si>
    <r>
      <t xml:space="preserve">      </t>
    </r>
    <r>
      <rPr>
        <sz val="14"/>
        <rFont val="方正仿宋_GBK"/>
        <family val="4"/>
      </rPr>
      <t>廉租住房</t>
    </r>
  </si>
  <si>
    <r>
      <t xml:space="preserve">      </t>
    </r>
    <r>
      <rPr>
        <sz val="14"/>
        <rFont val="方正仿宋_GBK"/>
        <family val="4"/>
      </rPr>
      <t>沉陷区治理</t>
    </r>
  </si>
  <si>
    <r>
      <t xml:space="preserve">      </t>
    </r>
    <r>
      <rPr>
        <sz val="14"/>
        <rFont val="方正仿宋_GBK"/>
        <family val="4"/>
      </rPr>
      <t>棚户区改造</t>
    </r>
  </si>
  <si>
    <r>
      <t xml:space="preserve">      </t>
    </r>
    <r>
      <rPr>
        <sz val="14"/>
        <rFont val="方正仿宋_GBK"/>
        <family val="4"/>
      </rPr>
      <t>少数民族地区游牧民定居工程</t>
    </r>
  </si>
  <si>
    <r>
      <t xml:space="preserve">      </t>
    </r>
    <r>
      <rPr>
        <sz val="14"/>
        <rFont val="方正仿宋_GBK"/>
        <family val="4"/>
      </rPr>
      <t>农村危房改造</t>
    </r>
  </si>
  <si>
    <r>
      <t xml:space="preserve">      </t>
    </r>
    <r>
      <rPr>
        <sz val="14"/>
        <rFont val="方正仿宋_GBK"/>
        <family val="4"/>
      </rPr>
      <t>公共租赁住房</t>
    </r>
  </si>
  <si>
    <r>
      <t xml:space="preserve">      </t>
    </r>
    <r>
      <rPr>
        <sz val="14"/>
        <rFont val="方正仿宋_GBK"/>
        <family val="4"/>
      </rPr>
      <t>保障性住房租金补贴</t>
    </r>
  </si>
  <si>
    <r>
      <t xml:space="preserve">      </t>
    </r>
    <r>
      <rPr>
        <sz val="14"/>
        <rFont val="方正仿宋_GBK"/>
        <family val="4"/>
      </rPr>
      <t>老旧小区改造</t>
    </r>
  </si>
  <si>
    <r>
      <t xml:space="preserve">      </t>
    </r>
    <r>
      <rPr>
        <sz val="14"/>
        <rFont val="方正仿宋_GBK"/>
        <family val="4"/>
      </rPr>
      <t>住房租赁市场发展</t>
    </r>
  </si>
  <si>
    <r>
      <t xml:space="preserve">      </t>
    </r>
    <r>
      <rPr>
        <sz val="14"/>
        <rFont val="方正仿宋_GBK"/>
        <family val="4"/>
      </rPr>
      <t>其他保障性安居工程支出</t>
    </r>
  </si>
  <si>
    <r>
      <t xml:space="preserve">    </t>
    </r>
    <r>
      <rPr>
        <b/>
        <sz val="14"/>
        <rFont val="方正仿宋_GBK"/>
        <family val="4"/>
      </rPr>
      <t>住房改革支出</t>
    </r>
  </si>
  <si>
    <r>
      <t xml:space="preserve">      </t>
    </r>
    <r>
      <rPr>
        <sz val="14"/>
        <rFont val="方正仿宋_GBK"/>
        <family val="4"/>
      </rPr>
      <t>住房公积金</t>
    </r>
  </si>
  <si>
    <r>
      <t xml:space="preserve">      </t>
    </r>
    <r>
      <rPr>
        <sz val="14"/>
        <rFont val="方正仿宋_GBK"/>
        <family val="4"/>
      </rPr>
      <t>提租补贴</t>
    </r>
  </si>
  <si>
    <r>
      <t xml:space="preserve">      </t>
    </r>
    <r>
      <rPr>
        <sz val="14"/>
        <rFont val="方正仿宋_GBK"/>
        <family val="4"/>
      </rPr>
      <t>购房补贴</t>
    </r>
  </si>
  <si>
    <r>
      <t xml:space="preserve">    </t>
    </r>
    <r>
      <rPr>
        <b/>
        <sz val="14"/>
        <rFont val="方正仿宋_GBK"/>
        <family val="4"/>
      </rPr>
      <t>城乡社区住宅</t>
    </r>
  </si>
  <si>
    <r>
      <t xml:space="preserve">      </t>
    </r>
    <r>
      <rPr>
        <sz val="14"/>
        <rFont val="方正仿宋_GBK"/>
        <family val="4"/>
      </rPr>
      <t>公有住房建设和维修改造支出</t>
    </r>
  </si>
  <si>
    <r>
      <t xml:space="preserve">      </t>
    </r>
    <r>
      <rPr>
        <sz val="14"/>
        <rFont val="方正仿宋_GBK"/>
        <family val="4"/>
      </rPr>
      <t>住房公积金管理</t>
    </r>
  </si>
  <si>
    <r>
      <t xml:space="preserve">      </t>
    </r>
    <r>
      <rPr>
        <sz val="14"/>
        <rFont val="方正仿宋_GBK"/>
        <family val="4"/>
      </rPr>
      <t>其他城乡社区住宅支出</t>
    </r>
  </si>
  <si>
    <r>
      <t xml:space="preserve">  </t>
    </r>
    <r>
      <rPr>
        <b/>
        <sz val="14"/>
        <rFont val="方正仿宋_GBK"/>
        <family val="4"/>
      </rPr>
      <t>粮油物资储备支出</t>
    </r>
  </si>
  <si>
    <r>
      <t xml:space="preserve">    </t>
    </r>
    <r>
      <rPr>
        <b/>
        <sz val="14"/>
        <rFont val="方正仿宋_GBK"/>
        <family val="4"/>
      </rPr>
      <t>粮油物资事务</t>
    </r>
  </si>
  <si>
    <r>
      <t xml:space="preserve">      </t>
    </r>
    <r>
      <rPr>
        <sz val="14"/>
        <rFont val="方正仿宋_GBK"/>
        <family val="4"/>
      </rPr>
      <t>财务和审计支出</t>
    </r>
  </si>
  <si>
    <r>
      <t xml:space="preserve">      </t>
    </r>
    <r>
      <rPr>
        <sz val="14"/>
        <rFont val="方正仿宋_GBK"/>
        <family val="4"/>
      </rPr>
      <t>信息统计</t>
    </r>
  </si>
  <si>
    <r>
      <t xml:space="preserve">      </t>
    </r>
    <r>
      <rPr>
        <sz val="14"/>
        <rFont val="方正仿宋_GBK"/>
        <family val="4"/>
      </rPr>
      <t>国家粮油差价补贴</t>
    </r>
  </si>
  <si>
    <r>
      <t xml:space="preserve">      </t>
    </r>
    <r>
      <rPr>
        <sz val="14"/>
        <rFont val="方正仿宋_GBK"/>
        <family val="4"/>
      </rPr>
      <t>粮食财务挂账利息补贴</t>
    </r>
  </si>
  <si>
    <r>
      <t xml:space="preserve">      </t>
    </r>
    <r>
      <rPr>
        <sz val="14"/>
        <rFont val="方正仿宋_GBK"/>
        <family val="4"/>
      </rPr>
      <t>粮食财务挂账消化款</t>
    </r>
  </si>
  <si>
    <r>
      <t xml:space="preserve">      </t>
    </r>
    <r>
      <rPr>
        <sz val="14"/>
        <rFont val="方正仿宋_GBK"/>
        <family val="4"/>
      </rPr>
      <t>处理陈化粮补贴</t>
    </r>
  </si>
  <si>
    <r>
      <t xml:space="preserve">      </t>
    </r>
    <r>
      <rPr>
        <sz val="14"/>
        <rFont val="方正仿宋_GBK"/>
        <family val="4"/>
      </rPr>
      <t>粮食风险基金</t>
    </r>
  </si>
  <si>
    <r>
      <t xml:space="preserve">      </t>
    </r>
    <r>
      <rPr>
        <sz val="14"/>
        <rFont val="方正仿宋_GBK"/>
        <family val="4"/>
      </rPr>
      <t>粮油市场调控专项资金</t>
    </r>
  </si>
  <si>
    <r>
      <t xml:space="preserve">      </t>
    </r>
    <r>
      <rPr>
        <sz val="14"/>
        <rFont val="方正仿宋_GBK"/>
        <family val="4"/>
      </rPr>
      <t>其他粮油物资事务支出</t>
    </r>
  </si>
  <si>
    <r>
      <t xml:space="preserve">    </t>
    </r>
    <r>
      <rPr>
        <b/>
        <sz val="14"/>
        <rFont val="方正仿宋_GBK"/>
        <family val="4"/>
      </rPr>
      <t>物资事务</t>
    </r>
  </si>
  <si>
    <r>
      <t xml:space="preserve">      </t>
    </r>
    <r>
      <rPr>
        <sz val="14"/>
        <rFont val="方正仿宋_GBK"/>
        <family val="4"/>
      </rPr>
      <t>铁路专用线</t>
    </r>
  </si>
  <si>
    <r>
      <t xml:space="preserve">      </t>
    </r>
    <r>
      <rPr>
        <sz val="14"/>
        <rFont val="方正仿宋_GBK"/>
        <family val="4"/>
      </rPr>
      <t>护库武警和民兵支出</t>
    </r>
  </si>
  <si>
    <r>
      <t xml:space="preserve">      </t>
    </r>
    <r>
      <rPr>
        <sz val="14"/>
        <rFont val="方正仿宋_GBK"/>
        <family val="4"/>
      </rPr>
      <t>物资保管与保养</t>
    </r>
  </si>
  <si>
    <r>
      <t xml:space="preserve">      </t>
    </r>
    <r>
      <rPr>
        <sz val="14"/>
        <rFont val="方正仿宋_GBK"/>
        <family val="4"/>
      </rPr>
      <t>专项贷款利息</t>
    </r>
  </si>
  <si>
    <r>
      <t xml:space="preserve">      </t>
    </r>
    <r>
      <rPr>
        <sz val="14"/>
        <rFont val="方正仿宋_GBK"/>
        <family val="4"/>
      </rPr>
      <t>物资转移</t>
    </r>
  </si>
  <si>
    <r>
      <t xml:space="preserve">      </t>
    </r>
    <r>
      <rPr>
        <sz val="14"/>
        <rFont val="方正仿宋_GBK"/>
        <family val="4"/>
      </rPr>
      <t>物资轮换</t>
    </r>
  </si>
  <si>
    <r>
      <t xml:space="preserve">      </t>
    </r>
    <r>
      <rPr>
        <sz val="14"/>
        <rFont val="方正仿宋_GBK"/>
        <family val="4"/>
      </rPr>
      <t>仓库建设</t>
    </r>
  </si>
  <si>
    <r>
      <t xml:space="preserve">      </t>
    </r>
    <r>
      <rPr>
        <sz val="14"/>
        <rFont val="方正仿宋_GBK"/>
        <family val="4"/>
      </rPr>
      <t>仓库安防</t>
    </r>
  </si>
  <si>
    <r>
      <t xml:space="preserve">      </t>
    </r>
    <r>
      <rPr>
        <sz val="14"/>
        <rFont val="方正仿宋_GBK"/>
        <family val="4"/>
      </rPr>
      <t>其他物资事务支出</t>
    </r>
  </si>
  <si>
    <r>
      <t xml:space="preserve">    </t>
    </r>
    <r>
      <rPr>
        <b/>
        <sz val="14"/>
        <rFont val="方正仿宋_GBK"/>
        <family val="4"/>
      </rPr>
      <t>能源储备</t>
    </r>
  </si>
  <si>
    <r>
      <t xml:space="preserve">      </t>
    </r>
    <r>
      <rPr>
        <sz val="14"/>
        <rFont val="方正仿宋_GBK"/>
        <family val="4"/>
      </rPr>
      <t>石油储备</t>
    </r>
  </si>
  <si>
    <r>
      <t xml:space="preserve">      </t>
    </r>
    <r>
      <rPr>
        <sz val="14"/>
        <rFont val="方正仿宋_GBK"/>
        <family val="4"/>
      </rPr>
      <t>天然铀能源储备</t>
    </r>
  </si>
  <si>
    <r>
      <t xml:space="preserve">      </t>
    </r>
    <r>
      <rPr>
        <sz val="14"/>
        <rFont val="方正仿宋_GBK"/>
        <family val="4"/>
      </rPr>
      <t>煤炭储备</t>
    </r>
  </si>
  <si>
    <r>
      <t xml:space="preserve">      </t>
    </r>
    <r>
      <rPr>
        <sz val="14"/>
        <rFont val="方正仿宋_GBK"/>
        <family val="4"/>
      </rPr>
      <t>其他能源储备支出</t>
    </r>
  </si>
  <si>
    <r>
      <t xml:space="preserve">    </t>
    </r>
    <r>
      <rPr>
        <b/>
        <sz val="14"/>
        <rFont val="方正仿宋_GBK"/>
        <family val="4"/>
      </rPr>
      <t>粮油储备</t>
    </r>
  </si>
  <si>
    <r>
      <t xml:space="preserve">      </t>
    </r>
    <r>
      <rPr>
        <sz val="14"/>
        <rFont val="方正仿宋_GBK"/>
        <family val="4"/>
      </rPr>
      <t>储备粮油补贴</t>
    </r>
  </si>
  <si>
    <r>
      <t xml:space="preserve">      </t>
    </r>
    <r>
      <rPr>
        <sz val="14"/>
        <rFont val="方正仿宋_GBK"/>
        <family val="4"/>
      </rPr>
      <t>储备粮油差价补贴</t>
    </r>
  </si>
  <si>
    <r>
      <t xml:space="preserve">      </t>
    </r>
    <r>
      <rPr>
        <sz val="14"/>
        <rFont val="方正仿宋_GBK"/>
        <family val="4"/>
      </rPr>
      <t>储备粮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油</t>
    </r>
    <r>
      <rPr>
        <sz val="14"/>
        <rFont val="Times New Roman"/>
        <family val="1"/>
      </rPr>
      <t>)</t>
    </r>
    <r>
      <rPr>
        <sz val="14"/>
        <rFont val="方正仿宋_GBK"/>
        <family val="4"/>
      </rPr>
      <t>库建设</t>
    </r>
  </si>
  <si>
    <r>
      <t xml:space="preserve">      </t>
    </r>
    <r>
      <rPr>
        <sz val="14"/>
        <rFont val="方正仿宋_GBK"/>
        <family val="4"/>
      </rPr>
      <t>最低收购价政策支出</t>
    </r>
  </si>
  <si>
    <r>
      <t xml:space="preserve">      </t>
    </r>
    <r>
      <rPr>
        <sz val="14"/>
        <rFont val="方正仿宋_GBK"/>
        <family val="4"/>
      </rPr>
      <t>其他粮油储备支出</t>
    </r>
  </si>
  <si>
    <r>
      <t xml:space="preserve">    </t>
    </r>
    <r>
      <rPr>
        <b/>
        <sz val="14"/>
        <rFont val="方正仿宋_GBK"/>
        <family val="4"/>
      </rPr>
      <t>重要商品储备</t>
    </r>
  </si>
  <si>
    <r>
      <t xml:space="preserve">      </t>
    </r>
    <r>
      <rPr>
        <sz val="14"/>
        <rFont val="方正仿宋_GBK"/>
        <family val="4"/>
      </rPr>
      <t>棉花储备</t>
    </r>
  </si>
  <si>
    <r>
      <t xml:space="preserve">      </t>
    </r>
    <r>
      <rPr>
        <sz val="14"/>
        <rFont val="方正仿宋_GBK"/>
        <family val="4"/>
      </rPr>
      <t>食糖储备</t>
    </r>
  </si>
  <si>
    <r>
      <t xml:space="preserve">      </t>
    </r>
    <r>
      <rPr>
        <sz val="14"/>
        <rFont val="方正仿宋_GBK"/>
        <family val="4"/>
      </rPr>
      <t>肉类储备</t>
    </r>
  </si>
  <si>
    <r>
      <t xml:space="preserve">      </t>
    </r>
    <r>
      <rPr>
        <sz val="14"/>
        <rFont val="方正仿宋_GBK"/>
        <family val="4"/>
      </rPr>
      <t>化肥储备</t>
    </r>
  </si>
  <si>
    <r>
      <t xml:space="preserve">      </t>
    </r>
    <r>
      <rPr>
        <sz val="14"/>
        <rFont val="方正仿宋_GBK"/>
        <family val="4"/>
      </rPr>
      <t>农药储备</t>
    </r>
  </si>
  <si>
    <r>
      <t xml:space="preserve">      </t>
    </r>
    <r>
      <rPr>
        <sz val="14"/>
        <rFont val="方正仿宋_GBK"/>
        <family val="4"/>
      </rPr>
      <t>边销茶储备</t>
    </r>
  </si>
  <si>
    <r>
      <t xml:space="preserve">      </t>
    </r>
    <r>
      <rPr>
        <sz val="14"/>
        <rFont val="方正仿宋_GBK"/>
        <family val="4"/>
      </rPr>
      <t>羊毛储备</t>
    </r>
  </si>
  <si>
    <r>
      <t xml:space="preserve">      </t>
    </r>
    <r>
      <rPr>
        <sz val="14"/>
        <rFont val="方正仿宋_GBK"/>
        <family val="4"/>
      </rPr>
      <t>医药储备</t>
    </r>
  </si>
  <si>
    <r>
      <t xml:space="preserve">      </t>
    </r>
    <r>
      <rPr>
        <sz val="14"/>
        <rFont val="方正仿宋_GBK"/>
        <family val="4"/>
      </rPr>
      <t>食盐储备</t>
    </r>
  </si>
  <si>
    <r>
      <t xml:space="preserve">      </t>
    </r>
    <r>
      <rPr>
        <sz val="14"/>
        <rFont val="方正仿宋_GBK"/>
        <family val="4"/>
      </rPr>
      <t>战略物资储备</t>
    </r>
  </si>
  <si>
    <r>
      <t xml:space="preserve">      </t>
    </r>
    <r>
      <rPr>
        <sz val="14"/>
        <rFont val="方正仿宋_GBK"/>
        <family val="4"/>
      </rPr>
      <t>其他重要商品储备支出</t>
    </r>
  </si>
  <si>
    <r>
      <t xml:space="preserve">  </t>
    </r>
    <r>
      <rPr>
        <b/>
        <sz val="14"/>
        <rFont val="方正仿宋_GBK"/>
        <family val="4"/>
      </rPr>
      <t>灾害防治及应急管理支出</t>
    </r>
  </si>
  <si>
    <r>
      <t xml:space="preserve">    </t>
    </r>
    <r>
      <rPr>
        <b/>
        <sz val="14"/>
        <rFont val="方正仿宋_GBK"/>
        <family val="4"/>
      </rPr>
      <t>应急管理事务</t>
    </r>
  </si>
  <si>
    <r>
      <t xml:space="preserve">      </t>
    </r>
    <r>
      <rPr>
        <sz val="14"/>
        <rFont val="方正仿宋_GBK"/>
        <family val="4"/>
      </rPr>
      <t>灾害风险防治</t>
    </r>
  </si>
  <si>
    <r>
      <t xml:space="preserve">      </t>
    </r>
    <r>
      <rPr>
        <sz val="14"/>
        <rFont val="方正仿宋_GBK"/>
        <family val="4"/>
      </rPr>
      <t>国务院安委会专项</t>
    </r>
  </si>
  <si>
    <r>
      <t xml:space="preserve">      </t>
    </r>
    <r>
      <rPr>
        <sz val="14"/>
        <rFont val="方正仿宋_GBK"/>
        <family val="4"/>
      </rPr>
      <t>安全监管</t>
    </r>
  </si>
  <si>
    <r>
      <t xml:space="preserve">      </t>
    </r>
    <r>
      <rPr>
        <sz val="14"/>
        <rFont val="方正仿宋_GBK"/>
        <family val="4"/>
      </rPr>
      <t>安全生产基础</t>
    </r>
  </si>
  <si>
    <r>
      <t xml:space="preserve">      </t>
    </r>
    <r>
      <rPr>
        <sz val="14"/>
        <rFont val="方正仿宋_GBK"/>
        <family val="4"/>
      </rPr>
      <t>应急救援</t>
    </r>
  </si>
  <si>
    <r>
      <t xml:space="preserve">      </t>
    </r>
    <r>
      <rPr>
        <sz val="14"/>
        <rFont val="方正仿宋_GBK"/>
        <family val="4"/>
      </rPr>
      <t>应急管理</t>
    </r>
  </si>
  <si>
    <r>
      <t xml:space="preserve">      </t>
    </r>
    <r>
      <rPr>
        <sz val="14"/>
        <rFont val="方正仿宋_GBK"/>
        <family val="4"/>
      </rPr>
      <t>其他应急管理支出</t>
    </r>
  </si>
  <si>
    <r>
      <t xml:space="preserve">    </t>
    </r>
    <r>
      <rPr>
        <b/>
        <sz val="14"/>
        <rFont val="方正仿宋_GBK"/>
        <family val="4"/>
      </rPr>
      <t>消防事务</t>
    </r>
  </si>
  <si>
    <r>
      <t xml:space="preserve">      </t>
    </r>
    <r>
      <rPr>
        <sz val="14"/>
        <rFont val="方正仿宋_GBK"/>
        <family val="4"/>
      </rPr>
      <t>消防应急救援</t>
    </r>
  </si>
  <si>
    <r>
      <t xml:space="preserve">      </t>
    </r>
    <r>
      <rPr>
        <sz val="14"/>
        <rFont val="方正仿宋_GBK"/>
        <family val="4"/>
      </rPr>
      <t>其他消防事务支出</t>
    </r>
  </si>
  <si>
    <r>
      <t xml:space="preserve">    </t>
    </r>
    <r>
      <rPr>
        <b/>
        <sz val="14"/>
        <rFont val="方正仿宋_GBK"/>
        <family val="4"/>
      </rPr>
      <t>森林消防事务</t>
    </r>
  </si>
  <si>
    <r>
      <t xml:space="preserve">      </t>
    </r>
    <r>
      <rPr>
        <sz val="14"/>
        <rFont val="方正仿宋_GBK"/>
        <family val="4"/>
      </rPr>
      <t>森林消防应急救援</t>
    </r>
  </si>
  <si>
    <r>
      <t xml:space="preserve">      </t>
    </r>
    <r>
      <rPr>
        <sz val="14"/>
        <rFont val="方正仿宋_GBK"/>
        <family val="4"/>
      </rPr>
      <t>其他森林消防事务支出</t>
    </r>
  </si>
  <si>
    <r>
      <t xml:space="preserve">    </t>
    </r>
    <r>
      <rPr>
        <b/>
        <sz val="14"/>
        <rFont val="方正仿宋_GBK"/>
        <family val="4"/>
      </rPr>
      <t>矿山安全</t>
    </r>
  </si>
  <si>
    <r>
      <t xml:space="preserve">      </t>
    </r>
    <r>
      <rPr>
        <sz val="14"/>
        <rFont val="方正仿宋_GBK"/>
        <family val="4"/>
      </rPr>
      <t>矿山安全监察事务</t>
    </r>
  </si>
  <si>
    <r>
      <t xml:space="preserve">      </t>
    </r>
    <r>
      <rPr>
        <sz val="14"/>
        <rFont val="方正仿宋_GBK"/>
        <family val="4"/>
      </rPr>
      <t>矿山应急救援事务</t>
    </r>
  </si>
  <si>
    <r>
      <t xml:space="preserve">      </t>
    </r>
    <r>
      <rPr>
        <sz val="14"/>
        <rFont val="方正仿宋_GBK"/>
        <family val="4"/>
      </rPr>
      <t>其他矿山安全支出</t>
    </r>
  </si>
  <si>
    <r>
      <t xml:space="preserve">    </t>
    </r>
    <r>
      <rPr>
        <b/>
        <sz val="14"/>
        <rFont val="方正仿宋_GBK"/>
        <family val="4"/>
      </rPr>
      <t>地震事务</t>
    </r>
  </si>
  <si>
    <r>
      <t xml:space="preserve">      </t>
    </r>
    <r>
      <rPr>
        <sz val="14"/>
        <rFont val="方正仿宋_GBK"/>
        <family val="4"/>
      </rPr>
      <t>地震监测</t>
    </r>
  </si>
  <si>
    <r>
      <t xml:space="preserve">      </t>
    </r>
    <r>
      <rPr>
        <sz val="14"/>
        <rFont val="方正仿宋_GBK"/>
        <family val="4"/>
      </rPr>
      <t>地震预测预报</t>
    </r>
  </si>
  <si>
    <r>
      <t xml:space="preserve">      </t>
    </r>
    <r>
      <rPr>
        <sz val="14"/>
        <rFont val="方正仿宋_GBK"/>
        <family val="4"/>
      </rPr>
      <t>地震灾害预防</t>
    </r>
  </si>
  <si>
    <r>
      <t xml:space="preserve">      </t>
    </r>
    <r>
      <rPr>
        <sz val="14"/>
        <rFont val="方正仿宋_GBK"/>
        <family val="4"/>
      </rPr>
      <t>地震应急救援</t>
    </r>
  </si>
  <si>
    <r>
      <t xml:space="preserve">      </t>
    </r>
    <r>
      <rPr>
        <sz val="14"/>
        <rFont val="方正仿宋_GBK"/>
        <family val="4"/>
      </rPr>
      <t>地震环境探察</t>
    </r>
  </si>
  <si>
    <r>
      <t xml:space="preserve">      </t>
    </r>
    <r>
      <rPr>
        <sz val="14"/>
        <rFont val="方正仿宋_GBK"/>
        <family val="4"/>
      </rPr>
      <t>防震减灾信息管理</t>
    </r>
  </si>
  <si>
    <r>
      <t xml:space="preserve">      </t>
    </r>
    <r>
      <rPr>
        <sz val="14"/>
        <rFont val="方正仿宋_GBK"/>
        <family val="4"/>
      </rPr>
      <t>防震减灾基础管理</t>
    </r>
  </si>
  <si>
    <r>
      <t xml:space="preserve">      </t>
    </r>
    <r>
      <rPr>
        <sz val="14"/>
        <rFont val="方正仿宋_GBK"/>
        <family val="4"/>
      </rPr>
      <t>地震事业机构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</si>
  <si>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4"/>
        <rFont val="方正仿宋_GBK"/>
        <family val="4"/>
      </rPr>
      <t>其他地震事务支出</t>
    </r>
  </si>
  <si>
    <r>
      <t xml:space="preserve">    </t>
    </r>
    <r>
      <rPr>
        <b/>
        <sz val="14"/>
        <rFont val="方正仿宋_GBK"/>
        <family val="4"/>
      </rPr>
      <t>自然灾害防治</t>
    </r>
  </si>
  <si>
    <r>
      <t xml:space="preserve">      </t>
    </r>
    <r>
      <rPr>
        <sz val="14"/>
        <rFont val="方正仿宋_GBK"/>
        <family val="4"/>
      </rPr>
      <t>地质灾害防治</t>
    </r>
  </si>
  <si>
    <r>
      <t xml:space="preserve">      </t>
    </r>
    <r>
      <rPr>
        <sz val="14"/>
        <rFont val="方正仿宋_GBK"/>
        <family val="4"/>
      </rPr>
      <t>森林草原防灾减灾</t>
    </r>
  </si>
  <si>
    <r>
      <t xml:space="preserve">      </t>
    </r>
    <r>
      <rPr>
        <sz val="14"/>
        <rFont val="方正仿宋_GBK"/>
        <family val="4"/>
      </rPr>
      <t>其他自然灾害防治支出</t>
    </r>
  </si>
  <si>
    <r>
      <t xml:space="preserve">    </t>
    </r>
    <r>
      <rPr>
        <b/>
        <sz val="14"/>
        <rFont val="方正仿宋_GBK"/>
        <family val="4"/>
      </rPr>
      <t>自然灾害救灾及恢复重建支出</t>
    </r>
  </si>
  <si>
    <r>
      <t xml:space="preserve">      </t>
    </r>
    <r>
      <rPr>
        <sz val="14"/>
        <rFont val="方正仿宋_GBK"/>
        <family val="4"/>
      </rPr>
      <t>中央自然灾害生活补助</t>
    </r>
  </si>
  <si>
    <r>
      <t xml:space="preserve">      </t>
    </r>
    <r>
      <rPr>
        <sz val="14"/>
        <rFont val="方正仿宋_GBK"/>
        <family val="4"/>
      </rPr>
      <t>地方自然灾害生活补助</t>
    </r>
  </si>
  <si>
    <r>
      <t xml:space="preserve">      </t>
    </r>
    <r>
      <rPr>
        <sz val="14"/>
        <rFont val="方正仿宋_GBK"/>
        <family val="4"/>
      </rPr>
      <t>自然灾害救灾补助</t>
    </r>
  </si>
  <si>
    <r>
      <t xml:space="preserve">      </t>
    </r>
    <r>
      <rPr>
        <sz val="14"/>
        <rFont val="方正仿宋_GBK"/>
        <family val="4"/>
      </rPr>
      <t>自然灾害灾后重建补助</t>
    </r>
  </si>
  <si>
    <r>
      <t xml:space="preserve">      </t>
    </r>
    <r>
      <rPr>
        <sz val="14"/>
        <rFont val="方正仿宋_GBK"/>
        <family val="4"/>
      </rPr>
      <t>其他自然灾害救灾及恢复重建支出</t>
    </r>
  </si>
  <si>
    <r>
      <t xml:space="preserve">    </t>
    </r>
    <r>
      <rPr>
        <b/>
        <sz val="14"/>
        <rFont val="方正仿宋_GBK"/>
        <family val="4"/>
      </rPr>
      <t>其他灾害防治及应急管理支出</t>
    </r>
  </si>
  <si>
    <r>
      <t xml:space="preserve">  </t>
    </r>
    <r>
      <rPr>
        <b/>
        <sz val="14"/>
        <rFont val="方正仿宋_GBK"/>
        <family val="4"/>
      </rPr>
      <t>预备费</t>
    </r>
  </si>
  <si>
    <r>
      <t xml:space="preserve">  </t>
    </r>
    <r>
      <rPr>
        <b/>
        <sz val="14"/>
        <rFont val="方正仿宋_GBK"/>
        <family val="4"/>
      </rPr>
      <t>其他支出</t>
    </r>
  </si>
  <si>
    <r>
      <t xml:space="preserve">    </t>
    </r>
    <r>
      <rPr>
        <b/>
        <sz val="14"/>
        <rFont val="方正仿宋_GBK"/>
        <family val="4"/>
      </rPr>
      <t>其他支出</t>
    </r>
  </si>
  <si>
    <r>
      <t xml:space="preserve">  </t>
    </r>
    <r>
      <rPr>
        <b/>
        <sz val="14"/>
        <rFont val="方正仿宋_GBK"/>
        <family val="4"/>
      </rPr>
      <t>债务付息支出</t>
    </r>
  </si>
  <si>
    <r>
      <t xml:space="preserve">    </t>
    </r>
    <r>
      <rPr>
        <b/>
        <sz val="14"/>
        <rFont val="方正仿宋_GBK"/>
        <family val="4"/>
      </rPr>
      <t>中央政府国内债务付息支出</t>
    </r>
  </si>
  <si>
    <r>
      <t xml:space="preserve">    </t>
    </r>
    <r>
      <rPr>
        <b/>
        <sz val="14"/>
        <rFont val="方正仿宋_GBK"/>
        <family val="4"/>
      </rPr>
      <t>中央政府国外债务付息支出</t>
    </r>
  </si>
  <si>
    <r>
      <t xml:space="preserve">    </t>
    </r>
    <r>
      <rPr>
        <b/>
        <sz val="14"/>
        <rFont val="方正仿宋_GBK"/>
        <family val="4"/>
      </rPr>
      <t>地方政府一般债务付息支出</t>
    </r>
  </si>
  <si>
    <r>
      <t xml:space="preserve">      </t>
    </r>
    <r>
      <rPr>
        <sz val="14"/>
        <rFont val="方正仿宋_GBK"/>
        <family val="4"/>
      </rPr>
      <t>地方政府一般债券付息支出</t>
    </r>
  </si>
  <si>
    <r>
      <t xml:space="preserve">      </t>
    </r>
    <r>
      <rPr>
        <sz val="14"/>
        <rFont val="方正仿宋_GBK"/>
        <family val="4"/>
      </rPr>
      <t>地方政府向外国政府借款付息支出</t>
    </r>
  </si>
  <si>
    <r>
      <t xml:space="preserve">      </t>
    </r>
    <r>
      <rPr>
        <sz val="14"/>
        <rFont val="方正仿宋_GBK"/>
        <family val="4"/>
      </rPr>
      <t>地方政府向国际组织借款付息支出</t>
    </r>
  </si>
  <si>
    <r>
      <t xml:space="preserve">      </t>
    </r>
    <r>
      <rPr>
        <sz val="14"/>
        <rFont val="方正仿宋_GBK"/>
        <family val="4"/>
      </rPr>
      <t>地方政府其他一般债务付息支出</t>
    </r>
  </si>
  <si>
    <r>
      <t xml:space="preserve">  </t>
    </r>
    <r>
      <rPr>
        <b/>
        <sz val="14"/>
        <rFont val="方正仿宋_GBK"/>
        <family val="4"/>
      </rPr>
      <t>债务发行费用支出</t>
    </r>
  </si>
  <si>
    <r>
      <t xml:space="preserve">    </t>
    </r>
    <r>
      <rPr>
        <b/>
        <sz val="14"/>
        <rFont val="方正仿宋_GBK"/>
        <family val="4"/>
      </rPr>
      <t>中央政府国内债务发行费用支出</t>
    </r>
  </si>
  <si>
    <r>
      <t xml:space="preserve">    </t>
    </r>
    <r>
      <rPr>
        <b/>
        <sz val="14"/>
        <rFont val="方正仿宋_GBK"/>
        <family val="4"/>
      </rPr>
      <t>中央政府国外债务发行费用支出</t>
    </r>
  </si>
  <si>
    <r>
      <t xml:space="preserve">    </t>
    </r>
    <r>
      <rPr>
        <b/>
        <sz val="14"/>
        <rFont val="方正仿宋_GBK"/>
        <family val="4"/>
      </rPr>
      <t>地方政府一般债务发行费用支出</t>
    </r>
  </si>
  <si>
    <r>
      <rPr>
        <b/>
        <sz val="14"/>
        <rFont val="方正仿宋_GBK"/>
        <family val="4"/>
      </rPr>
      <t>一般公共预算支出合计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</si>
  <si>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3</t>
    </r>
  </si>
  <si>
    <r>
      <t>2022</t>
    </r>
    <r>
      <rPr>
        <sz val="20"/>
        <rFont val="方正小标宋_GBK"/>
        <family val="4"/>
      </rPr>
      <t>年攀枝花市西区一般公共预算收支决算平衡表</t>
    </r>
  </si>
  <si>
    <r>
      <rPr>
        <sz val="14"/>
        <rFont val="方正黑体_GBK"/>
        <family val="4"/>
      </rPr>
      <t>收</t>
    </r>
    <r>
      <rPr>
        <sz val="14"/>
        <rFont val="Times New Roman"/>
        <family val="1"/>
      </rPr>
      <t xml:space="preserve">  </t>
    </r>
    <r>
      <rPr>
        <sz val="14"/>
        <rFont val="方正黑体_GBK"/>
        <family val="4"/>
      </rPr>
      <t>入</t>
    </r>
  </si>
  <si>
    <r>
      <rPr>
        <sz val="14"/>
        <rFont val="方正黑体_GBK"/>
        <family val="4"/>
      </rPr>
      <t>决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4"/>
      </rPr>
      <t>算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4"/>
      </rPr>
      <t>数</t>
    </r>
  </si>
  <si>
    <r>
      <rPr>
        <sz val="14"/>
        <rFont val="方正黑体_GBK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方正黑体_GBK"/>
        <family val="4"/>
      </rPr>
      <t>出</t>
    </r>
  </si>
  <si>
    <r>
      <rPr>
        <b/>
        <sz val="14"/>
        <rFont val="方正仿宋_GBK"/>
        <family val="4"/>
      </rPr>
      <t>一般公共预算收入</t>
    </r>
  </si>
  <si>
    <r>
      <rPr>
        <b/>
        <sz val="14"/>
        <rFont val="方正仿宋_GBK"/>
        <family val="4"/>
      </rPr>
      <t>一般公共预算支出</t>
    </r>
  </si>
  <si>
    <r>
      <t xml:space="preserve">  </t>
    </r>
    <r>
      <rPr>
        <b/>
        <sz val="14"/>
        <rFont val="方正仿宋_GBK"/>
        <family val="4"/>
      </rPr>
      <t>上级补助收入</t>
    </r>
  </si>
  <si>
    <r>
      <t xml:space="preserve">  </t>
    </r>
    <r>
      <rPr>
        <b/>
        <sz val="14"/>
        <rFont val="方正仿宋_GBK"/>
        <family val="4"/>
      </rPr>
      <t>补助下级支出</t>
    </r>
  </si>
  <si>
    <r>
      <t xml:space="preserve">    </t>
    </r>
    <r>
      <rPr>
        <sz val="14"/>
        <rFont val="方正仿宋_GBK"/>
        <family val="4"/>
      </rPr>
      <t>返还性收入</t>
    </r>
  </si>
  <si>
    <r>
      <t xml:space="preserve">    </t>
    </r>
    <r>
      <rPr>
        <sz val="14"/>
        <rFont val="方正仿宋_GBK"/>
        <family val="4"/>
      </rPr>
      <t>返还性支出</t>
    </r>
  </si>
  <si>
    <r>
      <t xml:space="preserve">    </t>
    </r>
    <r>
      <rPr>
        <sz val="14"/>
        <rFont val="方正仿宋_GBK"/>
        <family val="4"/>
      </rPr>
      <t>一般性转移支付收入</t>
    </r>
  </si>
  <si>
    <r>
      <t xml:space="preserve">    </t>
    </r>
    <r>
      <rPr>
        <sz val="14"/>
        <rFont val="方正仿宋_GBK"/>
        <family val="4"/>
      </rPr>
      <t>一般性转移支付支出</t>
    </r>
  </si>
  <si>
    <r>
      <t xml:space="preserve">    </t>
    </r>
    <r>
      <rPr>
        <sz val="14"/>
        <rFont val="方正仿宋_GBK"/>
        <family val="4"/>
      </rPr>
      <t>专项转移支付收入</t>
    </r>
  </si>
  <si>
    <r>
      <t xml:space="preserve">    </t>
    </r>
    <r>
      <rPr>
        <sz val="14"/>
        <rFont val="方正仿宋_GBK"/>
        <family val="4"/>
      </rPr>
      <t>专项转移支付支出</t>
    </r>
  </si>
  <si>
    <r>
      <t xml:space="preserve">  </t>
    </r>
    <r>
      <rPr>
        <b/>
        <sz val="14"/>
        <rFont val="方正仿宋_GBK"/>
        <family val="4"/>
      </rPr>
      <t>下级上解收入</t>
    </r>
  </si>
  <si>
    <r>
      <t xml:space="preserve">  </t>
    </r>
    <r>
      <rPr>
        <b/>
        <sz val="14"/>
        <rFont val="方正仿宋_GBK"/>
        <family val="4"/>
      </rPr>
      <t>上解上级支出</t>
    </r>
  </si>
  <si>
    <r>
      <t xml:space="preserve">    </t>
    </r>
    <r>
      <rPr>
        <sz val="14"/>
        <rFont val="方正仿宋_GBK"/>
        <family val="4"/>
      </rPr>
      <t>体制上解收入</t>
    </r>
  </si>
  <si>
    <r>
      <t xml:space="preserve">    </t>
    </r>
    <r>
      <rPr>
        <sz val="14"/>
        <rFont val="方正仿宋_GBK"/>
        <family val="4"/>
      </rPr>
      <t>体制上解支出</t>
    </r>
  </si>
  <si>
    <r>
      <t xml:space="preserve">    </t>
    </r>
    <r>
      <rPr>
        <sz val="14"/>
        <rFont val="方正仿宋_GBK"/>
        <family val="4"/>
      </rPr>
      <t>出口退税专项上解收入</t>
    </r>
  </si>
  <si>
    <r>
      <t xml:space="preserve">    </t>
    </r>
    <r>
      <rPr>
        <sz val="14"/>
        <rFont val="方正仿宋_GBK"/>
        <family val="4"/>
      </rPr>
      <t>出口退税专项上解支出</t>
    </r>
  </si>
  <si>
    <r>
      <t xml:space="preserve">    </t>
    </r>
    <r>
      <rPr>
        <sz val="14"/>
        <rFont val="方正仿宋_GBK"/>
        <family val="4"/>
      </rPr>
      <t>专项上解收入</t>
    </r>
  </si>
  <si>
    <r>
      <t xml:space="preserve">    </t>
    </r>
    <r>
      <rPr>
        <sz val="14"/>
        <rFont val="方正仿宋_GBK"/>
        <family val="4"/>
      </rPr>
      <t>专项上解支出</t>
    </r>
  </si>
  <si>
    <r>
      <t xml:space="preserve">  </t>
    </r>
    <r>
      <rPr>
        <b/>
        <sz val="14"/>
        <rFont val="方正仿宋_GBK"/>
        <family val="4"/>
      </rPr>
      <t>接受其他地区援助收入</t>
    </r>
  </si>
  <si>
    <r>
      <t xml:space="preserve">  </t>
    </r>
    <r>
      <rPr>
        <b/>
        <sz val="14"/>
        <rFont val="方正仿宋_GBK"/>
        <family val="4"/>
      </rPr>
      <t>地方政府债务转贷收入</t>
    </r>
  </si>
  <si>
    <r>
      <t xml:space="preserve">  </t>
    </r>
    <r>
      <rPr>
        <b/>
        <sz val="14"/>
        <rFont val="方正仿宋_GBK"/>
        <family val="4"/>
      </rPr>
      <t>债务转贷支出</t>
    </r>
  </si>
  <si>
    <r>
      <t xml:space="preserve">  </t>
    </r>
    <r>
      <rPr>
        <b/>
        <sz val="14"/>
        <rFont val="方正仿宋_GBK"/>
        <family val="4"/>
      </rPr>
      <t>国债转贷收入</t>
    </r>
  </si>
  <si>
    <r>
      <t xml:space="preserve">  </t>
    </r>
    <r>
      <rPr>
        <b/>
        <sz val="14"/>
        <rFont val="方正仿宋_GBK"/>
        <family val="4"/>
      </rPr>
      <t>地方政府一般债务还本支出</t>
    </r>
  </si>
  <si>
    <r>
      <t xml:space="preserve">  </t>
    </r>
    <r>
      <rPr>
        <b/>
        <sz val="14"/>
        <rFont val="方正仿宋_GBK"/>
        <family val="4"/>
      </rPr>
      <t>国债转贷资金上年结余</t>
    </r>
  </si>
  <si>
    <r>
      <t xml:space="preserve">  </t>
    </r>
    <r>
      <rPr>
        <b/>
        <sz val="14"/>
        <rFont val="方正仿宋_GBK"/>
        <family val="4"/>
      </rPr>
      <t>增设预算周转金</t>
    </r>
  </si>
  <si>
    <r>
      <t xml:space="preserve">  </t>
    </r>
    <r>
      <rPr>
        <b/>
        <sz val="14"/>
        <rFont val="方正仿宋_GBK"/>
        <family val="4"/>
      </rPr>
      <t>上年结转收入</t>
    </r>
  </si>
  <si>
    <r>
      <t xml:space="preserve">  </t>
    </r>
    <r>
      <rPr>
        <b/>
        <sz val="14"/>
        <rFont val="方正仿宋_GBK"/>
        <family val="4"/>
      </rPr>
      <t>拨付转贷资金数</t>
    </r>
  </si>
  <si>
    <r>
      <t xml:space="preserve">  </t>
    </r>
    <r>
      <rPr>
        <b/>
        <sz val="14"/>
        <rFont val="方正仿宋_GBK"/>
        <family val="4"/>
      </rPr>
      <t>调入预算稳定调节基金</t>
    </r>
  </si>
  <si>
    <r>
      <t xml:space="preserve">  </t>
    </r>
    <r>
      <rPr>
        <b/>
        <sz val="14"/>
        <rFont val="方正仿宋_GBK"/>
        <family val="4"/>
      </rPr>
      <t>国债转贷资金结余</t>
    </r>
  </si>
  <si>
    <r>
      <t xml:space="preserve">  </t>
    </r>
    <r>
      <rPr>
        <b/>
        <sz val="14"/>
        <rFont val="方正仿宋_GBK"/>
        <family val="4"/>
      </rPr>
      <t>调入资金</t>
    </r>
    <r>
      <rPr>
        <b/>
        <sz val="14"/>
        <rFont val="Times New Roman"/>
        <family val="1"/>
      </rPr>
      <t xml:space="preserve">   </t>
    </r>
  </si>
  <si>
    <r>
      <t xml:space="preserve">  </t>
    </r>
    <r>
      <rPr>
        <b/>
        <sz val="14"/>
        <rFont val="方正仿宋_GBK"/>
        <family val="4"/>
      </rPr>
      <t>补充预算稳定调节基金</t>
    </r>
  </si>
  <si>
    <r>
      <t xml:space="preserve">  </t>
    </r>
    <r>
      <rPr>
        <b/>
        <sz val="14"/>
        <rFont val="方正仿宋_GBK"/>
        <family val="4"/>
      </rPr>
      <t>调出资金</t>
    </r>
  </si>
  <si>
    <r>
      <rPr>
        <b/>
        <sz val="14"/>
        <rFont val="方正仿宋_GBK"/>
        <family val="4"/>
      </rPr>
      <t>收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入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总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计</t>
    </r>
  </si>
  <si>
    <r>
      <rPr>
        <b/>
        <sz val="14"/>
        <rFont val="方正仿宋_GBK"/>
        <family val="4"/>
      </rPr>
      <t>支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出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总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计</t>
    </r>
  </si>
  <si>
    <r>
      <rPr>
        <b/>
        <sz val="14"/>
        <rFont val="方正仿宋_GBK"/>
        <family val="4"/>
      </rPr>
      <t>年终结余</t>
    </r>
  </si>
  <si>
    <r>
      <t xml:space="preserve">  </t>
    </r>
    <r>
      <rPr>
        <b/>
        <sz val="14"/>
        <rFont val="方正仿宋_GBK"/>
        <family val="4"/>
      </rPr>
      <t>其中：结转下年支出</t>
    </r>
  </si>
  <si>
    <r>
      <rPr>
        <b/>
        <sz val="14"/>
        <rFont val="方正仿宋_GBK"/>
        <family val="4"/>
      </rPr>
      <t>净结余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</si>
  <si>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4</t>
    </r>
  </si>
  <si>
    <r>
      <t>2022</t>
    </r>
    <r>
      <rPr>
        <sz val="20"/>
        <rFont val="方正小标宋_GBK"/>
        <family val="4"/>
      </rPr>
      <t>年攀枝花市西区区级一般公共预算收入决算表</t>
    </r>
  </si>
  <si>
    <r>
      <rPr>
        <sz val="14"/>
        <rFont val="方正黑体_GBK"/>
        <family val="4"/>
      </rPr>
      <t>预算科目</t>
    </r>
  </si>
  <si>
    <r>
      <rPr>
        <b/>
        <sz val="14"/>
        <rFont val="方正仿宋_GBK"/>
        <family val="4"/>
      </rPr>
      <t>一般公共预算收入合计</t>
    </r>
  </si>
  <si>
    <r>
      <t>表</t>
    </r>
    <r>
      <rPr>
        <sz val="14"/>
        <rFont val="Times New Roman"/>
        <family val="1"/>
      </rPr>
      <t>5</t>
    </r>
  </si>
  <si>
    <r>
      <t>2022</t>
    </r>
    <r>
      <rPr>
        <sz val="20"/>
        <rFont val="方正小标宋_GBK"/>
        <family val="4"/>
      </rPr>
      <t>年攀枝花市西区区级一般公共预算支出决算表</t>
    </r>
  </si>
  <si>
    <t>一般公共预算支出合计</t>
  </si>
  <si>
    <r>
      <t>表</t>
    </r>
    <r>
      <rPr>
        <sz val="14"/>
        <rFont val="Times New Roman"/>
        <family val="1"/>
      </rPr>
      <t>6</t>
    </r>
  </si>
  <si>
    <r>
      <t>2022</t>
    </r>
    <r>
      <rPr>
        <sz val="20"/>
        <rFont val="方正小标宋_GBK"/>
        <family val="4"/>
      </rPr>
      <t>年攀枝花市西区区级一般公共预算收支决算平衡表</t>
    </r>
  </si>
  <si>
    <r>
      <rPr>
        <sz val="14"/>
        <rFont val="方正仿宋_GBK"/>
        <family val="4"/>
      </rPr>
      <t>单位：万元</t>
    </r>
  </si>
  <si>
    <r>
      <t>表</t>
    </r>
    <r>
      <rPr>
        <sz val="14"/>
        <rFont val="Times New Roman"/>
        <family val="1"/>
      </rPr>
      <t>7</t>
    </r>
  </si>
  <si>
    <r>
      <t>2022</t>
    </r>
    <r>
      <rPr>
        <sz val="18"/>
        <rFont val="方正小标宋_GBK"/>
        <family val="4"/>
      </rPr>
      <t>年上级对攀枝花市西区税收返还和转移支付补助决算表</t>
    </r>
  </si>
  <si>
    <r>
      <t>预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4"/>
      </rPr>
      <t>算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4"/>
      </rPr>
      <t>科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4"/>
      </rPr>
      <t>目</t>
    </r>
  </si>
  <si>
    <t>决算数</t>
  </si>
  <si>
    <t>上级补助收入</t>
  </si>
  <si>
    <r>
      <t xml:space="preserve">  </t>
    </r>
    <r>
      <rPr>
        <b/>
        <sz val="14"/>
        <rFont val="方正仿宋_GBK"/>
        <family val="4"/>
      </rPr>
      <t>返还性收入</t>
    </r>
  </si>
  <si>
    <r>
      <t xml:space="preserve">    </t>
    </r>
    <r>
      <rPr>
        <sz val="14"/>
        <rFont val="方正仿宋_GBK"/>
        <family val="4"/>
      </rPr>
      <t>所得税基数返还收入</t>
    </r>
  </si>
  <si>
    <r>
      <t xml:space="preserve">    </t>
    </r>
    <r>
      <rPr>
        <sz val="14"/>
        <rFont val="方正仿宋_GBK"/>
        <family val="4"/>
      </rPr>
      <t>成品油税费改革税收返还收入</t>
    </r>
  </si>
  <si>
    <r>
      <t xml:space="preserve">    </t>
    </r>
    <r>
      <rPr>
        <sz val="14"/>
        <rFont val="方正仿宋_GBK"/>
        <family val="4"/>
      </rPr>
      <t>增值税和消费税税收返还收入</t>
    </r>
  </si>
  <si>
    <r>
      <t xml:space="preserve">    </t>
    </r>
    <r>
      <rPr>
        <sz val="14"/>
        <rFont val="方正仿宋_GBK"/>
        <family val="4"/>
      </rPr>
      <t>其他返还性收入</t>
    </r>
  </si>
  <si>
    <r>
      <t xml:space="preserve"> </t>
    </r>
    <r>
      <rPr>
        <b/>
        <sz val="14"/>
        <rFont val="方正仿宋_GBK"/>
        <family val="4"/>
      </rPr>
      <t>一般性转移支付收入</t>
    </r>
  </si>
  <si>
    <r>
      <t xml:space="preserve">    </t>
    </r>
    <r>
      <rPr>
        <sz val="14"/>
        <rFont val="方正仿宋_GBK"/>
        <family val="4"/>
      </rPr>
      <t>均衡性转移支付收入</t>
    </r>
  </si>
  <si>
    <r>
      <t xml:space="preserve"> 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方正仿宋_GBK"/>
        <family val="4"/>
      </rPr>
      <t>县级基本财力保障机制奖补资金收入</t>
    </r>
  </si>
  <si>
    <r>
      <t xml:space="preserve"> 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方正仿宋_GBK"/>
        <family val="4"/>
      </rPr>
      <t>结算补助收入</t>
    </r>
  </si>
  <si>
    <r>
      <t xml:space="preserve">    </t>
    </r>
    <r>
      <rPr>
        <sz val="14"/>
        <rFont val="方正仿宋_GBK"/>
        <family val="4"/>
      </rPr>
      <t>资源枯竭型城市转移支付补助收入</t>
    </r>
  </si>
  <si>
    <r>
      <t xml:space="preserve"> </t>
    </r>
    <r>
      <rPr>
        <sz val="14"/>
        <color indexed="8"/>
        <rFont val="Times New Roman"/>
        <family val="1"/>
      </rPr>
      <t xml:space="preserve">   </t>
    </r>
    <r>
      <rPr>
        <sz val="14"/>
        <rFont val="方正仿宋_GBK"/>
        <family val="4"/>
      </rPr>
      <t>企业事业单位划转补助收入</t>
    </r>
  </si>
  <si>
    <r>
      <t xml:space="preserve">    </t>
    </r>
    <r>
      <rPr>
        <sz val="14"/>
        <rFont val="方正仿宋_GBK"/>
        <family val="4"/>
      </rPr>
      <t>公共安全共同财政事权转移支付收入</t>
    </r>
    <r>
      <rPr>
        <sz val="14"/>
        <rFont val="Times New Roman"/>
        <family val="1"/>
      </rPr>
      <t xml:space="preserve">  </t>
    </r>
  </si>
  <si>
    <r>
      <t xml:space="preserve">    </t>
    </r>
    <r>
      <rPr>
        <sz val="14"/>
        <rFont val="方正仿宋_GBK"/>
        <family val="4"/>
      </rPr>
      <t>教育共同财政事权转移支付收入</t>
    </r>
    <r>
      <rPr>
        <sz val="14"/>
        <rFont val="Times New Roman"/>
        <family val="1"/>
      </rPr>
      <t xml:space="preserve">  </t>
    </r>
  </si>
  <si>
    <r>
      <t xml:space="preserve">    </t>
    </r>
    <r>
      <rPr>
        <sz val="14"/>
        <rFont val="方正仿宋_GBK"/>
        <family val="4"/>
      </rPr>
      <t>科学技术共同财政事权转移支付收入</t>
    </r>
    <r>
      <rPr>
        <sz val="14"/>
        <rFont val="Times New Roman"/>
        <family val="1"/>
      </rPr>
      <t xml:space="preserve">  </t>
    </r>
  </si>
  <si>
    <r>
      <t xml:space="preserve">    </t>
    </r>
    <r>
      <rPr>
        <sz val="14"/>
        <rFont val="方正仿宋_GBK"/>
        <family val="4"/>
      </rPr>
      <t>文化旅游体育与传媒共同财政事权转移支付收入</t>
    </r>
    <r>
      <rPr>
        <sz val="14"/>
        <rFont val="Times New Roman"/>
        <family val="1"/>
      </rPr>
      <t xml:space="preserve">  </t>
    </r>
  </si>
  <si>
    <r>
      <t xml:space="preserve">    </t>
    </r>
    <r>
      <rPr>
        <sz val="14"/>
        <rFont val="方正仿宋_GBK"/>
        <family val="4"/>
      </rPr>
      <t>社会保障和就业共同财政事权转移支付收入</t>
    </r>
    <r>
      <rPr>
        <sz val="14"/>
        <rFont val="Times New Roman"/>
        <family val="1"/>
      </rPr>
      <t xml:space="preserve">  </t>
    </r>
  </si>
  <si>
    <r>
      <t xml:space="preserve">    </t>
    </r>
    <r>
      <rPr>
        <sz val="14"/>
        <rFont val="方正仿宋_GBK"/>
        <family val="4"/>
      </rPr>
      <t>医疗卫生共同财政事权转移支付收入</t>
    </r>
    <r>
      <rPr>
        <sz val="14"/>
        <rFont val="Times New Roman"/>
        <family val="1"/>
      </rPr>
      <t xml:space="preserve">  </t>
    </r>
  </si>
  <si>
    <r>
      <t xml:space="preserve">    </t>
    </r>
    <r>
      <rPr>
        <sz val="14"/>
        <rFont val="方正仿宋_GBK"/>
        <family val="4"/>
      </rPr>
      <t>农林水共同财政事权转移支付收入</t>
    </r>
    <r>
      <rPr>
        <sz val="14"/>
        <rFont val="Times New Roman"/>
        <family val="1"/>
      </rPr>
      <t xml:space="preserve">  </t>
    </r>
  </si>
  <si>
    <r>
      <t xml:space="preserve">    </t>
    </r>
    <r>
      <rPr>
        <sz val="14"/>
        <rFont val="方正仿宋_GBK"/>
        <family val="4"/>
      </rPr>
      <t>交通运输共同财政事权转移支付收入</t>
    </r>
    <r>
      <rPr>
        <sz val="14"/>
        <rFont val="Times New Roman"/>
        <family val="1"/>
      </rPr>
      <t xml:space="preserve">  </t>
    </r>
  </si>
  <si>
    <r>
      <t xml:space="preserve">    </t>
    </r>
    <r>
      <rPr>
        <sz val="14"/>
        <rFont val="方正仿宋_GBK"/>
        <family val="4"/>
      </rPr>
      <t>住房保障共同财政事权转移支付收入</t>
    </r>
    <r>
      <rPr>
        <sz val="14"/>
        <rFont val="Times New Roman"/>
        <family val="1"/>
      </rPr>
      <t xml:space="preserve">  </t>
    </r>
  </si>
  <si>
    <r>
      <t xml:space="preserve">    </t>
    </r>
    <r>
      <rPr>
        <sz val="14"/>
        <rFont val="方正仿宋_GBK"/>
        <family val="4"/>
      </rPr>
      <t>灾害防治及应急管理共同财政事权转移支付收入</t>
    </r>
    <r>
      <rPr>
        <sz val="14"/>
        <rFont val="Times New Roman"/>
        <family val="1"/>
      </rPr>
      <t xml:space="preserve">  </t>
    </r>
  </si>
  <si>
    <r>
      <t xml:space="preserve">    </t>
    </r>
    <r>
      <rPr>
        <sz val="14"/>
        <rFont val="方正仿宋_GBK"/>
        <family val="4"/>
      </rPr>
      <t>重点生态功能区转移支付收入</t>
    </r>
  </si>
  <si>
    <r>
      <t xml:space="preserve">    </t>
    </r>
    <r>
      <rPr>
        <sz val="14"/>
        <rFont val="方正仿宋_GBK"/>
        <family val="4"/>
      </rPr>
      <t>固定数额补助收入</t>
    </r>
  </si>
  <si>
    <r>
      <t xml:space="preserve">    </t>
    </r>
    <r>
      <rPr>
        <sz val="14"/>
        <rFont val="方正仿宋_GBK"/>
        <family val="4"/>
      </rPr>
      <t>增值税留抵退税转移支付收入</t>
    </r>
  </si>
  <si>
    <r>
      <t xml:space="preserve">    </t>
    </r>
    <r>
      <rPr>
        <sz val="14"/>
        <rFont val="方正仿宋_GBK"/>
        <family val="4"/>
      </rPr>
      <t>其他退税减税降费转移支付收入</t>
    </r>
  </si>
  <si>
    <r>
      <t xml:space="preserve">    </t>
    </r>
    <r>
      <rPr>
        <sz val="14"/>
        <rFont val="方正仿宋_GBK"/>
        <family val="4"/>
      </rPr>
      <t>补充县区财力转移支付收入</t>
    </r>
  </si>
  <si>
    <r>
      <t xml:space="preserve">    </t>
    </r>
    <r>
      <rPr>
        <sz val="14"/>
        <rFont val="方正仿宋_GBK"/>
        <family val="4"/>
      </rPr>
      <t>其他一般性转移支付收入</t>
    </r>
  </si>
  <si>
    <r>
      <t xml:space="preserve">  </t>
    </r>
    <r>
      <rPr>
        <b/>
        <sz val="14"/>
        <rFont val="方正仿宋_GBK"/>
        <family val="4"/>
      </rPr>
      <t>专项转移支付收入</t>
    </r>
  </si>
  <si>
    <r>
      <t xml:space="preserve"> </t>
    </r>
    <r>
      <rPr>
        <sz val="14"/>
        <color indexed="8"/>
        <rFont val="Times New Roman"/>
        <family val="1"/>
      </rPr>
      <t xml:space="preserve">   </t>
    </r>
    <r>
      <rPr>
        <sz val="14"/>
        <rFont val="方正仿宋_GBK"/>
        <family val="4"/>
      </rPr>
      <t>一般公共服务</t>
    </r>
  </si>
  <si>
    <r>
      <t xml:space="preserve"> </t>
    </r>
    <r>
      <rPr>
        <sz val="14"/>
        <color indexed="8"/>
        <rFont val="Times New Roman"/>
        <family val="1"/>
      </rPr>
      <t xml:space="preserve">   </t>
    </r>
    <r>
      <rPr>
        <sz val="14"/>
        <rFont val="方正仿宋_GBK"/>
        <family val="4"/>
      </rPr>
      <t>公共安全</t>
    </r>
  </si>
  <si>
    <r>
      <t xml:space="preserve"> </t>
    </r>
    <r>
      <rPr>
        <sz val="14"/>
        <color indexed="8"/>
        <rFont val="Times New Roman"/>
        <family val="1"/>
      </rPr>
      <t xml:space="preserve">   </t>
    </r>
    <r>
      <rPr>
        <sz val="14"/>
        <rFont val="方正仿宋_GBK"/>
        <family val="4"/>
      </rPr>
      <t>教育</t>
    </r>
  </si>
  <si>
    <r>
      <t xml:space="preserve"> </t>
    </r>
    <r>
      <rPr>
        <sz val="14"/>
        <color indexed="8"/>
        <rFont val="Times New Roman"/>
        <family val="1"/>
      </rPr>
      <t xml:space="preserve">   </t>
    </r>
    <r>
      <rPr>
        <sz val="14"/>
        <rFont val="方正仿宋_GBK"/>
        <family val="4"/>
      </rPr>
      <t>科学技术</t>
    </r>
  </si>
  <si>
    <r>
      <t xml:space="preserve"> </t>
    </r>
    <r>
      <rPr>
        <sz val="14"/>
        <color indexed="8"/>
        <rFont val="Times New Roman"/>
        <family val="1"/>
      </rPr>
      <t xml:space="preserve">   </t>
    </r>
    <r>
      <rPr>
        <sz val="14"/>
        <rFont val="方正仿宋_GBK"/>
        <family val="4"/>
      </rPr>
      <t>文化旅游体育与传媒</t>
    </r>
  </si>
  <si>
    <r>
      <t xml:space="preserve"> </t>
    </r>
    <r>
      <rPr>
        <sz val="14"/>
        <color indexed="8"/>
        <rFont val="Times New Roman"/>
        <family val="1"/>
      </rPr>
      <t xml:space="preserve">   </t>
    </r>
    <r>
      <rPr>
        <sz val="14"/>
        <rFont val="方正仿宋_GBK"/>
        <family val="4"/>
      </rPr>
      <t>社会保障和就业</t>
    </r>
  </si>
  <si>
    <r>
      <t xml:space="preserve">    </t>
    </r>
    <r>
      <rPr>
        <sz val="14"/>
        <rFont val="方正仿宋_GBK"/>
        <family val="4"/>
      </rPr>
      <t>卫生健康</t>
    </r>
  </si>
  <si>
    <r>
      <t xml:space="preserve">    </t>
    </r>
    <r>
      <rPr>
        <sz val="14"/>
        <rFont val="方正仿宋_GBK"/>
        <family val="4"/>
      </rPr>
      <t>城乡社区</t>
    </r>
  </si>
  <si>
    <r>
      <t xml:space="preserve">    </t>
    </r>
    <r>
      <rPr>
        <sz val="14"/>
        <rFont val="方正仿宋_GBK"/>
        <family val="4"/>
      </rPr>
      <t>农林水</t>
    </r>
  </si>
  <si>
    <r>
      <t xml:space="preserve">    </t>
    </r>
    <r>
      <rPr>
        <sz val="14"/>
        <rFont val="方正仿宋_GBK"/>
        <family val="4"/>
      </rPr>
      <t>资源勘探信息等</t>
    </r>
  </si>
  <si>
    <r>
      <t xml:space="preserve">    </t>
    </r>
    <r>
      <rPr>
        <sz val="14"/>
        <rFont val="方正仿宋_GBK"/>
        <family val="4"/>
      </rPr>
      <t>商业服务业等</t>
    </r>
  </si>
  <si>
    <r>
      <t xml:space="preserve">    </t>
    </r>
    <r>
      <rPr>
        <sz val="14"/>
        <rFont val="方正仿宋_GBK"/>
        <family val="4"/>
      </rPr>
      <t>金融</t>
    </r>
  </si>
  <si>
    <r>
      <t xml:space="preserve">    </t>
    </r>
    <r>
      <rPr>
        <sz val="14"/>
        <rFont val="方正仿宋_GBK"/>
        <family val="4"/>
      </rPr>
      <t>自然资源海洋气象等</t>
    </r>
  </si>
  <si>
    <r>
      <t xml:space="preserve">    </t>
    </r>
    <r>
      <rPr>
        <sz val="14"/>
        <rFont val="方正仿宋_GBK"/>
        <family val="4"/>
      </rPr>
      <t>粮油物资储备</t>
    </r>
  </si>
  <si>
    <r>
      <t xml:space="preserve">    </t>
    </r>
    <r>
      <rPr>
        <sz val="14"/>
        <rFont val="方正仿宋_GBK"/>
        <family val="4"/>
      </rPr>
      <t>灾害防治及应急管理</t>
    </r>
  </si>
  <si>
    <r>
      <t>表</t>
    </r>
    <r>
      <rPr>
        <sz val="14"/>
        <rFont val="Times New Roman"/>
        <family val="1"/>
      </rPr>
      <t>8</t>
    </r>
  </si>
  <si>
    <r>
      <t>2022</t>
    </r>
    <r>
      <rPr>
        <sz val="20"/>
        <rFont val="方正小标宋_GBK"/>
        <family val="4"/>
      </rPr>
      <t>年上级对攀枝花市西区税收返还和转移支付补助决算表（分项目、分地区）</t>
    </r>
  </si>
  <si>
    <t>项目名称</t>
  </si>
  <si>
    <t>西区</t>
  </si>
  <si>
    <r>
      <t xml:space="preserve"> </t>
    </r>
    <r>
      <rPr>
        <b/>
        <sz val="14"/>
        <rFont val="方正仿宋_GBK"/>
        <family val="4"/>
      </rPr>
      <t>一般性转移支付</t>
    </r>
  </si>
  <si>
    <r>
      <t xml:space="preserve">    </t>
    </r>
    <r>
      <rPr>
        <sz val="14"/>
        <rFont val="方正仿宋_GBK"/>
        <family val="4"/>
      </rPr>
      <t>均衡性转移支付收入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</si>
  <si>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重点生态功能区转移支付收入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</si>
  <si>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县级基本财力保障机制奖补资金收入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</si>
  <si>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资源枯竭型城市转移支付补助收入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</si>
  <si>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企业事业单位划转补助收入</t>
    </r>
  </si>
  <si>
    <r>
      <t xml:space="preserve">    </t>
    </r>
    <r>
      <rPr>
        <sz val="14"/>
        <rFont val="方正仿宋_GBK"/>
        <family val="4"/>
      </rPr>
      <t>农村税费改革补助收入</t>
    </r>
  </si>
  <si>
    <r>
      <t xml:space="preserve">    </t>
    </r>
    <r>
      <rPr>
        <sz val="14"/>
        <rFont val="方正仿宋_GBK"/>
        <family val="4"/>
      </rPr>
      <t>调整工资转移支付补助收入</t>
    </r>
  </si>
  <si>
    <r>
      <t xml:space="preserve">    </t>
    </r>
    <r>
      <rPr>
        <sz val="14"/>
        <rFont val="方正仿宋_GBK"/>
        <family val="4"/>
      </rPr>
      <t>结算补助收入</t>
    </r>
  </si>
  <si>
    <r>
      <t xml:space="preserve">    </t>
    </r>
    <r>
      <rPr>
        <sz val="14"/>
        <rFont val="方正仿宋_GBK"/>
        <family val="4"/>
      </rPr>
      <t>成品油税费改革转移支付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</si>
  <si>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省级国有企业改革发展资金</t>
    </r>
  </si>
  <si>
    <r>
      <t xml:space="preserve">    </t>
    </r>
    <r>
      <rPr>
        <sz val="14"/>
        <rFont val="方正仿宋_GBK"/>
        <family val="4"/>
      </rPr>
      <t>城乡义务教育补助经费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</si>
  <si>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部分学生资助专项资金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</si>
  <si>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支持学前教育发展资金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</si>
  <si>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义务教育薄弱环节改善与能力提升中央补助资金</t>
    </r>
  </si>
  <si>
    <r>
      <t xml:space="preserve">    </t>
    </r>
    <r>
      <rPr>
        <sz val="14"/>
        <rFont val="方正仿宋_GBK"/>
        <family val="4"/>
      </rPr>
      <t>义务教育均衡发展专项资金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</si>
  <si>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普通高中教育补助资金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</si>
  <si>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青少年校园足球及学校体育发展资金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</si>
  <si>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公共文化服务体系建设资金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</si>
  <si>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就业创业补助资金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</si>
  <si>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困难群众救助补助资金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</si>
  <si>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养老服务业发展补助资金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</si>
  <si>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社会救助救济补助资金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</si>
  <si>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民政事业补助资金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</si>
  <si>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优抚对象抚恤补助资金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</si>
  <si>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残疾人事业发展补助资金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</si>
  <si>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基本药物制度补助资金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</si>
  <si>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计划生育服务补助资金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</si>
  <si>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基本公共卫生服务补助资金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</si>
  <si>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医疗服务与保障能力提升补助资金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</si>
  <si>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城乡医疗救助补助资金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</si>
  <si>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优抚对象医疗补助资金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</si>
  <si>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现代农业发展工程资金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</si>
  <si>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省级财政农业公共安全与生态资源保护利用工程资金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</si>
  <si>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农业生产发展资金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</si>
  <si>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动物防疫等补助经费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</si>
  <si>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水利发展资金</t>
    </r>
  </si>
  <si>
    <r>
      <t xml:space="preserve">    </t>
    </r>
    <r>
      <rPr>
        <sz val="14"/>
        <rFont val="方正仿宋_GBK"/>
        <family val="4"/>
      </rPr>
      <t>农业生产和水利救灾资金</t>
    </r>
  </si>
  <si>
    <r>
      <t xml:space="preserve">    </t>
    </r>
    <r>
      <rPr>
        <sz val="14"/>
        <rFont val="方正仿宋_GBK"/>
        <family val="4"/>
      </rPr>
      <t>林业改革发展资金</t>
    </r>
  </si>
  <si>
    <r>
      <t xml:space="preserve">    </t>
    </r>
    <r>
      <rPr>
        <sz val="14"/>
        <rFont val="方正仿宋_GBK"/>
        <family val="4"/>
      </rPr>
      <t>政府还贷二级公路取消收费后补助资金</t>
    </r>
  </si>
  <si>
    <r>
      <t xml:space="preserve">    </t>
    </r>
    <r>
      <rPr>
        <sz val="14"/>
        <rFont val="方正仿宋_GBK"/>
        <family val="4"/>
      </rPr>
      <t>中央财政车辆购置税收入补助地方资金</t>
    </r>
  </si>
  <si>
    <r>
      <t xml:space="preserve">    </t>
    </r>
    <r>
      <rPr>
        <sz val="14"/>
        <rFont val="方正仿宋_GBK"/>
        <family val="4"/>
      </rPr>
      <t>城镇保障性安居工程专项资金</t>
    </r>
  </si>
  <si>
    <r>
      <t xml:space="preserve">    </t>
    </r>
    <r>
      <rPr>
        <sz val="14"/>
        <rFont val="方正仿宋_GBK"/>
        <family val="4"/>
      </rPr>
      <t>成品油价格补助资金</t>
    </r>
  </si>
  <si>
    <r>
      <t xml:space="preserve">    </t>
    </r>
    <r>
      <rPr>
        <sz val="14"/>
        <rFont val="方正仿宋_GBK"/>
        <family val="4"/>
      </rPr>
      <t>退役安置补助资金</t>
    </r>
  </si>
  <si>
    <r>
      <t xml:space="preserve">    </t>
    </r>
    <r>
      <rPr>
        <sz val="14"/>
        <rFont val="方正仿宋_GBK"/>
        <family val="4"/>
      </rPr>
      <t>卫生健康专项资金</t>
    </r>
  </si>
  <si>
    <r>
      <t xml:space="preserve">    </t>
    </r>
    <r>
      <rPr>
        <sz val="14"/>
        <rFont val="方正仿宋_GBK"/>
        <family val="4"/>
      </rPr>
      <t>森林植被恢复费</t>
    </r>
  </si>
  <si>
    <r>
      <t xml:space="preserve">    </t>
    </r>
    <r>
      <rPr>
        <sz val="14"/>
        <rFont val="方正仿宋_GBK"/>
        <family val="4"/>
      </rPr>
      <t>新时代文明实践中心建设项目资金</t>
    </r>
  </si>
  <si>
    <r>
      <t xml:space="preserve">    </t>
    </r>
    <r>
      <rPr>
        <sz val="14"/>
        <rFont val="方正仿宋_GBK"/>
        <family val="4"/>
      </rPr>
      <t>基层组织活动和公共服务运行经费</t>
    </r>
  </si>
  <si>
    <r>
      <t xml:space="preserve">    </t>
    </r>
    <r>
      <rPr>
        <sz val="14"/>
        <rFont val="方正仿宋_GBK"/>
        <family val="4"/>
      </rPr>
      <t>实际种粮农民一次性补贴资金</t>
    </r>
  </si>
  <si>
    <r>
      <t xml:space="preserve">    </t>
    </r>
    <r>
      <rPr>
        <sz val="14"/>
        <rFont val="方正仿宋_GBK"/>
        <family val="4"/>
      </rPr>
      <t>社保公共服务能力建设资金</t>
    </r>
  </si>
  <si>
    <r>
      <t xml:space="preserve">    </t>
    </r>
    <r>
      <rPr>
        <sz val="14"/>
        <rFont val="方正仿宋_GBK"/>
        <family val="4"/>
      </rPr>
      <t>老旧小区改造专项资金</t>
    </r>
  </si>
  <si>
    <r>
      <t xml:space="preserve">    </t>
    </r>
    <r>
      <rPr>
        <sz val="14"/>
        <rFont val="方正仿宋_GBK"/>
        <family val="4"/>
      </rPr>
      <t>乡村振兴人才工程经费</t>
    </r>
  </si>
  <si>
    <r>
      <t xml:space="preserve">    </t>
    </r>
    <r>
      <rPr>
        <sz val="14"/>
        <rFont val="方正仿宋_GBK"/>
        <family val="4"/>
      </rPr>
      <t>森林防火奖补资金</t>
    </r>
  </si>
  <si>
    <r>
      <t xml:space="preserve">    </t>
    </r>
    <r>
      <rPr>
        <sz val="14"/>
        <rFont val="方正仿宋_GBK"/>
        <family val="4"/>
      </rPr>
      <t>新冠肺炎疫情防控省级补助资金</t>
    </r>
  </si>
  <si>
    <r>
      <t xml:space="preserve">    </t>
    </r>
    <r>
      <rPr>
        <sz val="14"/>
        <rFont val="方正仿宋_GBK"/>
        <family val="4"/>
      </rPr>
      <t>纪检监察转移支付资金</t>
    </r>
  </si>
  <si>
    <r>
      <t xml:space="preserve">    </t>
    </r>
    <r>
      <rPr>
        <sz val="14"/>
        <rFont val="方正仿宋_GBK"/>
        <family val="4"/>
      </rPr>
      <t>困难群众养老保险代缴资金</t>
    </r>
  </si>
  <si>
    <r>
      <t xml:space="preserve"> </t>
    </r>
    <r>
      <rPr>
        <b/>
        <sz val="14"/>
        <rFont val="方正仿宋_GBK"/>
        <family val="4"/>
      </rPr>
      <t>专项转移支付</t>
    </r>
  </si>
  <si>
    <r>
      <t xml:space="preserve">    </t>
    </r>
    <r>
      <rPr>
        <sz val="14"/>
        <rFont val="方正仿宋_GBK"/>
        <family val="4"/>
      </rPr>
      <t>药品监管补助资金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</si>
  <si>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科技计划项目专项资金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</si>
  <si>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体育发展专项资金</t>
    </r>
    <r>
      <rPr>
        <sz val="14"/>
        <rFont val="Arial"/>
        <family val="2"/>
      </rPr>
      <t xml:space="preserve">  </t>
    </r>
  </si>
  <si>
    <r>
      <t xml:space="preserve">    </t>
    </r>
    <r>
      <rPr>
        <sz val="14"/>
        <rFont val="方正仿宋_GBK"/>
        <family val="4"/>
      </rPr>
      <t>宣传文化事业发展专项资金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</si>
  <si>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文化广播电视和旅游发展专项资金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</si>
  <si>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重大传染病防控补助资金</t>
    </r>
    <r>
      <rPr>
        <sz val="14"/>
        <rFont val="Arial"/>
        <family val="2"/>
      </rPr>
      <t xml:space="preserve"> </t>
    </r>
  </si>
  <si>
    <r>
      <t xml:space="preserve">    </t>
    </r>
    <r>
      <rPr>
        <sz val="14"/>
        <rFont val="方正仿宋_GBK"/>
        <family val="4"/>
      </rPr>
      <t>省级城乡建设发展专项资金</t>
    </r>
  </si>
  <si>
    <r>
      <t xml:space="preserve">    </t>
    </r>
    <r>
      <rPr>
        <sz val="14"/>
        <rFont val="方正仿宋_GBK"/>
        <family val="4"/>
      </rPr>
      <t>财政金融互动奖补资金</t>
    </r>
  </si>
  <si>
    <r>
      <t xml:space="preserve">    </t>
    </r>
    <r>
      <rPr>
        <sz val="14"/>
        <rFont val="方正仿宋_GBK"/>
        <family val="4"/>
      </rPr>
      <t>农村综合改革转移支付</t>
    </r>
  </si>
  <si>
    <r>
      <t xml:space="preserve">    </t>
    </r>
    <r>
      <rPr>
        <sz val="14"/>
        <rFont val="方正仿宋_GBK"/>
        <family val="4"/>
      </rPr>
      <t>省级交通专项资金</t>
    </r>
  </si>
  <si>
    <r>
      <t xml:space="preserve">    </t>
    </r>
    <r>
      <rPr>
        <sz val="14"/>
        <rFont val="方正仿宋_GBK"/>
        <family val="4"/>
      </rPr>
      <t>工业发展资金</t>
    </r>
  </si>
  <si>
    <r>
      <t xml:space="preserve">    </t>
    </r>
    <r>
      <rPr>
        <sz val="14"/>
        <rFont val="方正仿宋_GBK"/>
        <family val="4"/>
      </rPr>
      <t>中小企业专项资金</t>
    </r>
  </si>
  <si>
    <r>
      <t xml:space="preserve">    </t>
    </r>
    <r>
      <rPr>
        <sz val="14"/>
        <rFont val="方正仿宋_GBK"/>
        <family val="4"/>
      </rPr>
      <t>攀西国家级战略资源创新开发试验区补助资金</t>
    </r>
  </si>
  <si>
    <r>
      <t xml:space="preserve">    </t>
    </r>
    <r>
      <rPr>
        <sz val="14"/>
        <rFont val="方正仿宋_GBK"/>
        <family val="4"/>
      </rPr>
      <t>外经贸发展专项资金</t>
    </r>
  </si>
  <si>
    <r>
      <t xml:space="preserve">    </t>
    </r>
    <r>
      <rPr>
        <sz val="14"/>
        <rFont val="方正仿宋_GBK"/>
        <family val="4"/>
      </rPr>
      <t>支持农村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厕所革命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整村推进财政奖补资金</t>
    </r>
  </si>
  <si>
    <r>
      <t xml:space="preserve">    </t>
    </r>
    <r>
      <rPr>
        <sz val="14"/>
        <rFont val="方正仿宋_GBK"/>
        <family val="4"/>
      </rPr>
      <t>生态功能区转移支付资金</t>
    </r>
  </si>
  <si>
    <r>
      <t xml:space="preserve">    </t>
    </r>
    <r>
      <rPr>
        <sz val="14"/>
        <rFont val="方正仿宋_GBK"/>
        <family val="4"/>
      </rPr>
      <t>大气污染防治资金</t>
    </r>
  </si>
  <si>
    <r>
      <t xml:space="preserve">    </t>
    </r>
    <r>
      <rPr>
        <sz val="14"/>
        <rFont val="方正仿宋_GBK"/>
        <family val="4"/>
      </rPr>
      <t>安全生产专项资金</t>
    </r>
  </si>
  <si>
    <r>
      <t xml:space="preserve">    </t>
    </r>
    <r>
      <rPr>
        <sz val="14"/>
        <rFont val="方正仿宋_GBK"/>
        <family val="4"/>
      </rPr>
      <t>预算内基本建设资金</t>
    </r>
  </si>
  <si>
    <r>
      <t xml:space="preserve">    </t>
    </r>
    <r>
      <rPr>
        <sz val="14"/>
        <rFont val="方正仿宋_GBK"/>
        <family val="4"/>
      </rPr>
      <t>教育资助类政策性补助资金</t>
    </r>
  </si>
  <si>
    <r>
      <t xml:space="preserve">    </t>
    </r>
    <r>
      <rPr>
        <sz val="14"/>
        <rFont val="方正仿宋_GBK"/>
        <family val="4"/>
      </rPr>
      <t>残疾人两项补贴市级补助资金</t>
    </r>
  </si>
  <si>
    <r>
      <t xml:space="preserve">    </t>
    </r>
    <r>
      <rPr>
        <sz val="14"/>
        <rFont val="方正仿宋_GBK"/>
        <family val="4"/>
      </rPr>
      <t>人大工作保障经费</t>
    </r>
  </si>
  <si>
    <r>
      <t xml:space="preserve">    </t>
    </r>
    <r>
      <rPr>
        <sz val="14"/>
        <rFont val="方正仿宋_GBK"/>
        <family val="4"/>
      </rPr>
      <t>市人大代表工作经费</t>
    </r>
  </si>
  <si>
    <r>
      <t xml:space="preserve">    </t>
    </r>
    <r>
      <rPr>
        <sz val="14"/>
        <rFont val="方正仿宋_GBK"/>
        <family val="4"/>
      </rPr>
      <t>中央食品安全监管</t>
    </r>
  </si>
  <si>
    <r>
      <t xml:space="preserve">    </t>
    </r>
    <r>
      <rPr>
        <sz val="14"/>
        <rFont val="方正仿宋_GBK"/>
        <family val="4"/>
      </rPr>
      <t>人才专项经费</t>
    </r>
  </si>
  <si>
    <r>
      <t xml:space="preserve">    </t>
    </r>
    <r>
      <rPr>
        <sz val="14"/>
        <rFont val="方正仿宋_GBK"/>
        <family val="4"/>
      </rPr>
      <t>军队转业干部补助结转资金</t>
    </r>
  </si>
  <si>
    <r>
      <t xml:space="preserve">    </t>
    </r>
    <r>
      <rPr>
        <sz val="14"/>
        <rFont val="方正仿宋_GBK"/>
        <family val="4"/>
      </rPr>
      <t>扶持村级集体经济发展市级补助资金</t>
    </r>
  </si>
  <si>
    <r>
      <t xml:space="preserve">    </t>
    </r>
    <r>
      <rPr>
        <sz val="14"/>
        <rFont val="方正仿宋_GBK"/>
        <family val="4"/>
      </rPr>
      <t>自主就业退役士兵一次性地方经济补助</t>
    </r>
  </si>
  <si>
    <r>
      <t xml:space="preserve">    </t>
    </r>
    <r>
      <rPr>
        <sz val="14"/>
        <rFont val="方正仿宋_GBK"/>
        <family val="4"/>
      </rPr>
      <t>高龄津贴市级补助资金</t>
    </r>
  </si>
  <si>
    <r>
      <t xml:space="preserve">    </t>
    </r>
    <r>
      <rPr>
        <sz val="14"/>
        <rFont val="方正仿宋_GBK"/>
        <family val="4"/>
      </rPr>
      <t>计划生育专项补助资金</t>
    </r>
  </si>
  <si>
    <r>
      <t xml:space="preserve">    </t>
    </r>
    <r>
      <rPr>
        <sz val="14"/>
        <rFont val="方正仿宋_GBK"/>
        <family val="4"/>
      </rPr>
      <t>困难群众价格临时补贴</t>
    </r>
  </si>
  <si>
    <r>
      <t xml:space="preserve">    </t>
    </r>
    <r>
      <rPr>
        <sz val="14"/>
        <rFont val="方正仿宋_GBK"/>
        <family val="4"/>
      </rPr>
      <t>困难群众救助补助资金</t>
    </r>
  </si>
  <si>
    <r>
      <t xml:space="preserve">    </t>
    </r>
    <r>
      <rPr>
        <sz val="14"/>
        <rFont val="方正仿宋_GBK"/>
        <family val="4"/>
      </rPr>
      <t>基本公共卫生服务补助资金</t>
    </r>
  </si>
  <si>
    <r>
      <t xml:space="preserve">    </t>
    </r>
    <r>
      <rPr>
        <sz val="14"/>
        <rFont val="方正仿宋_GBK"/>
        <family val="4"/>
      </rPr>
      <t>政协工作保障经费</t>
    </r>
  </si>
  <si>
    <r>
      <t xml:space="preserve">    </t>
    </r>
    <r>
      <rPr>
        <sz val="14"/>
        <rFont val="方正仿宋_GBK"/>
        <family val="4"/>
      </rPr>
      <t>政协委员联络站工作经费</t>
    </r>
  </si>
  <si>
    <r>
      <t xml:space="preserve">    </t>
    </r>
    <r>
      <rPr>
        <sz val="14"/>
        <rFont val="方正仿宋_GBK"/>
        <family val="4"/>
      </rPr>
      <t>优抚对象补助资金</t>
    </r>
  </si>
  <si>
    <r>
      <t xml:space="preserve">    </t>
    </r>
    <r>
      <rPr>
        <sz val="14"/>
        <rFont val="方正仿宋_GBK"/>
        <family val="4"/>
      </rPr>
      <t>保障性安居工程项目资金</t>
    </r>
  </si>
  <si>
    <r>
      <t xml:space="preserve">    </t>
    </r>
    <r>
      <rPr>
        <sz val="14"/>
        <rFont val="方正仿宋_GBK"/>
        <family val="4"/>
      </rPr>
      <t>生猪屠宰环节无害化处理补助资金</t>
    </r>
  </si>
  <si>
    <r>
      <t xml:space="preserve">    </t>
    </r>
    <r>
      <rPr>
        <sz val="14"/>
        <rFont val="方正仿宋_GBK"/>
        <family val="4"/>
      </rPr>
      <t>兽医管理体制改革补助资金</t>
    </r>
  </si>
  <si>
    <r>
      <t xml:space="preserve">    </t>
    </r>
    <r>
      <rPr>
        <sz val="14"/>
        <rFont val="方正仿宋_GBK"/>
        <family val="4"/>
      </rPr>
      <t>水管体制改革及山洪灾害防治补助资金</t>
    </r>
  </si>
  <si>
    <r>
      <t xml:space="preserve">    </t>
    </r>
    <r>
      <rPr>
        <sz val="14"/>
        <rFont val="方正仿宋_GBK"/>
        <family val="4"/>
      </rPr>
      <t>省级服务业资金</t>
    </r>
  </si>
  <si>
    <r>
      <t xml:space="preserve">    </t>
    </r>
    <r>
      <rPr>
        <sz val="14"/>
        <rFont val="方正仿宋_GBK"/>
        <family val="4"/>
      </rPr>
      <t>城乡居民养老保险及代缴养老保险市级配套资金</t>
    </r>
  </si>
  <si>
    <r>
      <t xml:space="preserve">    </t>
    </r>
    <r>
      <rPr>
        <sz val="14"/>
        <rFont val="方正仿宋_GBK"/>
        <family val="4"/>
      </rPr>
      <t>孕产妇住院分娩免费服务市级财政补助资金</t>
    </r>
  </si>
  <si>
    <r>
      <t xml:space="preserve">    </t>
    </r>
    <r>
      <rPr>
        <sz val="14"/>
        <rFont val="方正仿宋_GBK"/>
        <family val="4"/>
      </rPr>
      <t>政法维稳专项经费</t>
    </r>
  </si>
  <si>
    <r>
      <t xml:space="preserve">    </t>
    </r>
    <r>
      <rPr>
        <sz val="14"/>
        <rFont val="方正仿宋_GBK"/>
        <family val="4"/>
      </rPr>
      <t>优抚对象价格临时补贴</t>
    </r>
  </si>
  <si>
    <r>
      <t xml:space="preserve">    </t>
    </r>
    <r>
      <rPr>
        <sz val="14"/>
        <rFont val="方正仿宋_GBK"/>
        <family val="4"/>
      </rPr>
      <t>中小微企业纾困市级奖补资金</t>
    </r>
  </si>
  <si>
    <r>
      <t xml:space="preserve">    </t>
    </r>
    <r>
      <rPr>
        <sz val="14"/>
        <rFont val="方正仿宋_GBK"/>
        <family val="4"/>
      </rPr>
      <t>促消费活动资金</t>
    </r>
  </si>
  <si>
    <r>
      <t xml:space="preserve">    </t>
    </r>
    <r>
      <rPr>
        <sz val="14"/>
        <rFont val="方正仿宋_GBK"/>
        <family val="4"/>
      </rPr>
      <t>市级农村公路养护</t>
    </r>
  </si>
  <si>
    <r>
      <t xml:space="preserve">    </t>
    </r>
    <r>
      <rPr>
        <sz val="14"/>
        <rFont val="方正仿宋_GBK"/>
        <family val="4"/>
      </rPr>
      <t>育儿补贴市级财政补助资金</t>
    </r>
  </si>
  <si>
    <r>
      <t xml:space="preserve">    </t>
    </r>
    <r>
      <rPr>
        <sz val="14"/>
        <rFont val="方正仿宋_GBK"/>
        <family val="4"/>
      </rPr>
      <t>市场监管专项资金</t>
    </r>
  </si>
  <si>
    <r>
      <t xml:space="preserve">    </t>
    </r>
    <r>
      <rPr>
        <sz val="14"/>
        <rFont val="方正仿宋_GBK"/>
        <family val="4"/>
      </rPr>
      <t>农村妇女和城市低收入妇女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两癌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筛查市级补助资金</t>
    </r>
  </si>
  <si>
    <r>
      <t xml:space="preserve">    </t>
    </r>
    <r>
      <rPr>
        <sz val="14"/>
        <rFont val="方正仿宋_GBK"/>
        <family val="4"/>
      </rPr>
      <t>创建全国文明城市专项补助资金</t>
    </r>
  </si>
  <si>
    <r>
      <t xml:space="preserve">    </t>
    </r>
    <r>
      <rPr>
        <sz val="14"/>
        <rFont val="方正仿宋_GBK"/>
        <family val="4"/>
      </rPr>
      <t>城市燃气管道等老化更新改造中央基建投资预算</t>
    </r>
  </si>
  <si>
    <r>
      <t xml:space="preserve">    </t>
    </r>
    <r>
      <rPr>
        <sz val="14"/>
        <rFont val="方正仿宋_GBK"/>
        <family val="4"/>
      </rPr>
      <t>市级残疾人事业发展补助资金</t>
    </r>
  </si>
  <si>
    <r>
      <t xml:space="preserve">    </t>
    </r>
    <r>
      <rPr>
        <sz val="14"/>
        <rFont val="方正仿宋_GBK"/>
        <family val="4"/>
      </rPr>
      <t>市级农村客运保险补助</t>
    </r>
  </si>
  <si>
    <r>
      <t xml:space="preserve">    </t>
    </r>
    <r>
      <rPr>
        <sz val="14"/>
        <rFont val="方正仿宋_GBK"/>
        <family val="4"/>
      </rPr>
      <t>乡村医生养老保障资金</t>
    </r>
  </si>
  <si>
    <r>
      <t xml:space="preserve">    </t>
    </r>
    <r>
      <rPr>
        <sz val="14"/>
        <rFont val="方正仿宋_GBK"/>
        <family val="4"/>
      </rPr>
      <t>重点流域水环境综合治理中央基建投资预算</t>
    </r>
  </si>
  <si>
    <r>
      <t xml:space="preserve">    </t>
    </r>
    <r>
      <rPr>
        <sz val="14"/>
        <rFont val="方正仿宋_GBK"/>
        <family val="4"/>
      </rPr>
      <t>四川省第十四届运动会备战和参赛经费</t>
    </r>
  </si>
  <si>
    <r>
      <t xml:space="preserve">    </t>
    </r>
    <r>
      <rPr>
        <sz val="14"/>
        <rFont val="方正仿宋_GBK"/>
        <family val="4"/>
      </rPr>
      <t>西区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千村示范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资金</t>
    </r>
  </si>
  <si>
    <r>
      <t xml:space="preserve">    </t>
    </r>
    <r>
      <rPr>
        <sz val="14"/>
        <rFont val="方正仿宋_GBK"/>
        <family val="4"/>
      </rPr>
      <t>市级财政衔接推进乡村振兴补助资金</t>
    </r>
  </si>
  <si>
    <r>
      <t xml:space="preserve">    </t>
    </r>
    <r>
      <rPr>
        <sz val="14"/>
        <rFont val="方正仿宋_GBK"/>
        <family val="4"/>
      </rPr>
      <t>排水设施建设中央基建投资</t>
    </r>
  </si>
  <si>
    <r>
      <t xml:space="preserve">     “</t>
    </r>
    <r>
      <rPr>
        <sz val="14"/>
        <rFont val="方正仿宋_GBK"/>
        <family val="4"/>
      </rPr>
      <t>三供一业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项目清算资金</t>
    </r>
  </si>
  <si>
    <r>
      <t xml:space="preserve">    </t>
    </r>
    <r>
      <rPr>
        <sz val="14"/>
        <rFont val="方正仿宋_GBK"/>
        <family val="4"/>
      </rPr>
      <t>基层治理和产业发展资金</t>
    </r>
  </si>
  <si>
    <r>
      <t xml:space="preserve">    </t>
    </r>
    <r>
      <rPr>
        <sz val="14"/>
        <rFont val="方正仿宋_GBK"/>
        <family val="4"/>
      </rPr>
      <t>疫情防控和森林草原防灭火工作协调经费</t>
    </r>
  </si>
  <si>
    <r>
      <t xml:space="preserve">    </t>
    </r>
    <r>
      <rPr>
        <sz val="14"/>
        <rFont val="方正仿宋_GBK"/>
        <family val="4"/>
      </rPr>
      <t>四川攀枝花格里坪特色产业园区地下水环境状况调查评估</t>
    </r>
  </si>
  <si>
    <r>
      <t xml:space="preserve">    </t>
    </r>
    <r>
      <rPr>
        <sz val="14"/>
        <rFont val="方正仿宋_GBK"/>
        <family val="4"/>
      </rPr>
      <t>项目前期包装经费</t>
    </r>
  </si>
  <si>
    <r>
      <t xml:space="preserve">     “8·31”</t>
    </r>
    <r>
      <rPr>
        <sz val="14"/>
        <rFont val="方正仿宋_GBK"/>
        <family val="4"/>
      </rPr>
      <t>新冠肺炎疫情免费核酸检测市级财政补助资金</t>
    </r>
  </si>
  <si>
    <r>
      <t>表</t>
    </r>
    <r>
      <rPr>
        <sz val="14"/>
        <color indexed="8"/>
        <rFont val="Times New Roman"/>
        <family val="1"/>
      </rPr>
      <t>9</t>
    </r>
  </si>
  <si>
    <r>
      <t>2022</t>
    </r>
    <r>
      <rPr>
        <sz val="20"/>
        <rFont val="方正小标宋_GBK"/>
        <family val="4"/>
      </rPr>
      <t>年攀枝花市西区区级一般公共预算经济分类科目支出决算表</t>
    </r>
  </si>
  <si>
    <r>
      <t>单位</t>
    </r>
    <r>
      <rPr>
        <sz val="14"/>
        <rFont val="Times New Roman"/>
        <family val="1"/>
      </rPr>
      <t>:</t>
    </r>
    <r>
      <rPr>
        <sz val="14"/>
        <rFont val="方正仿宋_GBK"/>
        <family val="4"/>
      </rPr>
      <t>万元</t>
    </r>
  </si>
  <si>
    <t>科目编码</t>
  </si>
  <si>
    <t>科目名称</t>
  </si>
  <si>
    <t>调整预算数</t>
  </si>
  <si>
    <t>一般公共预算支出</t>
  </si>
  <si>
    <t>机关工资福利支出</t>
  </si>
  <si>
    <r>
      <t xml:space="preserve">  </t>
    </r>
    <r>
      <rPr>
        <sz val="14"/>
        <rFont val="方正仿宋_GBK"/>
        <family val="4"/>
      </rPr>
      <t>工资奖金津补贴</t>
    </r>
  </si>
  <si>
    <r>
      <t xml:space="preserve">  </t>
    </r>
    <r>
      <rPr>
        <sz val="14"/>
        <rFont val="方正仿宋_GBK"/>
        <family val="4"/>
      </rPr>
      <t>社会保障缴费</t>
    </r>
  </si>
  <si>
    <r>
      <t xml:space="preserve">  </t>
    </r>
    <r>
      <rPr>
        <sz val="14"/>
        <rFont val="方正仿宋_GBK"/>
        <family val="4"/>
      </rPr>
      <t>住房公积金</t>
    </r>
  </si>
  <si>
    <r>
      <t xml:space="preserve">  </t>
    </r>
    <r>
      <rPr>
        <sz val="14"/>
        <rFont val="方正仿宋_GBK"/>
        <family val="4"/>
      </rPr>
      <t>其他工资福利支出</t>
    </r>
  </si>
  <si>
    <t>机关商品和服务支出</t>
  </si>
  <si>
    <r>
      <t xml:space="preserve">  </t>
    </r>
    <r>
      <rPr>
        <sz val="14"/>
        <rFont val="方正仿宋_GBK"/>
        <family val="4"/>
      </rPr>
      <t>办公经费</t>
    </r>
  </si>
  <si>
    <r>
      <t xml:space="preserve">  </t>
    </r>
    <r>
      <rPr>
        <sz val="14"/>
        <rFont val="方正仿宋_GBK"/>
        <family val="4"/>
      </rPr>
      <t>会议费</t>
    </r>
  </si>
  <si>
    <r>
      <t xml:space="preserve">  </t>
    </r>
    <r>
      <rPr>
        <sz val="14"/>
        <rFont val="方正仿宋_GBK"/>
        <family val="4"/>
      </rPr>
      <t>培训费</t>
    </r>
  </si>
  <si>
    <r>
      <t xml:space="preserve">  </t>
    </r>
    <r>
      <rPr>
        <sz val="14"/>
        <rFont val="方正仿宋_GBK"/>
        <family val="4"/>
      </rPr>
      <t>专用材料购置费</t>
    </r>
  </si>
  <si>
    <r>
      <t xml:space="preserve">  </t>
    </r>
    <r>
      <rPr>
        <sz val="14"/>
        <rFont val="方正仿宋_GBK"/>
        <family val="4"/>
      </rPr>
      <t>委托业务费</t>
    </r>
  </si>
  <si>
    <r>
      <t xml:space="preserve">  </t>
    </r>
    <r>
      <rPr>
        <sz val="14"/>
        <rFont val="方正仿宋_GBK"/>
        <family val="4"/>
      </rPr>
      <t>公务接待费</t>
    </r>
  </si>
  <si>
    <r>
      <t xml:space="preserve">  </t>
    </r>
    <r>
      <rPr>
        <sz val="14"/>
        <rFont val="方正仿宋_GBK"/>
        <family val="4"/>
      </rPr>
      <t>因公出国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境</t>
    </r>
    <r>
      <rPr>
        <sz val="14"/>
        <rFont val="Times New Roman"/>
        <family val="1"/>
      </rPr>
      <t>)</t>
    </r>
    <r>
      <rPr>
        <sz val="14"/>
        <rFont val="方正仿宋_GBK"/>
        <family val="4"/>
      </rPr>
      <t>费用</t>
    </r>
  </si>
  <si>
    <r>
      <t xml:space="preserve">  </t>
    </r>
    <r>
      <rPr>
        <sz val="14"/>
        <rFont val="方正仿宋_GBK"/>
        <family val="4"/>
      </rPr>
      <t>公务用车运行维护费</t>
    </r>
  </si>
  <si>
    <r>
      <t xml:space="preserve">  </t>
    </r>
    <r>
      <rPr>
        <sz val="14"/>
        <rFont val="方正仿宋_GBK"/>
        <family val="4"/>
      </rPr>
      <t>维修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护</t>
    </r>
    <r>
      <rPr>
        <sz val="14"/>
        <rFont val="Times New Roman"/>
        <family val="1"/>
      </rPr>
      <t>)</t>
    </r>
    <r>
      <rPr>
        <sz val="14"/>
        <rFont val="方正仿宋_GBK"/>
        <family val="4"/>
      </rPr>
      <t>费</t>
    </r>
  </si>
  <si>
    <r>
      <t xml:space="preserve">  </t>
    </r>
    <r>
      <rPr>
        <sz val="14"/>
        <rFont val="方正仿宋_GBK"/>
        <family val="4"/>
      </rPr>
      <t>其他商品和服务支出</t>
    </r>
  </si>
  <si>
    <r>
      <t>机关资本性支出</t>
    </r>
    <r>
      <rPr>
        <b/>
        <sz val="14"/>
        <rFont val="Times New Roman"/>
        <family val="1"/>
      </rPr>
      <t>(</t>
    </r>
    <r>
      <rPr>
        <b/>
        <sz val="14"/>
        <rFont val="方正仿宋_GBK"/>
        <family val="4"/>
      </rPr>
      <t>一</t>
    </r>
    <r>
      <rPr>
        <b/>
        <sz val="14"/>
        <rFont val="Times New Roman"/>
        <family val="1"/>
      </rPr>
      <t>)</t>
    </r>
  </si>
  <si>
    <r>
      <t xml:space="preserve">  </t>
    </r>
    <r>
      <rPr>
        <sz val="14"/>
        <rFont val="方正仿宋_GBK"/>
        <family val="4"/>
      </rPr>
      <t>房屋建筑物购建</t>
    </r>
  </si>
  <si>
    <r>
      <t xml:space="preserve">  </t>
    </r>
    <r>
      <rPr>
        <sz val="14"/>
        <rFont val="方正仿宋_GBK"/>
        <family val="4"/>
      </rPr>
      <t>基础设施建设</t>
    </r>
  </si>
  <si>
    <r>
      <t xml:space="preserve">  </t>
    </r>
    <r>
      <rPr>
        <sz val="14"/>
        <rFont val="方正仿宋_GBK"/>
        <family val="4"/>
      </rPr>
      <t>公务用车购置</t>
    </r>
  </si>
  <si>
    <r>
      <t xml:space="preserve">  </t>
    </r>
    <r>
      <rPr>
        <sz val="14"/>
        <rFont val="方正仿宋_GBK"/>
        <family val="4"/>
      </rPr>
      <t>土地征迁补偿和安置支出</t>
    </r>
  </si>
  <si>
    <r>
      <t xml:space="preserve">  </t>
    </r>
    <r>
      <rPr>
        <sz val="14"/>
        <rFont val="方正仿宋_GBK"/>
        <family val="4"/>
      </rPr>
      <t>设备购置</t>
    </r>
  </si>
  <si>
    <r>
      <t xml:space="preserve">  </t>
    </r>
    <r>
      <rPr>
        <sz val="14"/>
        <rFont val="方正仿宋_GBK"/>
        <family val="4"/>
      </rPr>
      <t>大型修缮</t>
    </r>
  </si>
  <si>
    <r>
      <t xml:space="preserve">  </t>
    </r>
    <r>
      <rPr>
        <sz val="14"/>
        <rFont val="方正仿宋_GBK"/>
        <family val="4"/>
      </rPr>
      <t>其他资本性支出</t>
    </r>
  </si>
  <si>
    <r>
      <t>机关资本性支出</t>
    </r>
    <r>
      <rPr>
        <b/>
        <sz val="14"/>
        <rFont val="Times New Roman"/>
        <family val="1"/>
      </rPr>
      <t>(</t>
    </r>
    <r>
      <rPr>
        <b/>
        <sz val="14"/>
        <rFont val="方正仿宋_GBK"/>
        <family val="4"/>
      </rPr>
      <t>二</t>
    </r>
    <r>
      <rPr>
        <b/>
        <sz val="14"/>
        <rFont val="Times New Roman"/>
        <family val="1"/>
      </rPr>
      <t>)</t>
    </r>
  </si>
  <si>
    <t>对事业单位经常性补助</t>
  </si>
  <si>
    <r>
      <t xml:space="preserve">  </t>
    </r>
    <r>
      <rPr>
        <sz val="14"/>
        <rFont val="方正仿宋_GBK"/>
        <family val="4"/>
      </rPr>
      <t>工资福利支出</t>
    </r>
  </si>
  <si>
    <r>
      <t xml:space="preserve">  </t>
    </r>
    <r>
      <rPr>
        <sz val="14"/>
        <rFont val="方正仿宋_GBK"/>
        <family val="4"/>
      </rPr>
      <t>商品和服务支出</t>
    </r>
  </si>
  <si>
    <r>
      <t xml:space="preserve">  </t>
    </r>
    <r>
      <rPr>
        <sz val="14"/>
        <rFont val="方正仿宋_GBK"/>
        <family val="4"/>
      </rPr>
      <t>其他对事业单位补助</t>
    </r>
  </si>
  <si>
    <t>对事业单位资本性补助</t>
  </si>
  <si>
    <r>
      <t xml:space="preserve">  </t>
    </r>
    <r>
      <rPr>
        <sz val="14"/>
        <rFont val="方正仿宋_GBK"/>
        <family val="4"/>
      </rPr>
      <t>资本性支出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一</t>
    </r>
    <r>
      <rPr>
        <sz val="14"/>
        <rFont val="Times New Roman"/>
        <family val="1"/>
      </rPr>
      <t>)</t>
    </r>
  </si>
  <si>
    <r>
      <t xml:space="preserve">  </t>
    </r>
    <r>
      <rPr>
        <sz val="14"/>
        <rFont val="方正仿宋_GBK"/>
        <family val="4"/>
      </rPr>
      <t>资本性支出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二</t>
    </r>
    <r>
      <rPr>
        <sz val="14"/>
        <rFont val="Times New Roman"/>
        <family val="1"/>
      </rPr>
      <t>)</t>
    </r>
  </si>
  <si>
    <t>对企业补助</t>
  </si>
  <si>
    <r>
      <t xml:space="preserve">  </t>
    </r>
    <r>
      <rPr>
        <sz val="14"/>
        <rFont val="方正仿宋_GBK"/>
        <family val="4"/>
      </rPr>
      <t>费用补贴</t>
    </r>
  </si>
  <si>
    <r>
      <t xml:space="preserve">  </t>
    </r>
    <r>
      <rPr>
        <sz val="14"/>
        <rFont val="方正仿宋_GBK"/>
        <family val="4"/>
      </rPr>
      <t>利息补贴</t>
    </r>
  </si>
  <si>
    <r>
      <t xml:space="preserve">  </t>
    </r>
    <r>
      <rPr>
        <sz val="14"/>
        <rFont val="方正仿宋_GBK"/>
        <family val="4"/>
      </rPr>
      <t>其他对企业补助</t>
    </r>
  </si>
  <si>
    <t>对企业资本性支出</t>
  </si>
  <si>
    <r>
      <t xml:space="preserve">  </t>
    </r>
    <r>
      <rPr>
        <sz val="14"/>
        <rFont val="方正仿宋_GBK"/>
        <family val="4"/>
      </rPr>
      <t>对企业资本性支出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一</t>
    </r>
    <r>
      <rPr>
        <sz val="14"/>
        <rFont val="Times New Roman"/>
        <family val="1"/>
      </rPr>
      <t>)</t>
    </r>
  </si>
  <si>
    <r>
      <t xml:space="preserve">  </t>
    </r>
    <r>
      <rPr>
        <sz val="14"/>
        <rFont val="方正仿宋_GBK"/>
        <family val="4"/>
      </rPr>
      <t>对企业资本性支出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二</t>
    </r>
    <r>
      <rPr>
        <sz val="14"/>
        <rFont val="Times New Roman"/>
        <family val="1"/>
      </rPr>
      <t>)</t>
    </r>
  </si>
  <si>
    <t>对个人和家庭的补助</t>
  </si>
  <si>
    <r>
      <t xml:space="preserve">  </t>
    </r>
    <r>
      <rPr>
        <sz val="14"/>
        <rFont val="方正仿宋_GBK"/>
        <family val="4"/>
      </rPr>
      <t>社会福利和救助</t>
    </r>
  </si>
  <si>
    <r>
      <t xml:space="preserve">  </t>
    </r>
    <r>
      <rPr>
        <sz val="14"/>
        <rFont val="方正仿宋_GBK"/>
        <family val="4"/>
      </rPr>
      <t>助学金</t>
    </r>
  </si>
  <si>
    <r>
      <t xml:space="preserve">  </t>
    </r>
    <r>
      <rPr>
        <sz val="14"/>
        <rFont val="方正仿宋_GBK"/>
        <family val="4"/>
      </rPr>
      <t>个人农业生产补贴</t>
    </r>
  </si>
  <si>
    <r>
      <t xml:space="preserve">  </t>
    </r>
    <r>
      <rPr>
        <sz val="14"/>
        <rFont val="方正仿宋_GBK"/>
        <family val="4"/>
      </rPr>
      <t>离退休费</t>
    </r>
  </si>
  <si>
    <r>
      <t xml:space="preserve">  </t>
    </r>
    <r>
      <rPr>
        <sz val="14"/>
        <rFont val="方正仿宋_GBK"/>
        <family val="4"/>
      </rPr>
      <t>其他对个人和家庭补助</t>
    </r>
  </si>
  <si>
    <t>对社会保障基金补助</t>
  </si>
  <si>
    <r>
      <t xml:space="preserve">  </t>
    </r>
    <r>
      <rPr>
        <sz val="14"/>
        <rFont val="方正仿宋_GBK"/>
        <family val="4"/>
      </rPr>
      <t>对社会保险基金补助</t>
    </r>
  </si>
  <si>
    <r>
      <t xml:space="preserve">  </t>
    </r>
    <r>
      <rPr>
        <sz val="14"/>
        <rFont val="方正仿宋_GBK"/>
        <family val="4"/>
      </rPr>
      <t>补充全国社会保障基金</t>
    </r>
  </si>
  <si>
    <r>
      <t xml:space="preserve">  </t>
    </r>
    <r>
      <rPr>
        <sz val="14"/>
        <rFont val="方正仿宋_GBK"/>
        <family val="4"/>
      </rPr>
      <t>对机关事业单位职业年金的补助</t>
    </r>
  </si>
  <si>
    <t>债务利息及费用支出</t>
  </si>
  <si>
    <r>
      <t xml:space="preserve">  </t>
    </r>
    <r>
      <rPr>
        <sz val="14"/>
        <rFont val="方正仿宋_GBK"/>
        <family val="4"/>
      </rPr>
      <t>国内债务付息</t>
    </r>
  </si>
  <si>
    <r>
      <t xml:space="preserve">  </t>
    </r>
    <r>
      <rPr>
        <sz val="14"/>
        <rFont val="方正仿宋_GBK"/>
        <family val="4"/>
      </rPr>
      <t>国外债务付息</t>
    </r>
  </si>
  <si>
    <r>
      <t xml:space="preserve">  </t>
    </r>
    <r>
      <rPr>
        <sz val="14"/>
        <rFont val="方正仿宋_GBK"/>
        <family val="4"/>
      </rPr>
      <t>国内债务发行费用</t>
    </r>
  </si>
  <si>
    <r>
      <t xml:space="preserve">  </t>
    </r>
    <r>
      <rPr>
        <sz val="14"/>
        <rFont val="方正仿宋_GBK"/>
        <family val="4"/>
      </rPr>
      <t>国外债务发行费用</t>
    </r>
  </si>
  <si>
    <t>其他支出</t>
  </si>
  <si>
    <r>
      <t xml:space="preserve">  </t>
    </r>
    <r>
      <rPr>
        <sz val="14"/>
        <rFont val="方正仿宋_GBK"/>
        <family val="4"/>
      </rPr>
      <t>赠与</t>
    </r>
  </si>
  <si>
    <r>
      <t xml:space="preserve">  </t>
    </r>
    <r>
      <rPr>
        <sz val="14"/>
        <rFont val="方正仿宋_GBK"/>
        <family val="4"/>
      </rPr>
      <t>国家赔偿费用支出</t>
    </r>
  </si>
  <si>
    <r>
      <t xml:space="preserve">  </t>
    </r>
    <r>
      <rPr>
        <sz val="14"/>
        <rFont val="方正仿宋_GBK"/>
        <family val="4"/>
      </rPr>
      <t>对民间非营利组织和群众性自治组织补贴</t>
    </r>
  </si>
  <si>
    <r>
      <t xml:space="preserve">  </t>
    </r>
    <r>
      <rPr>
        <sz val="14"/>
        <rFont val="方正仿宋_GBK"/>
        <family val="4"/>
      </rPr>
      <t>其他支出</t>
    </r>
  </si>
  <si>
    <r>
      <rPr>
        <sz val="14"/>
        <color indexed="8"/>
        <rFont val="方正黑体_GBK"/>
        <family val="4"/>
      </rPr>
      <t>表</t>
    </r>
    <r>
      <rPr>
        <sz val="14"/>
        <color indexed="8"/>
        <rFont val="Times New Roman"/>
        <family val="1"/>
      </rPr>
      <t>10</t>
    </r>
  </si>
  <si>
    <r>
      <t>2022</t>
    </r>
    <r>
      <rPr>
        <sz val="20"/>
        <rFont val="方正小标宋_GBK"/>
        <family val="4"/>
      </rPr>
      <t>年攀枝花市西区区级一般公共预算经济分类科目基本支出决算表</t>
    </r>
  </si>
  <si>
    <r>
      <rPr>
        <sz val="14"/>
        <rFont val="方正仿宋_GBK"/>
        <family val="4"/>
      </rPr>
      <t>单位</t>
    </r>
    <r>
      <rPr>
        <sz val="14"/>
        <rFont val="Times New Roman"/>
        <family val="1"/>
      </rPr>
      <t>:</t>
    </r>
    <r>
      <rPr>
        <sz val="14"/>
        <rFont val="方正仿宋_GBK"/>
        <family val="4"/>
      </rPr>
      <t>万元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</si>
  <si>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</si>
  <si>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科目名称</t>
    </r>
  </si>
  <si>
    <r>
      <rPr>
        <b/>
        <sz val="14"/>
        <rFont val="方正仿宋_GBK"/>
        <family val="4"/>
      </rPr>
      <t>机关工资福利支出</t>
    </r>
  </si>
  <si>
    <r>
      <rPr>
        <b/>
        <sz val="14"/>
        <rFont val="方正仿宋_GBK"/>
        <family val="4"/>
      </rPr>
      <t>机关商品和服务支出</t>
    </r>
  </si>
  <si>
    <r>
      <rPr>
        <b/>
        <sz val="14"/>
        <rFont val="方正仿宋_GBK"/>
        <family val="4"/>
      </rPr>
      <t>机关资本性支出</t>
    </r>
    <r>
      <rPr>
        <b/>
        <sz val="14"/>
        <rFont val="Times New Roman"/>
        <family val="1"/>
      </rPr>
      <t>(</t>
    </r>
    <r>
      <rPr>
        <b/>
        <sz val="14"/>
        <rFont val="方正仿宋_GBK"/>
        <family val="4"/>
      </rPr>
      <t>一</t>
    </r>
    <r>
      <rPr>
        <b/>
        <sz val="14"/>
        <rFont val="Times New Roman"/>
        <family val="1"/>
      </rPr>
      <t>)</t>
    </r>
  </si>
  <si>
    <r>
      <rPr>
        <b/>
        <sz val="14"/>
        <rFont val="方正仿宋_GBK"/>
        <family val="4"/>
      </rPr>
      <t>机关资本性支出</t>
    </r>
    <r>
      <rPr>
        <b/>
        <sz val="14"/>
        <rFont val="Times New Roman"/>
        <family val="1"/>
      </rPr>
      <t>(</t>
    </r>
    <r>
      <rPr>
        <b/>
        <sz val="14"/>
        <rFont val="方正仿宋_GBK"/>
        <family val="4"/>
      </rPr>
      <t>二</t>
    </r>
    <r>
      <rPr>
        <b/>
        <sz val="14"/>
        <rFont val="Times New Roman"/>
        <family val="1"/>
      </rPr>
      <t>)</t>
    </r>
  </si>
  <si>
    <r>
      <rPr>
        <b/>
        <sz val="14"/>
        <rFont val="方正仿宋_GBK"/>
        <family val="4"/>
      </rPr>
      <t>对事业单位经常性补助</t>
    </r>
  </si>
  <si>
    <r>
      <rPr>
        <b/>
        <sz val="14"/>
        <rFont val="方正仿宋_GBK"/>
        <family val="4"/>
      </rPr>
      <t>对事业单位资本性补助</t>
    </r>
  </si>
  <si>
    <r>
      <rPr>
        <b/>
        <sz val="14"/>
        <rFont val="方正仿宋_GBK"/>
        <family val="4"/>
      </rPr>
      <t>对企业补助</t>
    </r>
  </si>
  <si>
    <r>
      <rPr>
        <b/>
        <sz val="14"/>
        <rFont val="方正仿宋_GBK"/>
        <family val="4"/>
      </rPr>
      <t>对企业资本性支出</t>
    </r>
  </si>
  <si>
    <r>
      <rPr>
        <b/>
        <sz val="14"/>
        <rFont val="方正仿宋_GBK"/>
        <family val="4"/>
      </rPr>
      <t>对个人和家庭的补助</t>
    </r>
  </si>
  <si>
    <r>
      <rPr>
        <b/>
        <sz val="14"/>
        <rFont val="方正仿宋_GBK"/>
        <family val="4"/>
      </rPr>
      <t>对社会保障基金补助</t>
    </r>
  </si>
  <si>
    <r>
      <rPr>
        <b/>
        <sz val="14"/>
        <rFont val="方正仿宋_GBK"/>
        <family val="4"/>
      </rPr>
      <t>债务利息及费用支出</t>
    </r>
  </si>
  <si>
    <r>
      <rPr>
        <b/>
        <sz val="14"/>
        <rFont val="方正仿宋_GBK"/>
        <family val="4"/>
      </rPr>
      <t>其他支出</t>
    </r>
  </si>
  <si>
    <r>
      <rPr>
        <sz val="14"/>
        <color indexed="8"/>
        <rFont val="方正黑体_GBK"/>
        <family val="4"/>
      </rPr>
      <t>表</t>
    </r>
    <r>
      <rPr>
        <sz val="14"/>
        <color indexed="8"/>
        <rFont val="Times New Roman"/>
        <family val="1"/>
      </rPr>
      <t>11</t>
    </r>
  </si>
  <si>
    <r>
      <t>2022</t>
    </r>
    <r>
      <rPr>
        <sz val="20"/>
        <color indexed="8"/>
        <rFont val="方正小标宋_GBK"/>
        <family val="4"/>
      </rPr>
      <t>年攀枝花市西区区级预算内基本建设决算表</t>
    </r>
    <r>
      <rPr>
        <sz val="20"/>
        <color indexed="8"/>
        <rFont val="Times New Roman"/>
        <family val="1"/>
      </rPr>
      <t xml:space="preserve"> </t>
    </r>
  </si>
  <si>
    <r>
      <rPr>
        <sz val="14"/>
        <color indexed="8"/>
        <rFont val="方正仿宋_GBK"/>
        <family val="4"/>
      </rPr>
      <t>单位</t>
    </r>
    <r>
      <rPr>
        <sz val="14"/>
        <color indexed="8"/>
        <rFont val="Times New Roman"/>
        <family val="1"/>
      </rPr>
      <t>:</t>
    </r>
    <r>
      <rPr>
        <sz val="14"/>
        <color indexed="8"/>
        <rFont val="方正仿宋_GBK"/>
        <family val="4"/>
      </rPr>
      <t>万元</t>
    </r>
  </si>
  <si>
    <r>
      <rPr>
        <sz val="14"/>
        <color indexed="8"/>
        <rFont val="方正黑体_GBK"/>
        <family val="4"/>
      </rPr>
      <t>预算科目（项目）</t>
    </r>
  </si>
  <si>
    <r>
      <rPr>
        <sz val="14"/>
        <color indexed="8"/>
        <rFont val="方正黑体_GBK"/>
        <family val="4"/>
      </rPr>
      <t>年初预算数</t>
    </r>
  </si>
  <si>
    <r>
      <rPr>
        <sz val="14"/>
        <color indexed="8"/>
        <rFont val="方正黑体_GBK"/>
        <family val="4"/>
      </rPr>
      <t>调整预算数</t>
    </r>
  </si>
  <si>
    <r>
      <rPr>
        <sz val="14"/>
        <color indexed="8"/>
        <rFont val="方正黑体_GBK"/>
        <family val="4"/>
      </rPr>
      <t>决算数</t>
    </r>
  </si>
  <si>
    <t>为预算</t>
  </si>
  <si>
    <r>
      <rPr>
        <b/>
        <sz val="14"/>
        <color indexed="8"/>
        <rFont val="方正仿宋_GBK"/>
        <family val="4"/>
      </rPr>
      <t>一、城乡社区支出</t>
    </r>
  </si>
  <si>
    <r>
      <rPr>
        <b/>
        <sz val="14"/>
        <color indexed="8"/>
        <rFont val="方正仿宋_GBK"/>
        <family val="4"/>
      </rPr>
      <t>（一）区本级支出</t>
    </r>
  </si>
  <si>
    <r>
      <rPr>
        <b/>
        <sz val="14"/>
        <color indexed="8"/>
        <rFont val="方正仿宋_GBK"/>
        <family val="4"/>
      </rPr>
      <t>（二）对地方转移支付</t>
    </r>
  </si>
  <si>
    <r>
      <rPr>
        <b/>
        <sz val="14"/>
        <color indexed="8"/>
        <rFont val="方正仿宋_GBK"/>
        <family val="4"/>
      </rPr>
      <t>二、住房保障支出</t>
    </r>
  </si>
  <si>
    <r>
      <rPr>
        <b/>
        <sz val="14"/>
        <color indexed="8"/>
        <rFont val="方正仿宋_GBK"/>
        <family val="4"/>
      </rPr>
      <t>三、灾害防治及应急管理支出</t>
    </r>
  </si>
  <si>
    <r>
      <rPr>
        <b/>
        <sz val="14"/>
        <color indexed="8"/>
        <rFont val="方正仿宋_GBK"/>
        <family val="4"/>
      </rPr>
      <t>预算内基本建设支出合计</t>
    </r>
  </si>
  <si>
    <r>
      <rPr>
        <b/>
        <sz val="14"/>
        <color indexed="8"/>
        <rFont val="方正仿宋_GBK"/>
        <family val="4"/>
      </rPr>
      <t>本级支出合计</t>
    </r>
  </si>
  <si>
    <r>
      <rPr>
        <b/>
        <sz val="14"/>
        <color indexed="8"/>
        <rFont val="方正仿宋_GBK"/>
        <family val="4"/>
      </rPr>
      <t>对地方转移支付合计</t>
    </r>
  </si>
  <si>
    <r>
      <rPr>
        <sz val="14"/>
        <rFont val="方正仿宋_GBK"/>
        <family val="4"/>
      </rPr>
      <t>注：此表无数据。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</si>
  <si>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12</t>
    </r>
  </si>
  <si>
    <r>
      <t>2022</t>
    </r>
    <r>
      <rPr>
        <sz val="20"/>
        <rFont val="方正小标宋_GBK"/>
        <family val="4"/>
      </rPr>
      <t>年攀枝花市西区区本级重大投资项目情况表</t>
    </r>
  </si>
  <si>
    <r>
      <rPr>
        <sz val="14"/>
        <rFont val="方正黑体_GBK"/>
        <family val="4"/>
      </rPr>
      <t>项目（计划）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</si>
  <si>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</si>
  <si>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13</t>
    </r>
  </si>
  <si>
    <r>
      <t>2022</t>
    </r>
    <r>
      <rPr>
        <sz val="20"/>
        <rFont val="方正小标宋_GBK"/>
        <family val="4"/>
      </rPr>
      <t>年攀枝花市西区政府性基金预算收入决算表</t>
    </r>
  </si>
  <si>
    <r>
      <rPr>
        <sz val="14"/>
        <rFont val="方正黑体_GBK"/>
        <family val="4"/>
      </rPr>
      <t>年初</t>
    </r>
    <r>
      <rPr>
        <sz val="14"/>
        <rFont val="Times New Roman"/>
        <family val="1"/>
      </rPr>
      <t xml:space="preserve">   
</t>
    </r>
    <r>
      <rPr>
        <sz val="14"/>
        <rFont val="方正黑体_GBK"/>
        <family val="4"/>
      </rPr>
      <t>预算数</t>
    </r>
  </si>
  <si>
    <r>
      <rPr>
        <sz val="14"/>
        <rFont val="方正黑体_GBK"/>
        <family val="4"/>
      </rPr>
      <t>调整</t>
    </r>
    <r>
      <rPr>
        <sz val="14"/>
        <rFont val="Times New Roman"/>
        <family val="1"/>
      </rPr>
      <t xml:space="preserve">    
</t>
    </r>
    <r>
      <rPr>
        <sz val="14"/>
        <rFont val="方正黑体_GBK"/>
        <family val="4"/>
      </rPr>
      <t>预算数</t>
    </r>
  </si>
  <si>
    <r>
      <t>累计</t>
    </r>
    <r>
      <rPr>
        <sz val="14"/>
        <rFont val="Times New Roman"/>
        <family val="1"/>
      </rPr>
      <t xml:space="preserve">       
</t>
    </r>
    <r>
      <rPr>
        <sz val="14"/>
        <rFont val="方正黑体_GBK"/>
        <family val="4"/>
      </rPr>
      <t>占调整预算</t>
    </r>
  </si>
  <si>
    <t>同比增减</t>
  </si>
  <si>
    <r>
      <rPr>
        <b/>
        <sz val="14"/>
        <rFont val="方正仿宋_GBK"/>
        <family val="4"/>
      </rPr>
      <t>一、农网还贷资金收入</t>
    </r>
  </si>
  <si>
    <r>
      <rPr>
        <b/>
        <sz val="14"/>
        <rFont val="方正仿宋_GBK"/>
        <family val="4"/>
      </rPr>
      <t>二、海南省高等级公路车辆通行附加费收入</t>
    </r>
  </si>
  <si>
    <r>
      <rPr>
        <b/>
        <sz val="14"/>
        <rFont val="方正仿宋_GBK"/>
        <family val="4"/>
      </rPr>
      <t>三、港口建设费收入</t>
    </r>
  </si>
  <si>
    <r>
      <rPr>
        <b/>
        <sz val="14"/>
        <rFont val="方正仿宋_GBK"/>
        <family val="4"/>
      </rPr>
      <t>四、旅游发展基金收入</t>
    </r>
  </si>
  <si>
    <r>
      <rPr>
        <b/>
        <sz val="14"/>
        <rFont val="方正仿宋_GBK"/>
        <family val="4"/>
      </rPr>
      <t>五、国家电影事业发展专项资金收入</t>
    </r>
  </si>
  <si>
    <r>
      <rPr>
        <b/>
        <sz val="14"/>
        <rFont val="方正仿宋_GBK"/>
        <family val="4"/>
      </rPr>
      <t>六、城市公用事业附加收入</t>
    </r>
  </si>
  <si>
    <r>
      <rPr>
        <b/>
        <sz val="14"/>
        <rFont val="方正仿宋_GBK"/>
        <family val="4"/>
      </rPr>
      <t>七、国有土地收益基金收入</t>
    </r>
  </si>
  <si>
    <r>
      <rPr>
        <b/>
        <sz val="14"/>
        <rFont val="方正仿宋_GBK"/>
        <family val="4"/>
      </rPr>
      <t>八、农业土地开发资金收入</t>
    </r>
  </si>
  <si>
    <r>
      <rPr>
        <b/>
        <sz val="14"/>
        <rFont val="方正仿宋_GBK"/>
        <family val="4"/>
      </rPr>
      <t>九、国有土地使用权出让收入</t>
    </r>
  </si>
  <si>
    <r>
      <t xml:space="preserve">  </t>
    </r>
    <r>
      <rPr>
        <sz val="14"/>
        <rFont val="方正仿宋_GBK"/>
        <family val="4"/>
      </rPr>
      <t>土地出让价款收入</t>
    </r>
  </si>
  <si>
    <r>
      <t xml:space="preserve">  </t>
    </r>
    <r>
      <rPr>
        <sz val="14"/>
        <rFont val="方正仿宋_GBK"/>
        <family val="4"/>
      </rPr>
      <t>补缴的土地价款</t>
    </r>
  </si>
  <si>
    <r>
      <t xml:space="preserve">  </t>
    </r>
    <r>
      <rPr>
        <sz val="14"/>
        <rFont val="方正仿宋_GBK"/>
        <family val="4"/>
      </rPr>
      <t>划拨土地收入</t>
    </r>
  </si>
  <si>
    <r>
      <t xml:space="preserve">  </t>
    </r>
    <r>
      <rPr>
        <sz val="14"/>
        <rFont val="方正仿宋_GBK"/>
        <family val="4"/>
      </rPr>
      <t>缴纳新增建设用地土地有偿使用费</t>
    </r>
  </si>
  <si>
    <r>
      <t xml:space="preserve">  </t>
    </r>
    <r>
      <rPr>
        <sz val="14"/>
        <rFont val="方正仿宋_GBK"/>
        <family val="4"/>
      </rPr>
      <t>其他土地出让收入</t>
    </r>
  </si>
  <si>
    <r>
      <rPr>
        <b/>
        <sz val="14"/>
        <rFont val="方正仿宋_GBK"/>
        <family val="4"/>
      </rPr>
      <t>十、大中型水库库区基金收入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</si>
  <si>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</si>
  <si>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方正仿宋_GBK"/>
        <family val="4"/>
      </rPr>
      <t>十一、彩票公益金收入</t>
    </r>
  </si>
  <si>
    <r>
      <t xml:space="preserve">  </t>
    </r>
    <r>
      <rPr>
        <sz val="14"/>
        <rFont val="方正仿宋_GBK"/>
        <family val="4"/>
      </rPr>
      <t>福利彩票公益金收入</t>
    </r>
  </si>
  <si>
    <r>
      <t xml:space="preserve">  </t>
    </r>
    <r>
      <rPr>
        <sz val="14"/>
        <rFont val="方正仿宋_GBK"/>
        <family val="4"/>
      </rPr>
      <t>体育彩票公益金收入</t>
    </r>
  </si>
  <si>
    <r>
      <rPr>
        <b/>
        <sz val="14"/>
        <rFont val="方正仿宋_GBK"/>
        <family val="4"/>
      </rPr>
      <t>十二、城市基础设施配套费收入</t>
    </r>
  </si>
  <si>
    <r>
      <rPr>
        <b/>
        <sz val="14"/>
        <rFont val="方正仿宋_GBK"/>
        <family val="4"/>
      </rPr>
      <t>十三、小型水库移民扶助基金收入</t>
    </r>
  </si>
  <si>
    <r>
      <rPr>
        <b/>
        <sz val="14"/>
        <rFont val="方正仿宋_GBK"/>
        <family val="4"/>
      </rPr>
      <t>十四、其他政府性基金收入</t>
    </r>
  </si>
  <si>
    <r>
      <rPr>
        <b/>
        <sz val="14"/>
        <rFont val="方正仿宋_GBK"/>
        <family val="4"/>
      </rPr>
      <t>政府性基金预算收入合计</t>
    </r>
  </si>
  <si>
    <r>
      <t>表</t>
    </r>
    <r>
      <rPr>
        <sz val="14"/>
        <rFont val="Times New Roman"/>
        <family val="1"/>
      </rPr>
      <t>14</t>
    </r>
  </si>
  <si>
    <r>
      <t>2022</t>
    </r>
    <r>
      <rPr>
        <sz val="20"/>
        <rFont val="方正小标宋_GBK"/>
        <family val="4"/>
      </rPr>
      <t>年攀枝花市西区政府性基金预算支出决算表</t>
    </r>
  </si>
  <si>
    <r>
      <t>年初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预算数</t>
    </r>
  </si>
  <si>
    <r>
      <rPr>
        <b/>
        <sz val="14"/>
        <rFont val="方正仿宋_GBK"/>
        <family val="4"/>
      </rPr>
      <t>文化旅游体育与传媒支出</t>
    </r>
  </si>
  <si>
    <r>
      <t xml:space="preserve">      </t>
    </r>
    <r>
      <rPr>
        <b/>
        <sz val="14"/>
        <rFont val="方正仿宋_GBK"/>
        <family val="4"/>
      </rPr>
      <t>国家电影事业发展专项资金安排的支出</t>
    </r>
  </si>
  <si>
    <r>
      <t xml:space="preserve">          </t>
    </r>
    <r>
      <rPr>
        <sz val="14"/>
        <rFont val="方正仿宋_GBK"/>
        <family val="4"/>
      </rPr>
      <t>其他国家电影事业发展专项资金支出</t>
    </r>
  </si>
  <si>
    <r>
      <rPr>
        <b/>
        <sz val="14"/>
        <rFont val="方正仿宋_GBK"/>
        <family val="4"/>
      </rPr>
      <t>社会保障和就业支出</t>
    </r>
  </si>
  <si>
    <r>
      <t xml:space="preserve">      </t>
    </r>
    <r>
      <rPr>
        <b/>
        <sz val="14"/>
        <rFont val="方正仿宋_GBK"/>
        <family val="4"/>
      </rPr>
      <t>大中型水库移民后期扶持基金支出</t>
    </r>
  </si>
  <si>
    <r>
      <t xml:space="preserve">          </t>
    </r>
    <r>
      <rPr>
        <sz val="14"/>
        <rFont val="方正仿宋_GBK"/>
        <family val="4"/>
      </rPr>
      <t>移民补助</t>
    </r>
  </si>
  <si>
    <r>
      <t xml:space="preserve">          </t>
    </r>
    <r>
      <rPr>
        <sz val="14"/>
        <rFont val="方正仿宋_GBK"/>
        <family val="4"/>
      </rPr>
      <t>基础设施建设和经济发展</t>
    </r>
  </si>
  <si>
    <r>
      <rPr>
        <b/>
        <sz val="14"/>
        <rFont val="方正仿宋_GBK"/>
        <family val="4"/>
      </rPr>
      <t>城乡社区支出</t>
    </r>
  </si>
  <si>
    <r>
      <t xml:space="preserve">      </t>
    </r>
    <r>
      <rPr>
        <b/>
        <sz val="14"/>
        <rFont val="方正仿宋_GBK"/>
        <family val="4"/>
      </rPr>
      <t>国有土地使用权出让收入安排的支出</t>
    </r>
  </si>
  <si>
    <r>
      <t xml:space="preserve">          </t>
    </r>
    <r>
      <rPr>
        <sz val="14"/>
        <rFont val="方正仿宋_GBK"/>
        <family val="4"/>
      </rPr>
      <t>征地和拆迁补偿支出</t>
    </r>
  </si>
  <si>
    <r>
      <t xml:space="preserve">          </t>
    </r>
    <r>
      <rPr>
        <sz val="14"/>
        <rFont val="方正仿宋_GBK"/>
        <family val="4"/>
      </rPr>
      <t>土地开发支出</t>
    </r>
  </si>
  <si>
    <r>
      <t xml:space="preserve">          </t>
    </r>
    <r>
      <rPr>
        <sz val="14"/>
        <rFont val="方正仿宋_GBK"/>
        <family val="4"/>
      </rPr>
      <t>农业生产发展支出</t>
    </r>
  </si>
  <si>
    <r>
      <t xml:space="preserve">          </t>
    </r>
    <r>
      <rPr>
        <sz val="14"/>
        <rFont val="方正仿宋_GBK"/>
        <family val="4"/>
      </rPr>
      <t>农业农村生态环境支出</t>
    </r>
  </si>
  <si>
    <r>
      <t xml:space="preserve">      </t>
    </r>
    <r>
      <rPr>
        <b/>
        <sz val="14"/>
        <rFont val="方正仿宋_GBK"/>
        <family val="4"/>
      </rPr>
      <t>城市基础设施配套费安排的支出</t>
    </r>
  </si>
  <si>
    <r>
      <rPr>
        <b/>
        <sz val="14"/>
        <rFont val="方正仿宋_GBK"/>
        <family val="4"/>
      </rPr>
      <t>农林水支出</t>
    </r>
  </si>
  <si>
    <r>
      <t xml:space="preserve">      </t>
    </r>
    <r>
      <rPr>
        <b/>
        <sz val="14"/>
        <rFont val="方正仿宋_GBK"/>
        <family val="4"/>
      </rPr>
      <t>大中型水库库区基金安排的支出</t>
    </r>
  </si>
  <si>
    <t xml:space="preserve">      基础设施建设和经济发展</t>
  </si>
  <si>
    <r>
      <t xml:space="preserve">          </t>
    </r>
    <r>
      <rPr>
        <sz val="14"/>
        <rFont val="方正仿宋_GBK"/>
        <family val="4"/>
      </rPr>
      <t>其他大中型水库库区基金安排的支出</t>
    </r>
  </si>
  <si>
    <r>
      <t xml:space="preserve">      </t>
    </r>
    <r>
      <rPr>
        <b/>
        <sz val="14"/>
        <rFont val="方正仿宋_GBK"/>
        <family val="4"/>
      </rPr>
      <t>其他政府性基金及对应专项债务收入安排的支出</t>
    </r>
  </si>
  <si>
    <r>
      <t xml:space="preserve">          </t>
    </r>
    <r>
      <rPr>
        <sz val="14"/>
        <rFont val="方正仿宋_GBK"/>
        <family val="4"/>
      </rPr>
      <t>其他地方自行试点项目收益专项债券收入安排的支出</t>
    </r>
    <r>
      <rPr>
        <sz val="14"/>
        <rFont val="Times New Roman"/>
        <family val="1"/>
      </rPr>
      <t xml:space="preserve">  </t>
    </r>
  </si>
  <si>
    <r>
      <t xml:space="preserve">     </t>
    </r>
    <r>
      <rPr>
        <b/>
        <sz val="14"/>
        <rFont val="方正仿宋_GBK"/>
        <family val="4"/>
      </rPr>
      <t>彩票公益金安排的支出</t>
    </r>
  </si>
  <si>
    <r>
      <t xml:space="preserve">          </t>
    </r>
    <r>
      <rPr>
        <sz val="14"/>
        <rFont val="方正仿宋_GBK"/>
        <family val="4"/>
      </rPr>
      <t>用于补充全国社会保障基金的彩票公益金支出</t>
    </r>
  </si>
  <si>
    <r>
      <t xml:space="preserve">          </t>
    </r>
    <r>
      <rPr>
        <sz val="14"/>
        <rFont val="方正仿宋_GBK"/>
        <family val="4"/>
      </rPr>
      <t>用于社会福利的彩票公益金支出</t>
    </r>
  </si>
  <si>
    <r>
      <t xml:space="preserve">          </t>
    </r>
    <r>
      <rPr>
        <sz val="14"/>
        <rFont val="方正仿宋_GBK"/>
        <family val="4"/>
      </rPr>
      <t>用于体育事业的彩票公益金支出</t>
    </r>
  </si>
  <si>
    <r>
      <t xml:space="preserve">          </t>
    </r>
    <r>
      <rPr>
        <sz val="14"/>
        <rFont val="方正仿宋_GBK"/>
        <family val="4"/>
      </rPr>
      <t>用于教育事业的彩票公益金支出</t>
    </r>
  </si>
  <si>
    <r>
      <t xml:space="preserve">          </t>
    </r>
    <r>
      <rPr>
        <sz val="14"/>
        <rFont val="方正仿宋_GBK"/>
        <family val="4"/>
      </rPr>
      <t>用于红十字事业的彩票公益金支出</t>
    </r>
  </si>
  <si>
    <r>
      <t xml:space="preserve">          </t>
    </r>
    <r>
      <rPr>
        <sz val="14"/>
        <rFont val="方正仿宋_GBK"/>
        <family val="4"/>
      </rPr>
      <t>用于残疾人事业的彩票公益金支出</t>
    </r>
  </si>
  <si>
    <r>
      <t xml:space="preserve">          </t>
    </r>
    <r>
      <rPr>
        <sz val="14"/>
        <rFont val="方正仿宋_GBK"/>
        <family val="4"/>
      </rPr>
      <t>用于文化事业的彩票公益金支出</t>
    </r>
  </si>
  <si>
    <r>
      <t xml:space="preserve">          </t>
    </r>
    <r>
      <rPr>
        <sz val="14"/>
        <rFont val="方正仿宋_GBK"/>
        <family val="4"/>
      </rPr>
      <t>用于扶贫的彩票公益金支出</t>
    </r>
  </si>
  <si>
    <r>
      <t xml:space="preserve">          </t>
    </r>
    <r>
      <rPr>
        <sz val="14"/>
        <rFont val="方正仿宋_GBK"/>
        <family val="4"/>
      </rPr>
      <t>用于法律援助的彩票公益金支出</t>
    </r>
  </si>
  <si>
    <r>
      <t xml:space="preserve">          </t>
    </r>
    <r>
      <rPr>
        <sz val="14"/>
        <rFont val="方正仿宋_GBK"/>
        <family val="4"/>
      </rPr>
      <t>用于城乡医疗救助的彩票公益金支出</t>
    </r>
  </si>
  <si>
    <r>
      <t xml:space="preserve">          </t>
    </r>
    <r>
      <rPr>
        <sz val="14"/>
        <rFont val="方正仿宋_GBK"/>
        <family val="4"/>
      </rPr>
      <t>用于其他社会公益事业的彩票公益金支出</t>
    </r>
  </si>
  <si>
    <r>
      <rPr>
        <b/>
        <sz val="14"/>
        <rFont val="方正仿宋_GBK"/>
        <family val="4"/>
      </rPr>
      <t>债务付息支出</t>
    </r>
  </si>
  <si>
    <r>
      <t xml:space="preserve">      </t>
    </r>
    <r>
      <rPr>
        <b/>
        <sz val="14"/>
        <rFont val="方正仿宋_GBK"/>
        <family val="4"/>
      </rPr>
      <t>地方政府专项债务付息支出</t>
    </r>
  </si>
  <si>
    <r>
      <t xml:space="preserve">          </t>
    </r>
    <r>
      <rPr>
        <sz val="14"/>
        <rFont val="方正仿宋_GBK"/>
        <family val="4"/>
      </rPr>
      <t>国家电影事业发展专项资金债务付息支出</t>
    </r>
  </si>
  <si>
    <r>
      <t xml:space="preserve">          </t>
    </r>
    <r>
      <rPr>
        <sz val="14"/>
        <rFont val="方正仿宋_GBK"/>
        <family val="4"/>
      </rPr>
      <t>国有土地使用权出让金债务付息支出</t>
    </r>
  </si>
  <si>
    <r>
      <t xml:space="preserve">          </t>
    </r>
    <r>
      <rPr>
        <sz val="14"/>
        <rFont val="方正仿宋_GBK"/>
        <family val="4"/>
      </rPr>
      <t>其他政府性基金债务付息支出</t>
    </r>
  </si>
  <si>
    <r>
      <rPr>
        <b/>
        <sz val="14"/>
        <rFont val="方正仿宋_GBK"/>
        <family val="4"/>
      </rPr>
      <t>债务发行费用支出</t>
    </r>
  </si>
  <si>
    <r>
      <t xml:space="preserve">      </t>
    </r>
    <r>
      <rPr>
        <b/>
        <sz val="14"/>
        <rFont val="方正仿宋_GBK"/>
        <family val="4"/>
      </rPr>
      <t>地方政府专项债务发行费用支出</t>
    </r>
  </si>
  <si>
    <r>
      <t xml:space="preserve">          </t>
    </r>
    <r>
      <rPr>
        <sz val="14"/>
        <rFont val="方正仿宋_GBK"/>
        <family val="4"/>
      </rPr>
      <t>国家电影事业发展专项资金债务发行费用支出</t>
    </r>
  </si>
  <si>
    <r>
      <t xml:space="preserve">          </t>
    </r>
    <r>
      <rPr>
        <sz val="14"/>
        <rFont val="方正仿宋_GBK"/>
        <family val="4"/>
      </rPr>
      <t>国有土地使用权出让金债务发行费用支出</t>
    </r>
  </si>
  <si>
    <r>
      <t xml:space="preserve">          </t>
    </r>
    <r>
      <rPr>
        <sz val="14"/>
        <rFont val="方正仿宋_GBK"/>
        <family val="4"/>
      </rPr>
      <t>国有土地收益基金债务发行费用支出</t>
    </r>
  </si>
  <si>
    <r>
      <t xml:space="preserve">          </t>
    </r>
    <r>
      <rPr>
        <sz val="14"/>
        <rFont val="方正仿宋_GBK"/>
        <family val="4"/>
      </rPr>
      <t>其他政府性基金债务发行费用支出</t>
    </r>
  </si>
  <si>
    <r>
      <rPr>
        <b/>
        <sz val="14"/>
        <rFont val="方正仿宋_GBK"/>
        <family val="4"/>
      </rPr>
      <t>政府性基金预算支出合计</t>
    </r>
  </si>
  <si>
    <r>
      <t>表</t>
    </r>
    <r>
      <rPr>
        <sz val="14"/>
        <rFont val="Times New Roman"/>
        <family val="1"/>
      </rPr>
      <t>15</t>
    </r>
  </si>
  <si>
    <r>
      <t>2022</t>
    </r>
    <r>
      <rPr>
        <sz val="20"/>
        <rFont val="方正小标宋_GBK"/>
        <family val="4"/>
      </rPr>
      <t>年攀枝花市西区政府性基金收支决算平衡表</t>
    </r>
  </si>
  <si>
    <r>
      <t>收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4"/>
      </rPr>
      <t>入</t>
    </r>
  </si>
  <si>
    <r>
      <t>支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4"/>
      </rPr>
      <t>出</t>
    </r>
  </si>
  <si>
    <t>政府性基金收入</t>
  </si>
  <si>
    <t>政府性基金支出</t>
  </si>
  <si>
    <t>补助下级支出</t>
  </si>
  <si>
    <t>下级上解收入</t>
  </si>
  <si>
    <t>上解上级支出</t>
  </si>
  <si>
    <t>调入资金</t>
  </si>
  <si>
    <t>调出资金</t>
  </si>
  <si>
    <t>地方政府债务转贷收入</t>
  </si>
  <si>
    <t>债务还本支出</t>
  </si>
  <si>
    <r>
      <t xml:space="preserve">    </t>
    </r>
    <r>
      <rPr>
        <sz val="14"/>
        <color indexed="8"/>
        <rFont val="方正仿宋_GBK"/>
        <family val="4"/>
      </rPr>
      <t>地方政府专项债务转贷收入</t>
    </r>
  </si>
  <si>
    <r>
      <t xml:space="preserve">    </t>
    </r>
    <r>
      <rPr>
        <sz val="14"/>
        <color indexed="8"/>
        <rFont val="方正仿宋_GBK"/>
        <family val="4"/>
      </rPr>
      <t>地方政府专项债务还本支出</t>
    </r>
  </si>
  <si>
    <t>上年结转收入</t>
  </si>
  <si>
    <t>政府性基金年终结余</t>
  </si>
  <si>
    <t>收入总计</t>
  </si>
  <si>
    <t>支出总计</t>
  </si>
  <si>
    <r>
      <t>表</t>
    </r>
    <r>
      <rPr>
        <sz val="14"/>
        <rFont val="Times New Roman"/>
        <family val="1"/>
      </rPr>
      <t>16</t>
    </r>
  </si>
  <si>
    <r>
      <t>2022</t>
    </r>
    <r>
      <rPr>
        <sz val="20"/>
        <rFont val="方正小标宋_GBK"/>
        <family val="4"/>
      </rPr>
      <t>年攀枝花市西区区级政府性基金预算收入决算表</t>
    </r>
  </si>
  <si>
    <r>
      <t>表</t>
    </r>
    <r>
      <rPr>
        <sz val="14"/>
        <rFont val="Times New Roman"/>
        <family val="1"/>
      </rPr>
      <t>17</t>
    </r>
  </si>
  <si>
    <r>
      <t>2022</t>
    </r>
    <r>
      <rPr>
        <sz val="20"/>
        <rFont val="方正小标宋_GBK"/>
        <family val="4"/>
      </rPr>
      <t>年攀枝花市西区区级政府性基金预算支出决算表</t>
    </r>
  </si>
  <si>
    <r>
      <t>表</t>
    </r>
    <r>
      <rPr>
        <sz val="14"/>
        <rFont val="Times New Roman"/>
        <family val="1"/>
      </rPr>
      <t>18</t>
    </r>
  </si>
  <si>
    <r>
      <t>2022</t>
    </r>
    <r>
      <rPr>
        <sz val="20"/>
        <rFont val="方正小标宋_GBK"/>
        <family val="4"/>
      </rPr>
      <t>年攀枝花市西区区级政府性基金收支决算平衡表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</si>
  <si>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19</t>
    </r>
  </si>
  <si>
    <r>
      <t>2022</t>
    </r>
    <r>
      <rPr>
        <sz val="20"/>
        <rFont val="方正小标宋_GBK"/>
        <family val="4"/>
      </rPr>
      <t>年上级对攀枝花市西区政府性基金转移支付补助决算表</t>
    </r>
  </si>
  <si>
    <r>
      <rPr>
        <sz val="14"/>
        <rFont val="方正黑体_GBK"/>
        <family val="4"/>
      </rPr>
      <t>预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4"/>
      </rPr>
      <t>算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4"/>
      </rPr>
      <t>科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4"/>
      </rPr>
      <t>目</t>
    </r>
  </si>
  <si>
    <r>
      <rPr>
        <b/>
        <sz val="14"/>
        <rFont val="方正仿宋_GBK"/>
        <family val="4"/>
      </rPr>
      <t>上级补助收入</t>
    </r>
  </si>
  <si>
    <r>
      <t xml:space="preserve">   </t>
    </r>
    <r>
      <rPr>
        <sz val="14"/>
        <rFont val="方正仿宋_GBK"/>
        <family val="4"/>
      </rPr>
      <t>一、国家电影事业发展专项资金收入</t>
    </r>
  </si>
  <si>
    <r>
      <t xml:space="preserve">   </t>
    </r>
    <r>
      <rPr>
        <sz val="14"/>
        <rFont val="方正仿宋_GBK"/>
        <family val="4"/>
      </rPr>
      <t>二、大中型水库移民后期扶持基金收入</t>
    </r>
  </si>
  <si>
    <r>
      <t xml:space="preserve">   </t>
    </r>
    <r>
      <rPr>
        <sz val="14"/>
        <rFont val="方正仿宋_GBK"/>
        <family val="4"/>
      </rPr>
      <t>三、小型水库移民扶助基金收入</t>
    </r>
  </si>
  <si>
    <r>
      <t xml:space="preserve">   </t>
    </r>
    <r>
      <rPr>
        <sz val="14"/>
        <rFont val="方正仿宋_GBK"/>
        <family val="4"/>
      </rPr>
      <t>四、国有土地使用权出让收入</t>
    </r>
  </si>
  <si>
    <r>
      <t xml:space="preserve">   </t>
    </r>
    <r>
      <rPr>
        <sz val="14"/>
        <rFont val="方正仿宋_GBK"/>
        <family val="4"/>
      </rPr>
      <t>五、城市公用事业附加收入</t>
    </r>
  </si>
  <si>
    <r>
      <t xml:space="preserve">   </t>
    </r>
    <r>
      <rPr>
        <sz val="14"/>
        <rFont val="方正仿宋_GBK"/>
        <family val="4"/>
      </rPr>
      <t>六、国有土地收益基金收入</t>
    </r>
  </si>
  <si>
    <r>
      <t xml:space="preserve">   </t>
    </r>
    <r>
      <rPr>
        <sz val="14"/>
        <rFont val="方正仿宋_GBK"/>
        <family val="4"/>
      </rPr>
      <t>七、农业土地开发资金收入</t>
    </r>
  </si>
  <si>
    <r>
      <t xml:space="preserve">   </t>
    </r>
    <r>
      <rPr>
        <sz val="14"/>
        <rFont val="方正仿宋_GBK"/>
        <family val="4"/>
      </rPr>
      <t>八、新增建设用地土地有偿使用费收入</t>
    </r>
  </si>
  <si>
    <r>
      <t xml:space="preserve">   </t>
    </r>
    <r>
      <rPr>
        <sz val="14"/>
        <rFont val="方正仿宋_GBK"/>
        <family val="4"/>
      </rPr>
      <t>九、城市基础设施配套费收入</t>
    </r>
  </si>
  <si>
    <r>
      <t xml:space="preserve">   </t>
    </r>
    <r>
      <rPr>
        <sz val="14"/>
        <rFont val="方正仿宋_GBK"/>
        <family val="4"/>
      </rPr>
      <t>十、污水处理费收入</t>
    </r>
  </si>
  <si>
    <r>
      <t xml:space="preserve">   </t>
    </r>
    <r>
      <rPr>
        <sz val="14"/>
        <rFont val="方正仿宋_GBK"/>
        <family val="4"/>
      </rPr>
      <t>十一、大中型水库库区基金收入</t>
    </r>
  </si>
  <si>
    <r>
      <t xml:space="preserve">   </t>
    </r>
    <r>
      <rPr>
        <sz val="14"/>
        <rFont val="方正仿宋_GBK"/>
        <family val="4"/>
      </rPr>
      <t>十二、国家重大水利工程建设基金收入</t>
    </r>
  </si>
  <si>
    <r>
      <t xml:space="preserve">   </t>
    </r>
    <r>
      <rPr>
        <sz val="14"/>
        <rFont val="方正仿宋_GBK"/>
        <family val="4"/>
      </rPr>
      <t>十三、车辆通行费</t>
    </r>
  </si>
  <si>
    <r>
      <t xml:space="preserve">   </t>
    </r>
    <r>
      <rPr>
        <sz val="14"/>
        <rFont val="方正仿宋_GBK"/>
        <family val="4"/>
      </rPr>
      <t>十四、港口建设费收入</t>
    </r>
  </si>
  <si>
    <r>
      <t xml:space="preserve">   </t>
    </r>
    <r>
      <rPr>
        <sz val="14"/>
        <rFont val="方正仿宋_GBK"/>
        <family val="4"/>
      </rPr>
      <t>十五、民航发展基金收入</t>
    </r>
  </si>
  <si>
    <r>
      <t xml:space="preserve">   </t>
    </r>
    <r>
      <rPr>
        <sz val="14"/>
        <rFont val="方正仿宋_GBK"/>
        <family val="4"/>
      </rPr>
      <t>十六、新型墙体材料专项基金收入</t>
    </r>
  </si>
  <si>
    <r>
      <t xml:space="preserve">   </t>
    </r>
    <r>
      <rPr>
        <sz val="14"/>
        <rFont val="方正仿宋_GBK"/>
        <family val="4"/>
      </rPr>
      <t>十七、农网还贷资金收入</t>
    </r>
  </si>
  <si>
    <r>
      <t xml:space="preserve">   </t>
    </r>
    <r>
      <rPr>
        <sz val="14"/>
        <rFont val="方正仿宋_GBK"/>
        <family val="4"/>
      </rPr>
      <t>十八、旅游发展基金收入</t>
    </r>
  </si>
  <si>
    <r>
      <t xml:space="preserve">   </t>
    </r>
    <r>
      <rPr>
        <sz val="14"/>
        <rFont val="方正仿宋_GBK"/>
        <family val="4"/>
      </rPr>
      <t>十九、其他政府性基金收入</t>
    </r>
  </si>
  <si>
    <r>
      <t xml:space="preserve">   </t>
    </r>
    <r>
      <rPr>
        <sz val="14"/>
        <rFont val="方正仿宋_GBK"/>
        <family val="4"/>
      </rPr>
      <t>二十、彩票发行机构和彩票销售机构的业务费用</t>
    </r>
  </si>
  <si>
    <r>
      <t xml:space="preserve">   </t>
    </r>
    <r>
      <rPr>
        <sz val="14"/>
        <rFont val="方正仿宋_GBK"/>
        <family val="4"/>
      </rPr>
      <t>二十一、彩票公益金收入</t>
    </r>
  </si>
  <si>
    <r>
      <t xml:space="preserve">   </t>
    </r>
    <r>
      <rPr>
        <sz val="14"/>
        <rFont val="方正仿宋_GBK"/>
        <family val="4"/>
      </rPr>
      <t>二十二、抗疫特别国债收入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</si>
  <si>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20</t>
    </r>
  </si>
  <si>
    <r>
      <t>2022</t>
    </r>
    <r>
      <rPr>
        <sz val="20"/>
        <rFont val="方正小标宋_GBK"/>
        <family val="4"/>
      </rPr>
      <t>年上级对攀枝花市西区政府性基金转移支付补助决算表（分项目、分地区）</t>
    </r>
  </si>
  <si>
    <r>
      <rPr>
        <sz val="14"/>
        <rFont val="方正黑体_GBK"/>
        <family val="4"/>
      </rPr>
      <t>项目名称</t>
    </r>
  </si>
  <si>
    <r>
      <rPr>
        <sz val="14"/>
        <rFont val="方正黑体_GBK"/>
        <family val="4"/>
      </rPr>
      <t>西区</t>
    </r>
  </si>
  <si>
    <r>
      <t xml:space="preserve">   </t>
    </r>
    <r>
      <rPr>
        <sz val="14"/>
        <rFont val="方正仿宋_GBK"/>
        <family val="4"/>
      </rPr>
      <t>城乡医疗救助资金</t>
    </r>
  </si>
  <si>
    <r>
      <t xml:space="preserve">   </t>
    </r>
    <r>
      <rPr>
        <sz val="14"/>
        <rFont val="方正仿宋_GBK"/>
        <family val="4"/>
      </rPr>
      <t>基层组织活动和公共服务运行经费</t>
    </r>
  </si>
  <si>
    <r>
      <t xml:space="preserve">   </t>
    </r>
    <r>
      <rPr>
        <sz val="14"/>
        <rFont val="方正仿宋_GBK"/>
        <family val="4"/>
      </rPr>
      <t>少数民族发展资金</t>
    </r>
  </si>
  <si>
    <r>
      <t xml:space="preserve">   </t>
    </r>
    <r>
      <rPr>
        <sz val="14"/>
        <rFont val="方正仿宋_GBK"/>
        <family val="4"/>
      </rPr>
      <t>矿区困难群体社会救助联动机制专项经费补助</t>
    </r>
  </si>
  <si>
    <r>
      <t xml:space="preserve">   </t>
    </r>
    <r>
      <rPr>
        <sz val="14"/>
        <rFont val="方正仿宋_GBK"/>
        <family val="4"/>
      </rPr>
      <t>优抚对象价格临时补贴补助资金</t>
    </r>
  </si>
  <si>
    <r>
      <t xml:space="preserve">   </t>
    </r>
    <r>
      <rPr>
        <sz val="14"/>
        <rFont val="方正仿宋_GBK"/>
        <family val="4"/>
      </rPr>
      <t>基本公共卫生服务项目补助资金</t>
    </r>
  </si>
  <si>
    <r>
      <t xml:space="preserve">   </t>
    </r>
    <r>
      <rPr>
        <sz val="14"/>
        <rFont val="方正仿宋_GBK"/>
        <family val="4"/>
      </rPr>
      <t>医疗救助补助资金</t>
    </r>
  </si>
  <si>
    <r>
      <t xml:space="preserve">   </t>
    </r>
    <r>
      <rPr>
        <sz val="14"/>
        <rFont val="方正仿宋_GBK"/>
        <family val="4"/>
      </rPr>
      <t>村卫生室政补助资金</t>
    </r>
  </si>
  <si>
    <r>
      <t xml:space="preserve">   </t>
    </r>
    <r>
      <rPr>
        <sz val="14"/>
        <rFont val="方正仿宋_GBK"/>
        <family val="4"/>
      </rPr>
      <t>基本药物制度补助资金</t>
    </r>
  </si>
  <si>
    <r>
      <t xml:space="preserve">   </t>
    </r>
    <r>
      <rPr>
        <sz val="14"/>
        <rFont val="方正仿宋_GBK"/>
        <family val="4"/>
      </rPr>
      <t>大中型水库移民后期扶持资金</t>
    </r>
  </si>
  <si>
    <r>
      <t xml:space="preserve">   </t>
    </r>
    <r>
      <rPr>
        <sz val="14"/>
        <rFont val="方正仿宋_GBK"/>
        <family val="4"/>
      </rPr>
      <t>养老服务业发展补助资金</t>
    </r>
  </si>
  <si>
    <r>
      <t xml:space="preserve">   </t>
    </r>
    <r>
      <rPr>
        <sz val="14"/>
        <rFont val="方正仿宋_GBK"/>
        <family val="4"/>
      </rPr>
      <t>困难群众价格临时补贴补助资金</t>
    </r>
  </si>
  <si>
    <r>
      <t xml:space="preserve">   </t>
    </r>
    <r>
      <rPr>
        <sz val="14"/>
        <rFont val="方正仿宋_GBK"/>
        <family val="4"/>
      </rPr>
      <t>残疾人事业发展补助资金</t>
    </r>
  </si>
  <si>
    <r>
      <t xml:space="preserve">   </t>
    </r>
    <r>
      <rPr>
        <sz val="14"/>
        <rFont val="方正仿宋_GBK"/>
        <family val="4"/>
      </rPr>
      <t>青少年体育活动经费</t>
    </r>
  </si>
  <si>
    <r>
      <t xml:space="preserve">   </t>
    </r>
    <r>
      <rPr>
        <sz val="14"/>
        <rFont val="方正仿宋_GBK"/>
        <family val="4"/>
      </rPr>
      <t>退役安置补助资金</t>
    </r>
  </si>
  <si>
    <r>
      <t xml:space="preserve">   </t>
    </r>
    <r>
      <rPr>
        <sz val="14"/>
        <rFont val="方正仿宋_GBK"/>
        <family val="4"/>
      </rPr>
      <t>福彩圆梦</t>
    </r>
    <r>
      <rPr>
        <sz val="14"/>
        <rFont val="Times New Roman"/>
        <family val="1"/>
      </rPr>
      <t>.</t>
    </r>
    <r>
      <rPr>
        <sz val="14"/>
        <rFont val="方正仿宋_GBK"/>
        <family val="4"/>
      </rPr>
      <t>孤儿助学工程资金</t>
    </r>
  </si>
  <si>
    <r>
      <t xml:space="preserve">   </t>
    </r>
    <r>
      <rPr>
        <sz val="14"/>
        <rFont val="方正仿宋_GBK"/>
        <family val="4"/>
      </rPr>
      <t>体育彩票助学金</t>
    </r>
  </si>
  <si>
    <r>
      <t xml:space="preserve">   </t>
    </r>
    <r>
      <rPr>
        <sz val="14"/>
        <rFont val="方正仿宋_GBK"/>
        <family val="4"/>
      </rPr>
      <t>乡村学校少年宫项目资金</t>
    </r>
  </si>
  <si>
    <r>
      <t xml:space="preserve">   </t>
    </r>
    <r>
      <rPr>
        <sz val="14"/>
        <rFont val="方正仿宋_GBK"/>
        <family val="4"/>
      </rPr>
      <t>民政慈善助学活动资金</t>
    </r>
  </si>
  <si>
    <r>
      <t xml:space="preserve">   </t>
    </r>
    <r>
      <rPr>
        <sz val="14"/>
        <rFont val="方正仿宋_GBK"/>
        <family val="4"/>
      </rPr>
      <t>文化广播电视和旅游发展专项资金</t>
    </r>
  </si>
  <si>
    <r>
      <t xml:space="preserve">   </t>
    </r>
    <r>
      <rPr>
        <sz val="14"/>
        <rFont val="方正仿宋_GBK"/>
        <family val="4"/>
      </rPr>
      <t>兽医管理体制改革补助</t>
    </r>
  </si>
  <si>
    <r>
      <t xml:space="preserve">   </t>
    </r>
    <r>
      <rPr>
        <sz val="14"/>
        <rFont val="方正仿宋_GBK"/>
        <family val="4"/>
      </rPr>
      <t>水管体制改革及山洪灾害防治补助资金</t>
    </r>
  </si>
  <si>
    <r>
      <t xml:space="preserve">   </t>
    </r>
    <r>
      <rPr>
        <sz val="14"/>
        <rFont val="方正仿宋_GBK"/>
        <family val="4"/>
      </rPr>
      <t>村级公益事业建设一事一议奖补资金</t>
    </r>
  </si>
  <si>
    <r>
      <t xml:space="preserve">   </t>
    </r>
    <r>
      <rPr>
        <sz val="14"/>
        <rFont val="方正仿宋_GBK"/>
        <family val="4"/>
      </rPr>
      <t>新冠肺炎防疫期间缓解中小企业生产经营困难补助资金</t>
    </r>
  </si>
  <si>
    <r>
      <t xml:space="preserve">   </t>
    </r>
    <r>
      <rPr>
        <sz val="14"/>
        <rFont val="方正仿宋_GBK"/>
        <family val="4"/>
      </rPr>
      <t>居家养老服务补贴</t>
    </r>
  </si>
  <si>
    <r>
      <t xml:space="preserve">   </t>
    </r>
    <r>
      <rPr>
        <sz val="14"/>
        <rFont val="方正仿宋_GBK"/>
        <family val="4"/>
      </rPr>
      <t>农村妇女和城市低收入妇女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两癌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筛查补助资金</t>
    </r>
  </si>
  <si>
    <r>
      <t xml:space="preserve">   </t>
    </r>
    <r>
      <rPr>
        <sz val="14"/>
        <rFont val="方正仿宋_GBK"/>
        <family val="4"/>
      </rPr>
      <t>计划生育专项补助资金</t>
    </r>
  </si>
  <si>
    <r>
      <t xml:space="preserve">   </t>
    </r>
    <r>
      <rPr>
        <sz val="14"/>
        <rFont val="方正仿宋_GBK"/>
        <family val="4"/>
      </rPr>
      <t>民政事业补助资金</t>
    </r>
  </si>
  <si>
    <r>
      <t xml:space="preserve">   </t>
    </r>
    <r>
      <rPr>
        <sz val="14"/>
        <rFont val="方正仿宋_GBK"/>
        <family val="4"/>
      </rPr>
      <t>国家电影事业发展专项资金和文化产业发展专项资金</t>
    </r>
  </si>
  <si>
    <r>
      <t xml:space="preserve">   </t>
    </r>
    <r>
      <rPr>
        <sz val="14"/>
        <rFont val="方正仿宋_GBK"/>
        <family val="4"/>
      </rPr>
      <t>自然灾害救助经费</t>
    </r>
  </si>
  <si>
    <r>
      <t xml:space="preserve">   </t>
    </r>
    <r>
      <rPr>
        <sz val="14"/>
        <rFont val="方正仿宋_GBK"/>
        <family val="4"/>
      </rPr>
      <t>艾滋病防治补助资金</t>
    </r>
  </si>
  <si>
    <r>
      <t xml:space="preserve">   </t>
    </r>
    <r>
      <rPr>
        <sz val="14"/>
        <rFont val="方正仿宋_GBK"/>
        <family val="4"/>
      </rPr>
      <t>卫生健康专项资金</t>
    </r>
  </si>
  <si>
    <r>
      <t xml:space="preserve">   </t>
    </r>
    <r>
      <rPr>
        <sz val="14"/>
        <rFont val="方正仿宋_GBK"/>
        <family val="4"/>
      </rPr>
      <t>民办养老机构运营补贴</t>
    </r>
  </si>
  <si>
    <r>
      <t xml:space="preserve">   </t>
    </r>
    <r>
      <rPr>
        <sz val="14"/>
        <rFont val="方正仿宋_GBK"/>
        <family val="4"/>
      </rPr>
      <t>高龄津贴补助资金</t>
    </r>
  </si>
  <si>
    <r>
      <t xml:space="preserve">   </t>
    </r>
    <r>
      <rPr>
        <sz val="14"/>
        <rFont val="方正仿宋_GBK"/>
        <family val="4"/>
      </rPr>
      <t>惠民殡葬补助资金</t>
    </r>
  </si>
  <si>
    <r>
      <t xml:space="preserve">   </t>
    </r>
    <r>
      <rPr>
        <sz val="14"/>
        <rFont val="方正仿宋_GBK"/>
        <family val="4"/>
      </rPr>
      <t>科技专项资金</t>
    </r>
  </si>
  <si>
    <r>
      <t xml:space="preserve">   </t>
    </r>
    <r>
      <rPr>
        <sz val="14"/>
        <rFont val="方正仿宋_GBK"/>
        <family val="4"/>
      </rPr>
      <t>困难群众社会保险个人缴费代缴资金</t>
    </r>
  </si>
  <si>
    <r>
      <t xml:space="preserve">   </t>
    </r>
    <r>
      <rPr>
        <sz val="14"/>
        <rFont val="方正仿宋_GBK"/>
        <family val="4"/>
      </rPr>
      <t>孤儿基本生活保障补助资金</t>
    </r>
  </si>
  <si>
    <r>
      <t xml:space="preserve">   </t>
    </r>
    <r>
      <rPr>
        <sz val="14"/>
        <rFont val="方正仿宋_GBK"/>
        <family val="4"/>
      </rPr>
      <t>企业升规补助资金</t>
    </r>
  </si>
  <si>
    <r>
      <t xml:space="preserve">   </t>
    </r>
    <r>
      <rPr>
        <sz val="14"/>
        <rFont val="方正仿宋_GBK"/>
        <family val="4"/>
      </rPr>
      <t>基层财政考核绩效预算管理奖励资金</t>
    </r>
  </si>
  <si>
    <r>
      <t xml:space="preserve">   </t>
    </r>
    <r>
      <rPr>
        <sz val="14"/>
        <rFont val="方正仿宋_GBK"/>
        <family val="4"/>
      </rPr>
      <t>促县乡发展专项资金</t>
    </r>
  </si>
  <si>
    <r>
      <t xml:space="preserve">   </t>
    </r>
    <r>
      <rPr>
        <sz val="14"/>
        <rFont val="方正仿宋_GBK"/>
        <family val="4"/>
      </rPr>
      <t>退役士兵社保接续医疗保险补助经费</t>
    </r>
  </si>
  <si>
    <r>
      <t xml:space="preserve">   </t>
    </r>
    <r>
      <rPr>
        <sz val="14"/>
        <rFont val="方正仿宋_GBK"/>
        <family val="4"/>
      </rPr>
      <t>困难退役军人帮扶资金</t>
    </r>
  </si>
  <si>
    <r>
      <t xml:space="preserve">   </t>
    </r>
    <r>
      <rPr>
        <sz val="14"/>
        <rFont val="方正仿宋_GBK"/>
        <family val="4"/>
      </rPr>
      <t>动物疫病防治补助资金</t>
    </r>
  </si>
  <si>
    <r>
      <t xml:space="preserve">   </t>
    </r>
    <r>
      <rPr>
        <sz val="14"/>
        <rFont val="方正仿宋_GBK"/>
        <family val="4"/>
      </rPr>
      <t>农业水价综合改革补助资金</t>
    </r>
  </si>
  <si>
    <r>
      <t xml:space="preserve">   </t>
    </r>
    <r>
      <rPr>
        <sz val="14"/>
        <rFont val="方正仿宋_GBK"/>
        <family val="4"/>
      </rPr>
      <t>生猪屠宰环节无害化处理补助资金</t>
    </r>
  </si>
  <si>
    <r>
      <t xml:space="preserve">   </t>
    </r>
    <r>
      <rPr>
        <sz val="14"/>
        <rFont val="方正仿宋_GBK"/>
        <family val="4"/>
      </rPr>
      <t>财政金融互动奖补资金</t>
    </r>
  </si>
  <si>
    <r>
      <t xml:space="preserve">   </t>
    </r>
    <r>
      <rPr>
        <sz val="14"/>
        <rFont val="方正仿宋_GBK"/>
        <family val="4"/>
      </rPr>
      <t>村级建制调整改革一次性奖补资金</t>
    </r>
  </si>
  <si>
    <r>
      <t xml:space="preserve">   </t>
    </r>
    <r>
      <rPr>
        <sz val="14"/>
        <rFont val="方正仿宋_GBK"/>
        <family val="4"/>
      </rPr>
      <t>困难补助资金</t>
    </r>
  </si>
  <si>
    <r>
      <t xml:space="preserve">   </t>
    </r>
    <r>
      <rPr>
        <sz val="14"/>
        <rFont val="方正仿宋_GBK"/>
        <family val="4"/>
      </rPr>
      <t>四川省第十四届运动会攀枝花市体育代表团备战参赛经费</t>
    </r>
  </si>
  <si>
    <r>
      <t xml:space="preserve">   </t>
    </r>
    <r>
      <rPr>
        <sz val="14"/>
        <rFont val="方正仿宋_GBK"/>
        <family val="4"/>
      </rPr>
      <t>精神障碍社区康复服务</t>
    </r>
  </si>
  <si>
    <r>
      <t xml:space="preserve">   </t>
    </r>
    <r>
      <rPr>
        <sz val="14"/>
        <rFont val="方正仿宋_GBK"/>
        <family val="4"/>
      </rPr>
      <t>疾病预防控制中心能力提升改造项目资金</t>
    </r>
  </si>
  <si>
    <r>
      <t xml:space="preserve">   </t>
    </r>
    <r>
      <rPr>
        <sz val="14"/>
        <rFont val="方正仿宋_GBK"/>
        <family val="4"/>
      </rPr>
      <t>体育发展专项资金</t>
    </r>
  </si>
  <si>
    <r>
      <t xml:space="preserve">   </t>
    </r>
    <r>
      <rPr>
        <sz val="14"/>
        <rFont val="方正仿宋_GBK"/>
        <family val="4"/>
      </rPr>
      <t>社会福利彩票公益金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</si>
  <si>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21</t>
    </r>
  </si>
  <si>
    <r>
      <t>2022</t>
    </r>
    <r>
      <rPr>
        <sz val="20"/>
        <rFont val="方正小标宋_GBK"/>
        <family val="4"/>
      </rPr>
      <t>年攀枝花市西区国有资本经营预算收入决算表</t>
    </r>
  </si>
  <si>
    <r>
      <rPr>
        <sz val="14"/>
        <rFont val="方正黑体_GBK"/>
        <family val="4"/>
      </rPr>
      <t>预</t>
    </r>
    <r>
      <rPr>
        <sz val="14"/>
        <rFont val="Times New Roman"/>
        <family val="1"/>
      </rPr>
      <t xml:space="preserve">  </t>
    </r>
    <r>
      <rPr>
        <sz val="14"/>
        <rFont val="方正黑体_GBK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方正黑体_GBK"/>
        <family val="4"/>
      </rPr>
      <t>科</t>
    </r>
    <r>
      <rPr>
        <sz val="14"/>
        <rFont val="Times New Roman"/>
        <family val="1"/>
      </rPr>
      <t xml:space="preserve">  </t>
    </r>
    <r>
      <rPr>
        <sz val="14"/>
        <rFont val="方正黑体_GBK"/>
        <family val="4"/>
      </rPr>
      <t>目</t>
    </r>
  </si>
  <si>
    <r>
      <rPr>
        <sz val="14"/>
        <color indexed="8"/>
        <rFont val="方正黑体_GBK"/>
        <family val="4"/>
      </rPr>
      <t>年初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_GBK"/>
        <family val="4"/>
      </rPr>
      <t>预算数</t>
    </r>
  </si>
  <si>
    <r>
      <rPr>
        <sz val="14"/>
        <color indexed="8"/>
        <rFont val="方正黑体_GBK"/>
        <family val="4"/>
      </rPr>
      <t>调整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_GBK"/>
        <family val="4"/>
      </rPr>
      <t>预算数</t>
    </r>
  </si>
  <si>
    <t>累计占预算</t>
  </si>
  <si>
    <r>
      <rPr>
        <b/>
        <sz val="14"/>
        <rFont val="方正仿宋_GBK"/>
        <family val="4"/>
      </rPr>
      <t>一、利润收入</t>
    </r>
  </si>
  <si>
    <r>
      <t xml:space="preserve">    </t>
    </r>
    <r>
      <rPr>
        <sz val="14"/>
        <rFont val="方正仿宋_GBK"/>
        <family val="4"/>
      </rPr>
      <t>石油石化企业利润收入</t>
    </r>
  </si>
  <si>
    <r>
      <t xml:space="preserve">    </t>
    </r>
    <r>
      <rPr>
        <sz val="14"/>
        <rFont val="方正仿宋_GBK"/>
        <family val="4"/>
      </rPr>
      <t>电力企业利润收入</t>
    </r>
  </si>
  <si>
    <r>
      <t xml:space="preserve">    </t>
    </r>
    <r>
      <rPr>
        <sz val="14"/>
        <rFont val="方正仿宋_GBK"/>
        <family val="4"/>
      </rPr>
      <t>运输企业利润收入</t>
    </r>
  </si>
  <si>
    <r>
      <t xml:space="preserve">    </t>
    </r>
    <r>
      <rPr>
        <sz val="14"/>
        <rFont val="方正仿宋_GBK"/>
        <family val="4"/>
      </rPr>
      <t>电子企业利润收入</t>
    </r>
  </si>
  <si>
    <r>
      <t xml:space="preserve">    </t>
    </r>
    <r>
      <rPr>
        <sz val="14"/>
        <rFont val="方正仿宋_GBK"/>
        <family val="4"/>
      </rPr>
      <t>机械企业利润收入</t>
    </r>
  </si>
  <si>
    <r>
      <t xml:space="preserve">    </t>
    </r>
    <r>
      <rPr>
        <sz val="14"/>
        <rFont val="方正仿宋_GBK"/>
        <family val="4"/>
      </rPr>
      <t>投资服务企业利润收入</t>
    </r>
  </si>
  <si>
    <r>
      <t xml:space="preserve">    </t>
    </r>
    <r>
      <rPr>
        <sz val="14"/>
        <rFont val="方正仿宋_GBK"/>
        <family val="4"/>
      </rPr>
      <t>贸易企业利润收入</t>
    </r>
  </si>
  <si>
    <r>
      <t xml:space="preserve">    </t>
    </r>
    <r>
      <rPr>
        <sz val="14"/>
        <rFont val="方正仿宋_GBK"/>
        <family val="4"/>
      </rPr>
      <t>建筑施工企业利润收入</t>
    </r>
  </si>
  <si>
    <r>
      <t xml:space="preserve">    </t>
    </r>
    <r>
      <rPr>
        <sz val="14"/>
        <rFont val="方正仿宋_GBK"/>
        <family val="4"/>
      </rPr>
      <t>房地产企业利润收入</t>
    </r>
  </si>
  <si>
    <r>
      <t xml:space="preserve">    </t>
    </r>
    <r>
      <rPr>
        <sz val="14"/>
        <rFont val="方正仿宋_GBK"/>
        <family val="4"/>
      </rPr>
      <t>建材企业利润收入</t>
    </r>
  </si>
  <si>
    <r>
      <t xml:space="preserve">    </t>
    </r>
    <r>
      <rPr>
        <sz val="14"/>
        <rFont val="方正仿宋_GBK"/>
        <family val="4"/>
      </rPr>
      <t>农林牧渔企业利润收入</t>
    </r>
  </si>
  <si>
    <r>
      <t xml:space="preserve">    </t>
    </r>
    <r>
      <rPr>
        <sz val="14"/>
        <rFont val="方正仿宋_GBK"/>
        <family val="4"/>
      </rPr>
      <t>转制科研院所利润收入</t>
    </r>
  </si>
  <si>
    <r>
      <t xml:space="preserve">    </t>
    </r>
    <r>
      <rPr>
        <sz val="14"/>
        <rFont val="方正仿宋_GBK"/>
        <family val="4"/>
      </rPr>
      <t>地质勘查企业利润收入</t>
    </r>
  </si>
  <si>
    <r>
      <t xml:space="preserve">    </t>
    </r>
    <r>
      <rPr>
        <sz val="14"/>
        <rFont val="方正仿宋_GBK"/>
        <family val="4"/>
      </rPr>
      <t>教育文化广播企业利润收入</t>
    </r>
  </si>
  <si>
    <r>
      <t xml:space="preserve">    </t>
    </r>
    <r>
      <rPr>
        <sz val="14"/>
        <rFont val="方正仿宋_GBK"/>
        <family val="4"/>
      </rPr>
      <t>机关社团所属企业利润收入</t>
    </r>
  </si>
  <si>
    <r>
      <t xml:space="preserve"> </t>
    </r>
    <r>
      <rPr>
        <sz val="14"/>
        <color indexed="8"/>
        <rFont val="Times New Roman"/>
        <family val="1"/>
      </rPr>
      <t xml:space="preserve">   </t>
    </r>
    <r>
      <rPr>
        <sz val="14"/>
        <rFont val="方正仿宋_GBK"/>
        <family val="4"/>
      </rPr>
      <t>金融企业利润收入（国资预算）</t>
    </r>
  </si>
  <si>
    <r>
      <t xml:space="preserve">    </t>
    </r>
    <r>
      <rPr>
        <sz val="14"/>
        <rFont val="方正仿宋_GBK"/>
        <family val="4"/>
      </rPr>
      <t>其他国有资本经营预算企业利润收入</t>
    </r>
  </si>
  <si>
    <r>
      <rPr>
        <b/>
        <sz val="14"/>
        <rFont val="方正仿宋_GBK"/>
        <family val="4"/>
      </rPr>
      <t>二、股利、股息收入</t>
    </r>
  </si>
  <si>
    <r>
      <t xml:space="preserve">    </t>
    </r>
    <r>
      <rPr>
        <sz val="14"/>
        <rFont val="方正仿宋_GBK"/>
        <family val="4"/>
      </rPr>
      <t>国有控股公司股利、股息收入</t>
    </r>
  </si>
  <si>
    <r>
      <t xml:space="preserve">    </t>
    </r>
    <r>
      <rPr>
        <sz val="14"/>
        <rFont val="方正仿宋_GBK"/>
        <family val="4"/>
      </rPr>
      <t>国有参股公司股利、股息收入</t>
    </r>
  </si>
  <si>
    <r>
      <t xml:space="preserve">    </t>
    </r>
    <r>
      <rPr>
        <sz val="14"/>
        <rFont val="方正仿宋_GBK"/>
        <family val="4"/>
      </rPr>
      <t>金融企业股利、股息收入（国资预算）</t>
    </r>
  </si>
  <si>
    <r>
      <t xml:space="preserve">    </t>
    </r>
    <r>
      <rPr>
        <sz val="14"/>
        <rFont val="方正仿宋_GBK"/>
        <family val="4"/>
      </rPr>
      <t>其他国有资本经营预算企业股利、股息收入</t>
    </r>
  </si>
  <si>
    <r>
      <rPr>
        <b/>
        <sz val="14"/>
        <rFont val="方正仿宋_GBK"/>
        <family val="4"/>
      </rPr>
      <t>三、产权转让收入</t>
    </r>
  </si>
  <si>
    <r>
      <t xml:space="preserve">    </t>
    </r>
    <r>
      <rPr>
        <sz val="14"/>
        <rFont val="方正仿宋_GBK"/>
        <family val="4"/>
      </rPr>
      <t>国有股权、股份转让收入</t>
    </r>
  </si>
  <si>
    <r>
      <t xml:space="preserve">    </t>
    </r>
    <r>
      <rPr>
        <sz val="14"/>
        <rFont val="方正仿宋_GBK"/>
        <family val="4"/>
      </rPr>
      <t>国有独资企业产权转让收入</t>
    </r>
  </si>
  <si>
    <r>
      <t xml:space="preserve">    </t>
    </r>
    <r>
      <rPr>
        <sz val="14"/>
        <rFont val="方正仿宋_GBK"/>
        <family val="4"/>
      </rPr>
      <t>其他国有资本经营预算企业产权转让收入</t>
    </r>
  </si>
  <si>
    <r>
      <rPr>
        <b/>
        <sz val="14"/>
        <rFont val="方正仿宋_GBK"/>
        <family val="4"/>
      </rPr>
      <t>四、清算收入</t>
    </r>
  </si>
  <si>
    <r>
      <t xml:space="preserve">    </t>
    </r>
    <r>
      <rPr>
        <sz val="14"/>
        <rFont val="方正仿宋_GBK"/>
        <family val="4"/>
      </rPr>
      <t>国有股权、股份清算收入</t>
    </r>
  </si>
  <si>
    <r>
      <t xml:space="preserve">    </t>
    </r>
    <r>
      <rPr>
        <sz val="14"/>
        <rFont val="方正仿宋_GBK"/>
        <family val="4"/>
      </rPr>
      <t>国有独资企业清算收入</t>
    </r>
  </si>
  <si>
    <r>
      <rPr>
        <b/>
        <sz val="14"/>
        <rFont val="方正仿宋_GBK"/>
        <family val="4"/>
      </rPr>
      <t>五、其他收入</t>
    </r>
  </si>
  <si>
    <r>
      <t xml:space="preserve">    </t>
    </r>
    <r>
      <rPr>
        <sz val="14"/>
        <rFont val="方正仿宋_GBK"/>
        <family val="4"/>
      </rPr>
      <t>其他国有资本经营预算收入</t>
    </r>
  </si>
  <si>
    <r>
      <rPr>
        <b/>
        <sz val="14"/>
        <rFont val="方正仿宋_GBK"/>
        <family val="4"/>
      </rPr>
      <t>国有资本经营收入合计</t>
    </r>
  </si>
  <si>
    <r>
      <rPr>
        <b/>
        <sz val="14"/>
        <rFont val="方正仿宋_GBK"/>
        <family val="4"/>
      </rPr>
      <t>国有资本经营预算转移性收入</t>
    </r>
  </si>
  <si>
    <r>
      <rPr>
        <b/>
        <sz val="14"/>
        <rFont val="方正仿宋_GBK"/>
        <family val="4"/>
      </rPr>
      <t>上年结转收入</t>
    </r>
  </si>
  <si>
    <r>
      <rPr>
        <b/>
        <sz val="14"/>
        <rFont val="方正仿宋_GBK"/>
        <family val="4"/>
      </rPr>
      <t>国有资本经营收入总计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</si>
  <si>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22</t>
    </r>
  </si>
  <si>
    <r>
      <t>2022</t>
    </r>
    <r>
      <rPr>
        <sz val="20"/>
        <rFont val="方正小标宋_GBK"/>
        <family val="4"/>
      </rPr>
      <t>年攀枝花市西区国有资本经营预算支出决算表</t>
    </r>
  </si>
  <si>
    <r>
      <rPr>
        <b/>
        <sz val="14"/>
        <rFont val="方正仿宋_GBK"/>
        <family val="4"/>
      </rPr>
      <t>一、国有资本经营预算支出</t>
    </r>
  </si>
  <si>
    <r>
      <t xml:space="preserve">    </t>
    </r>
    <r>
      <rPr>
        <sz val="14"/>
        <rFont val="方正仿宋_GBK"/>
        <family val="4"/>
      </rPr>
      <t>（一）解决历史遗留问题及改革成本支出</t>
    </r>
  </si>
  <si>
    <r>
      <t xml:space="preserve">          </t>
    </r>
    <r>
      <rPr>
        <sz val="14"/>
        <color indexed="8"/>
        <rFont val="方正仿宋_GBK"/>
        <family val="4"/>
      </rPr>
      <t>其中：</t>
    </r>
    <r>
      <rPr>
        <sz val="14"/>
        <color indexed="8"/>
        <rFont val="Times New Roman"/>
        <family val="1"/>
      </rPr>
      <t>“</t>
    </r>
    <r>
      <rPr>
        <sz val="14"/>
        <color indexed="8"/>
        <rFont val="方正仿宋_GBK"/>
        <family val="4"/>
      </rPr>
      <t>三供一业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方正仿宋_GBK"/>
        <family val="4"/>
      </rPr>
      <t>移交补助支出</t>
    </r>
  </si>
  <si>
    <r>
      <t xml:space="preserve"> </t>
    </r>
    <r>
      <rPr>
        <sz val="14"/>
        <color indexed="8"/>
        <rFont val="Times New Roman"/>
        <family val="1"/>
      </rPr>
      <t xml:space="preserve">                      </t>
    </r>
    <r>
      <rPr>
        <sz val="14"/>
        <color indexed="8"/>
        <rFont val="方正仿宋_GBK"/>
        <family val="4"/>
      </rPr>
      <t>国有企业办职教幼教补助支出</t>
    </r>
  </si>
  <si>
    <r>
      <t xml:space="preserve">                     </t>
    </r>
    <r>
      <rPr>
        <sz val="14"/>
        <color indexed="8"/>
        <rFont val="Times New Roman"/>
        <family val="1"/>
      </rPr>
      <t xml:space="preserve">  </t>
    </r>
    <r>
      <rPr>
        <sz val="14"/>
        <rFont val="方正仿宋_GBK"/>
        <family val="4"/>
      </rPr>
      <t>国有企业退休人员社会化管理补助支出</t>
    </r>
  </si>
  <si>
    <r>
      <t xml:space="preserve"> </t>
    </r>
    <r>
      <rPr>
        <sz val="14"/>
        <color indexed="8"/>
        <rFont val="Times New Roman"/>
        <family val="1"/>
      </rPr>
      <t xml:space="preserve">                      </t>
    </r>
    <r>
      <rPr>
        <sz val="14"/>
        <color indexed="8"/>
        <rFont val="方正仿宋_GBK"/>
        <family val="4"/>
      </rPr>
      <t>国有企业改革成本支出</t>
    </r>
  </si>
  <si>
    <r>
      <t xml:space="preserve"> </t>
    </r>
    <r>
      <rPr>
        <sz val="14"/>
        <color indexed="8"/>
        <rFont val="Times New Roman"/>
        <family val="1"/>
      </rPr>
      <t xml:space="preserve">                      </t>
    </r>
    <r>
      <rPr>
        <sz val="14"/>
        <color indexed="8"/>
        <rFont val="方正仿宋_GBK"/>
        <family val="4"/>
      </rPr>
      <t>其他解决历史遗留问题及改革成本支出</t>
    </r>
  </si>
  <si>
    <r>
      <t xml:space="preserve">    </t>
    </r>
    <r>
      <rPr>
        <sz val="14"/>
        <rFont val="方正仿宋_GBK"/>
        <family val="4"/>
      </rPr>
      <t>（二）国有企业资本金注入</t>
    </r>
  </si>
  <si>
    <r>
      <t xml:space="preserve"> </t>
    </r>
    <r>
      <rPr>
        <sz val="14"/>
        <color indexed="8"/>
        <rFont val="Times New Roman"/>
        <family val="1"/>
      </rPr>
      <t xml:space="preserve">         </t>
    </r>
    <r>
      <rPr>
        <sz val="14"/>
        <color indexed="8"/>
        <rFont val="方正仿宋_GBK"/>
        <family val="4"/>
      </rPr>
      <t>其中：国有经济结构调整支出</t>
    </r>
  </si>
  <si>
    <r>
      <t xml:space="preserve"> </t>
    </r>
    <r>
      <rPr>
        <sz val="14"/>
        <color indexed="8"/>
        <rFont val="Times New Roman"/>
        <family val="1"/>
      </rPr>
      <t xml:space="preserve">                     </t>
    </r>
    <r>
      <rPr>
        <sz val="14"/>
        <color indexed="8"/>
        <rFont val="方正仿宋_GBK"/>
        <family val="4"/>
      </rPr>
      <t>公益性设施投资支出</t>
    </r>
  </si>
  <si>
    <r>
      <t xml:space="preserve">                    </t>
    </r>
    <r>
      <rPr>
        <sz val="14"/>
        <color indexed="8"/>
        <rFont val="Times New Roman"/>
        <family val="1"/>
      </rPr>
      <t xml:space="preserve">  </t>
    </r>
    <r>
      <rPr>
        <sz val="14"/>
        <rFont val="方正仿宋_GBK"/>
        <family val="4"/>
      </rPr>
      <t>前瞻性战略性产业发展支出</t>
    </r>
  </si>
  <si>
    <r>
      <t xml:space="preserve">                    </t>
    </r>
    <r>
      <rPr>
        <sz val="14"/>
        <color indexed="8"/>
        <rFont val="Times New Roman"/>
        <family val="1"/>
      </rPr>
      <t xml:space="preserve">  </t>
    </r>
    <r>
      <rPr>
        <sz val="14"/>
        <rFont val="方正仿宋_GBK"/>
        <family val="4"/>
      </rPr>
      <t>生态环境保护支出</t>
    </r>
  </si>
  <si>
    <r>
      <t xml:space="preserve">                    </t>
    </r>
    <r>
      <rPr>
        <sz val="14"/>
        <color indexed="8"/>
        <rFont val="Times New Roman"/>
        <family val="1"/>
      </rPr>
      <t xml:space="preserve">  </t>
    </r>
    <r>
      <rPr>
        <sz val="14"/>
        <rFont val="方正仿宋_GBK"/>
        <family val="4"/>
      </rPr>
      <t>支持科技进步支出</t>
    </r>
  </si>
  <si>
    <r>
      <t xml:space="preserve"> </t>
    </r>
    <r>
      <rPr>
        <sz val="14"/>
        <color indexed="8"/>
        <rFont val="Times New Roman"/>
        <family val="1"/>
      </rPr>
      <t xml:space="preserve">                     </t>
    </r>
    <r>
      <rPr>
        <sz val="14"/>
        <color indexed="8"/>
        <rFont val="方正仿宋_GBK"/>
        <family val="4"/>
      </rPr>
      <t>对外投资合作支出</t>
    </r>
  </si>
  <si>
    <r>
      <t xml:space="preserve"> </t>
    </r>
    <r>
      <rPr>
        <sz val="14"/>
        <color indexed="8"/>
        <rFont val="Times New Roman"/>
        <family val="1"/>
      </rPr>
      <t xml:space="preserve">                     </t>
    </r>
    <r>
      <rPr>
        <sz val="14"/>
        <color indexed="8"/>
        <rFont val="方正仿宋_GBK"/>
        <family val="4"/>
      </rPr>
      <t>其他国有企业资本金注入</t>
    </r>
  </si>
  <si>
    <r>
      <t xml:space="preserve">    </t>
    </r>
    <r>
      <rPr>
        <sz val="14"/>
        <rFont val="方正仿宋_GBK"/>
        <family val="4"/>
      </rPr>
      <t>（三）国有企业政策性补贴</t>
    </r>
  </si>
  <si>
    <r>
      <t xml:space="preserve"> </t>
    </r>
    <r>
      <rPr>
        <sz val="14"/>
        <color indexed="8"/>
        <rFont val="Times New Roman"/>
        <family val="1"/>
      </rPr>
      <t xml:space="preserve">         </t>
    </r>
    <r>
      <rPr>
        <sz val="14"/>
        <color indexed="8"/>
        <rFont val="方正仿宋_GBK"/>
        <family val="4"/>
      </rPr>
      <t>其中：国有企业政策性补贴</t>
    </r>
  </si>
  <si>
    <r>
      <t xml:space="preserve">    </t>
    </r>
    <r>
      <rPr>
        <sz val="14"/>
        <rFont val="方正仿宋_GBK"/>
        <family val="4"/>
      </rPr>
      <t>（四）金融国有资本经营预算支出</t>
    </r>
  </si>
  <si>
    <r>
      <t xml:space="preserve"> </t>
    </r>
    <r>
      <rPr>
        <sz val="14"/>
        <color indexed="8"/>
        <rFont val="Times New Roman"/>
        <family val="1"/>
      </rPr>
      <t xml:space="preserve">         </t>
    </r>
    <r>
      <rPr>
        <sz val="14"/>
        <color indexed="8"/>
        <rFont val="方正仿宋_GBK"/>
        <family val="4"/>
      </rPr>
      <t>其中：其他金融国有资本经营预算支出</t>
    </r>
  </si>
  <si>
    <r>
      <t xml:space="preserve">    </t>
    </r>
    <r>
      <rPr>
        <sz val="14"/>
        <rFont val="方正仿宋_GBK"/>
        <family val="4"/>
      </rPr>
      <t>（五）其他国有资本经营预算支出</t>
    </r>
  </si>
  <si>
    <r>
      <t xml:space="preserve"> </t>
    </r>
    <r>
      <rPr>
        <sz val="14"/>
        <color indexed="8"/>
        <rFont val="Times New Roman"/>
        <family val="1"/>
      </rPr>
      <t xml:space="preserve">         </t>
    </r>
    <r>
      <rPr>
        <sz val="14"/>
        <color indexed="8"/>
        <rFont val="方正仿宋_GBK"/>
        <family val="4"/>
      </rPr>
      <t>其中：其他国有资本经营预算支出</t>
    </r>
  </si>
  <si>
    <r>
      <rPr>
        <b/>
        <sz val="14"/>
        <rFont val="方正仿宋_GBK"/>
        <family val="4"/>
      </rPr>
      <t>二、转移性支出</t>
    </r>
  </si>
  <si>
    <r>
      <t xml:space="preserve">    </t>
    </r>
    <r>
      <rPr>
        <sz val="14"/>
        <rFont val="方正仿宋_GBK"/>
        <family val="4"/>
      </rPr>
      <t>（一）调出资金</t>
    </r>
  </si>
  <si>
    <r>
      <t xml:space="preserve">          </t>
    </r>
    <r>
      <rPr>
        <sz val="14"/>
        <rFont val="方正仿宋_GBK"/>
        <family val="4"/>
      </rPr>
      <t>其中：国有资本经营预算调出资金</t>
    </r>
  </si>
  <si>
    <r>
      <rPr>
        <b/>
        <sz val="14"/>
        <rFont val="方正仿宋_GBK"/>
        <family val="4"/>
      </rPr>
      <t>国有资本经营预算支出总计</t>
    </r>
  </si>
  <si>
    <r>
      <rPr>
        <b/>
        <sz val="14"/>
        <rFont val="方正仿宋_GBK"/>
        <family val="4"/>
      </rPr>
      <t>结转下年支出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</si>
  <si>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23</t>
    </r>
  </si>
  <si>
    <r>
      <t>2022</t>
    </r>
    <r>
      <rPr>
        <sz val="20"/>
        <rFont val="方正小标宋_GBK"/>
        <family val="4"/>
      </rPr>
      <t>年攀枝花市西区国有资本经营预算收支决算平衡表</t>
    </r>
  </si>
  <si>
    <r>
      <rPr>
        <sz val="14"/>
        <rFont val="方正黑体_GBK"/>
        <family val="4"/>
      </rPr>
      <t>收</t>
    </r>
    <r>
      <rPr>
        <sz val="14"/>
        <rFont val="Times New Roman"/>
        <family val="1"/>
      </rPr>
      <t xml:space="preserve">   </t>
    </r>
    <r>
      <rPr>
        <sz val="14"/>
        <rFont val="方正黑体_GBK"/>
        <family val="4"/>
      </rPr>
      <t>入</t>
    </r>
  </si>
  <si>
    <r>
      <rPr>
        <sz val="14"/>
        <rFont val="方正黑体_GBK"/>
        <family val="4"/>
      </rPr>
      <t>支</t>
    </r>
    <r>
      <rPr>
        <sz val="14"/>
        <rFont val="Times New Roman"/>
        <family val="1"/>
      </rPr>
      <t xml:space="preserve">   </t>
    </r>
    <r>
      <rPr>
        <sz val="14"/>
        <rFont val="方正黑体_GBK"/>
        <family val="4"/>
      </rPr>
      <t>出</t>
    </r>
  </si>
  <si>
    <r>
      <rPr>
        <b/>
        <sz val="14"/>
        <rFont val="方正仿宋_GBK"/>
        <family val="4"/>
      </rPr>
      <t>国有资本经营预算收入</t>
    </r>
  </si>
  <si>
    <r>
      <rPr>
        <b/>
        <sz val="14"/>
        <rFont val="方正仿宋_GBK"/>
        <family val="4"/>
      </rPr>
      <t>国有资本经营预算支出</t>
    </r>
  </si>
  <si>
    <r>
      <rPr>
        <b/>
        <sz val="14"/>
        <rFont val="方正仿宋_GBK"/>
        <family val="4"/>
      </rPr>
      <t>转移性收入</t>
    </r>
  </si>
  <si>
    <r>
      <rPr>
        <b/>
        <sz val="14"/>
        <rFont val="方正仿宋_GBK"/>
        <family val="4"/>
      </rPr>
      <t>转移性支出</t>
    </r>
  </si>
  <si>
    <r>
      <t xml:space="preserve">  </t>
    </r>
    <r>
      <rPr>
        <sz val="14"/>
        <rFont val="方正仿宋_GBK"/>
        <family val="4"/>
      </rPr>
      <t>上级补助收入</t>
    </r>
  </si>
  <si>
    <r>
      <t xml:space="preserve">  </t>
    </r>
    <r>
      <rPr>
        <sz val="14"/>
        <rFont val="方正仿宋_GBK"/>
        <family val="4"/>
      </rPr>
      <t>调出资金</t>
    </r>
  </si>
  <si>
    <r>
      <t xml:space="preserve">  </t>
    </r>
    <r>
      <rPr>
        <sz val="14"/>
        <rFont val="方正仿宋_GBK"/>
        <family val="4"/>
      </rPr>
      <t>上年结余收入</t>
    </r>
  </si>
  <si>
    <r>
      <t>表</t>
    </r>
    <r>
      <rPr>
        <sz val="14"/>
        <rFont val="Times New Roman"/>
        <family val="1"/>
      </rPr>
      <t>24</t>
    </r>
  </si>
  <si>
    <r>
      <t>2022</t>
    </r>
    <r>
      <rPr>
        <sz val="20"/>
        <rFont val="方正小标宋_GBK"/>
        <family val="4"/>
      </rPr>
      <t>年攀枝花市西区区级国有资本经营预算收入决算表</t>
    </r>
  </si>
  <si>
    <r>
      <t>表</t>
    </r>
    <r>
      <rPr>
        <sz val="14"/>
        <rFont val="Times New Roman"/>
        <family val="1"/>
      </rPr>
      <t>25</t>
    </r>
  </si>
  <si>
    <r>
      <t>2022</t>
    </r>
    <r>
      <rPr>
        <sz val="20"/>
        <rFont val="方正小标宋_GBK"/>
        <family val="4"/>
      </rPr>
      <t>年攀枝花市西区区级国有资本经营预算支出决算表</t>
    </r>
  </si>
  <si>
    <r>
      <t xml:space="preserve"> </t>
    </r>
    <r>
      <rPr>
        <sz val="14"/>
        <color indexed="8"/>
        <rFont val="Times New Roman"/>
        <family val="1"/>
      </rPr>
      <t xml:space="preserve">                     </t>
    </r>
    <r>
      <rPr>
        <sz val="14"/>
        <color indexed="8"/>
        <rFont val="方正仿宋_GBK"/>
        <family val="4"/>
      </rPr>
      <t>国有企业办职教幼教补助支出</t>
    </r>
  </si>
  <si>
    <r>
      <t xml:space="preserve">                    </t>
    </r>
    <r>
      <rPr>
        <sz val="14"/>
        <color indexed="8"/>
        <rFont val="Times New Roman"/>
        <family val="1"/>
      </rPr>
      <t xml:space="preserve">  </t>
    </r>
    <r>
      <rPr>
        <sz val="14"/>
        <rFont val="方正仿宋_GBK"/>
        <family val="4"/>
      </rPr>
      <t>国有企业退休人员社会化管理补助支出</t>
    </r>
  </si>
  <si>
    <r>
      <t xml:space="preserve"> </t>
    </r>
    <r>
      <rPr>
        <sz val="14"/>
        <color indexed="8"/>
        <rFont val="Times New Roman"/>
        <family val="1"/>
      </rPr>
      <t xml:space="preserve">                     </t>
    </r>
    <r>
      <rPr>
        <sz val="14"/>
        <color indexed="8"/>
        <rFont val="方正仿宋_GBK"/>
        <family val="4"/>
      </rPr>
      <t>国有企业改革成本支出</t>
    </r>
  </si>
  <si>
    <r>
      <t xml:space="preserve"> </t>
    </r>
    <r>
      <rPr>
        <sz val="14"/>
        <color indexed="8"/>
        <rFont val="Times New Roman"/>
        <family val="1"/>
      </rPr>
      <t xml:space="preserve">                     </t>
    </r>
    <r>
      <rPr>
        <sz val="14"/>
        <color indexed="8"/>
        <rFont val="方正仿宋_GBK"/>
        <family val="4"/>
      </rPr>
      <t>其他解决历史遗留问题及改革成本支出</t>
    </r>
  </si>
  <si>
    <r>
      <t xml:space="preserve">              </t>
    </r>
    <r>
      <rPr>
        <sz val="14"/>
        <color indexed="8"/>
        <rFont val="Times New Roman"/>
        <family val="1"/>
      </rPr>
      <t xml:space="preserve">        </t>
    </r>
    <r>
      <rPr>
        <sz val="14"/>
        <rFont val="方正仿宋_GBK"/>
        <family val="4"/>
      </rPr>
      <t>生态环境保护支出</t>
    </r>
  </si>
  <si>
    <r>
      <t xml:space="preserve">              </t>
    </r>
    <r>
      <rPr>
        <sz val="14"/>
        <color indexed="8"/>
        <rFont val="Times New Roman"/>
        <family val="1"/>
      </rPr>
      <t xml:space="preserve">        </t>
    </r>
    <r>
      <rPr>
        <sz val="14"/>
        <rFont val="方正仿宋_GBK"/>
        <family val="4"/>
      </rPr>
      <t>支持科技进步支出</t>
    </r>
  </si>
  <si>
    <r>
      <t>表</t>
    </r>
    <r>
      <rPr>
        <sz val="14"/>
        <rFont val="Times New Roman"/>
        <family val="1"/>
      </rPr>
      <t>26</t>
    </r>
  </si>
  <si>
    <r>
      <t>2022</t>
    </r>
    <r>
      <rPr>
        <sz val="20"/>
        <rFont val="方正小标宋_GBK"/>
        <family val="4"/>
      </rPr>
      <t>年攀枝花市西区区级国有资本经营预算收支决算平衡表</t>
    </r>
  </si>
  <si>
    <r>
      <t>表</t>
    </r>
    <r>
      <rPr>
        <sz val="14"/>
        <rFont val="Times New Roman"/>
        <family val="1"/>
      </rPr>
      <t>27</t>
    </r>
  </si>
  <si>
    <r>
      <t>2022</t>
    </r>
    <r>
      <rPr>
        <sz val="20"/>
        <rFont val="方正小标宋_GBK"/>
        <family val="4"/>
      </rPr>
      <t>年攀枝花市西区对下国有资本经营预算转移支付决算表</t>
    </r>
  </si>
  <si>
    <t>预算数</t>
  </si>
  <si>
    <t>一、解决历史遗留问题及改革成本支出</t>
  </si>
  <si>
    <r>
      <t xml:space="preserve">        </t>
    </r>
    <r>
      <rPr>
        <sz val="14"/>
        <rFont val="方正仿宋_GBK"/>
        <family val="4"/>
      </rPr>
      <t>厂办大集体改革支出</t>
    </r>
    <r>
      <rPr>
        <sz val="14"/>
        <rFont val="Times New Roman"/>
        <family val="1"/>
      </rPr>
      <t xml:space="preserve"> </t>
    </r>
  </si>
  <si>
    <r>
      <t xml:space="preserve">       “</t>
    </r>
    <r>
      <rPr>
        <sz val="14"/>
        <rFont val="方正仿宋_GBK"/>
        <family val="4"/>
      </rPr>
      <t>三供一业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移交补助支出</t>
    </r>
  </si>
  <si>
    <r>
      <t xml:space="preserve">       </t>
    </r>
    <r>
      <rPr>
        <sz val="14"/>
        <rFont val="方正仿宋_GBK"/>
        <family val="4"/>
      </rPr>
      <t>国有企业办职教幼教补助支出</t>
    </r>
  </si>
  <si>
    <r>
      <t xml:space="preserve">       </t>
    </r>
    <r>
      <rPr>
        <sz val="14"/>
        <rFont val="方正仿宋_GBK"/>
        <family val="4"/>
      </rPr>
      <t>国有企业退休人员社会化管理支出</t>
    </r>
  </si>
  <si>
    <r>
      <t xml:space="preserve">       </t>
    </r>
    <r>
      <rPr>
        <sz val="14"/>
        <rFont val="方正仿宋_GBK"/>
        <family val="4"/>
      </rPr>
      <t>其他解决历史遗留问题及改革成本支出</t>
    </r>
  </si>
  <si>
    <t>合计</t>
  </si>
  <si>
    <t>注：此表无数据。</t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</si>
  <si>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28</t>
    </r>
  </si>
  <si>
    <r>
      <t>2022</t>
    </r>
    <r>
      <rPr>
        <sz val="20"/>
        <rFont val="方正小标宋_GBK"/>
        <family val="4"/>
      </rPr>
      <t>年攀枝花市西区社会保险基金收入决算表</t>
    </r>
  </si>
  <si>
    <r>
      <rPr>
        <sz val="14"/>
        <rFont val="方正黑体_GBK"/>
        <family val="4"/>
      </rPr>
      <t>预</t>
    </r>
    <r>
      <rPr>
        <sz val="14"/>
        <rFont val="Times New Roman"/>
        <family val="1"/>
      </rPr>
      <t xml:space="preserve">    </t>
    </r>
    <r>
      <rPr>
        <sz val="14"/>
        <rFont val="方正黑体_GBK"/>
        <family val="4"/>
      </rPr>
      <t>算</t>
    </r>
    <r>
      <rPr>
        <sz val="14"/>
        <rFont val="Times New Roman"/>
        <family val="1"/>
      </rPr>
      <t xml:space="preserve">    </t>
    </r>
    <r>
      <rPr>
        <sz val="14"/>
        <rFont val="方正黑体_GBK"/>
        <family val="4"/>
      </rPr>
      <t>科</t>
    </r>
    <r>
      <rPr>
        <sz val="14"/>
        <rFont val="Times New Roman"/>
        <family val="1"/>
      </rPr>
      <t xml:space="preserve">    </t>
    </r>
    <r>
      <rPr>
        <sz val="14"/>
        <rFont val="方正黑体_GBK"/>
        <family val="4"/>
      </rPr>
      <t>目</t>
    </r>
  </si>
  <si>
    <r>
      <rPr>
        <b/>
        <sz val="14"/>
        <rFont val="方正仿宋_GBK"/>
        <family val="4"/>
      </rPr>
      <t>一、企业职工基本养老保险基金收入</t>
    </r>
  </si>
  <si>
    <r>
      <t xml:space="preserve">    </t>
    </r>
    <r>
      <rPr>
        <sz val="14"/>
        <rFont val="方正仿宋_GBK"/>
        <family val="4"/>
      </rPr>
      <t>其中：基本养老保险费收入</t>
    </r>
  </si>
  <si>
    <r>
      <t xml:space="preserve">          </t>
    </r>
    <r>
      <rPr>
        <sz val="14"/>
        <rFont val="方正仿宋_GBK"/>
        <family val="4"/>
      </rPr>
      <t>基本养老保险基金财政补贴收入</t>
    </r>
  </si>
  <si>
    <r>
      <t xml:space="preserve">          </t>
    </r>
    <r>
      <rPr>
        <sz val="14"/>
        <rFont val="方正仿宋_GBK"/>
        <family val="4"/>
      </rPr>
      <t>其他基本养老保险基金收入</t>
    </r>
  </si>
  <si>
    <r>
      <rPr>
        <b/>
        <sz val="14"/>
        <rFont val="方正仿宋_GBK"/>
        <family val="4"/>
      </rPr>
      <t>二、机关事业单位基本养老保险基金收入</t>
    </r>
  </si>
  <si>
    <r>
      <rPr>
        <b/>
        <sz val="14"/>
        <rFont val="方正仿宋_GBK"/>
        <family val="4"/>
      </rPr>
      <t>三、失业保险基金收入</t>
    </r>
  </si>
  <si>
    <r>
      <t xml:space="preserve">    </t>
    </r>
    <r>
      <rPr>
        <sz val="14"/>
        <rFont val="方正仿宋_GBK"/>
        <family val="4"/>
      </rPr>
      <t>其中：失业保险费收入</t>
    </r>
  </si>
  <si>
    <r>
      <t xml:space="preserve">          </t>
    </r>
    <r>
      <rPr>
        <sz val="14"/>
        <rFont val="方正仿宋_GBK"/>
        <family val="4"/>
      </rPr>
      <t>失业保险基金财政补贴收入</t>
    </r>
  </si>
  <si>
    <r>
      <t xml:space="preserve">          </t>
    </r>
    <r>
      <rPr>
        <sz val="14"/>
        <rFont val="方正仿宋_GBK"/>
        <family val="4"/>
      </rPr>
      <t>其他失业保险基金收入</t>
    </r>
  </si>
  <si>
    <r>
      <rPr>
        <b/>
        <sz val="14"/>
        <rFont val="方正仿宋_GBK"/>
        <family val="4"/>
      </rPr>
      <t>四、城镇职工基本医疗保险基金收入</t>
    </r>
  </si>
  <si>
    <r>
      <t xml:space="preserve">    </t>
    </r>
    <r>
      <rPr>
        <sz val="14"/>
        <rFont val="方正仿宋_GBK"/>
        <family val="4"/>
      </rPr>
      <t>其中：基本医疗保险费收入</t>
    </r>
  </si>
  <si>
    <r>
      <t xml:space="preserve">          </t>
    </r>
    <r>
      <rPr>
        <sz val="14"/>
        <rFont val="方正仿宋_GBK"/>
        <family val="4"/>
      </rPr>
      <t>基本医疗保险基金财政补贴收入</t>
    </r>
  </si>
  <si>
    <r>
      <t xml:space="preserve">          </t>
    </r>
    <r>
      <rPr>
        <sz val="14"/>
        <rFont val="方正仿宋_GBK"/>
        <family val="4"/>
      </rPr>
      <t>其他基本医疗保险基金收入</t>
    </r>
  </si>
  <si>
    <r>
      <rPr>
        <b/>
        <sz val="14"/>
        <rFont val="方正仿宋_GBK"/>
        <family val="4"/>
      </rPr>
      <t>五、工伤保险基金收入</t>
    </r>
  </si>
  <si>
    <r>
      <t xml:space="preserve">    </t>
    </r>
    <r>
      <rPr>
        <sz val="14"/>
        <rFont val="方正仿宋_GBK"/>
        <family val="4"/>
      </rPr>
      <t>其中：工伤保险费收入</t>
    </r>
  </si>
  <si>
    <r>
      <t xml:space="preserve">          </t>
    </r>
    <r>
      <rPr>
        <sz val="14"/>
        <rFont val="方正仿宋_GBK"/>
        <family val="4"/>
      </rPr>
      <t>工伤保险基金财政补贴收入</t>
    </r>
  </si>
  <si>
    <r>
      <t xml:space="preserve">          </t>
    </r>
    <r>
      <rPr>
        <sz val="14"/>
        <rFont val="方正仿宋_GBK"/>
        <family val="4"/>
      </rPr>
      <t>其他工伤保险基金收入</t>
    </r>
  </si>
  <si>
    <r>
      <rPr>
        <b/>
        <sz val="14"/>
        <rFont val="方正仿宋_GBK"/>
        <family val="4"/>
      </rPr>
      <t>六、生育保险基金收入</t>
    </r>
  </si>
  <si>
    <r>
      <t xml:space="preserve">    </t>
    </r>
    <r>
      <rPr>
        <sz val="14"/>
        <rFont val="方正仿宋_GBK"/>
        <family val="4"/>
      </rPr>
      <t>其中：生育保险费收入</t>
    </r>
  </si>
  <si>
    <r>
      <t xml:space="preserve">          </t>
    </r>
    <r>
      <rPr>
        <sz val="14"/>
        <rFont val="方正仿宋_GBK"/>
        <family val="4"/>
      </rPr>
      <t>生育保险基金财政补贴收入</t>
    </r>
  </si>
  <si>
    <r>
      <t xml:space="preserve">          </t>
    </r>
    <r>
      <rPr>
        <sz val="14"/>
        <rFont val="方正仿宋_GBK"/>
        <family val="4"/>
      </rPr>
      <t>其他生育保险基金收入</t>
    </r>
  </si>
  <si>
    <r>
      <rPr>
        <b/>
        <sz val="14"/>
        <rFont val="方正仿宋_GBK"/>
        <family val="4"/>
      </rPr>
      <t>七、城乡居民基本医疗保险基金收入</t>
    </r>
  </si>
  <si>
    <r>
      <rPr>
        <b/>
        <sz val="14"/>
        <rFont val="方正仿宋_GBK"/>
        <family val="4"/>
      </rPr>
      <t>八、城乡居民基本养老保险基金收入</t>
    </r>
  </si>
  <si>
    <r>
      <rPr>
        <b/>
        <sz val="14"/>
        <rFont val="方正仿宋_GBK"/>
        <family val="4"/>
      </rPr>
      <t>社会保险基金收入合计</t>
    </r>
  </si>
  <si>
    <r>
      <rPr>
        <sz val="14"/>
        <rFont val="方正仿宋_GBK"/>
        <family val="4"/>
      </rPr>
      <t>注：社保基金预算由市级统一编制，此表无数据。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</si>
  <si>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29</t>
    </r>
  </si>
  <si>
    <r>
      <t>2022</t>
    </r>
    <r>
      <rPr>
        <sz val="20"/>
        <rFont val="方正小标宋_GBK"/>
        <family val="4"/>
      </rPr>
      <t>年攀枝花市西区社会保险基金支出决算表</t>
    </r>
  </si>
  <si>
    <r>
      <rPr>
        <b/>
        <sz val="12"/>
        <rFont val="方正仿宋_GBK"/>
        <family val="4"/>
      </rPr>
      <t>简要说明</t>
    </r>
  </si>
  <si>
    <r>
      <rPr>
        <b/>
        <sz val="14"/>
        <rFont val="方正仿宋_GBK"/>
        <family val="4"/>
      </rPr>
      <t>一、企业职工基本养老保险基金支出</t>
    </r>
  </si>
  <si>
    <r>
      <t xml:space="preserve">    </t>
    </r>
    <r>
      <rPr>
        <sz val="14"/>
        <rFont val="方正仿宋_GBK"/>
        <family val="4"/>
      </rPr>
      <t>其中：基本养老金</t>
    </r>
  </si>
  <si>
    <r>
      <t xml:space="preserve">          </t>
    </r>
    <r>
      <rPr>
        <sz val="14"/>
        <rFont val="方正仿宋_GBK"/>
        <family val="4"/>
      </rPr>
      <t>医疗补助金</t>
    </r>
  </si>
  <si>
    <r>
      <t xml:space="preserve">          </t>
    </r>
    <r>
      <rPr>
        <sz val="14"/>
        <rFont val="方正仿宋_GBK"/>
        <family val="4"/>
      </rPr>
      <t>丧葬抚恤补助</t>
    </r>
  </si>
  <si>
    <r>
      <t xml:space="preserve">          </t>
    </r>
    <r>
      <rPr>
        <sz val="14"/>
        <rFont val="方正仿宋_GBK"/>
        <family val="4"/>
      </rPr>
      <t>其他基本养老保险基金支出</t>
    </r>
  </si>
  <si>
    <r>
      <rPr>
        <b/>
        <sz val="14"/>
        <rFont val="方正仿宋_GBK"/>
        <family val="4"/>
      </rPr>
      <t>二、机关事业单位基本养老保险基金支出</t>
    </r>
  </si>
  <si>
    <r>
      <rPr>
        <b/>
        <sz val="14"/>
        <rFont val="方正仿宋_GBK"/>
        <family val="4"/>
      </rPr>
      <t>三、失业保险基金支出</t>
    </r>
  </si>
  <si>
    <r>
      <t xml:space="preserve">    </t>
    </r>
    <r>
      <rPr>
        <sz val="14"/>
        <rFont val="方正仿宋_GBK"/>
        <family val="4"/>
      </rPr>
      <t>其中：失业保险金</t>
    </r>
  </si>
  <si>
    <r>
      <t xml:space="preserve">          </t>
    </r>
    <r>
      <rPr>
        <sz val="14"/>
        <rFont val="方正仿宋_GBK"/>
        <family val="4"/>
      </rPr>
      <t>医疗保险费</t>
    </r>
  </si>
  <si>
    <r>
      <t xml:space="preserve">          </t>
    </r>
    <r>
      <rPr>
        <sz val="14"/>
        <rFont val="方正仿宋_GBK"/>
        <family val="4"/>
      </rPr>
      <t>职业培训和职业介绍补贴</t>
    </r>
  </si>
  <si>
    <r>
      <t xml:space="preserve">          </t>
    </r>
    <r>
      <rPr>
        <sz val="14"/>
        <rFont val="方正仿宋_GBK"/>
        <family val="4"/>
      </rPr>
      <t>其他失业保险基金支出</t>
    </r>
  </si>
  <si>
    <r>
      <rPr>
        <b/>
        <sz val="14"/>
        <rFont val="方正仿宋_GBK"/>
        <family val="4"/>
      </rPr>
      <t>四、城镇职工基本医疗保险基金支出</t>
    </r>
  </si>
  <si>
    <r>
      <t xml:space="preserve">    </t>
    </r>
    <r>
      <rPr>
        <sz val="14"/>
        <rFont val="方正仿宋_GBK"/>
        <family val="4"/>
      </rPr>
      <t>其中：基本医疗保险统筹基金待遇支出</t>
    </r>
  </si>
  <si>
    <r>
      <t xml:space="preserve">          </t>
    </r>
    <r>
      <rPr>
        <sz val="14"/>
        <rFont val="方正仿宋_GBK"/>
        <family val="4"/>
      </rPr>
      <t>医疗保险个人账户基金待遇支出</t>
    </r>
  </si>
  <si>
    <r>
      <t xml:space="preserve">          </t>
    </r>
    <r>
      <rPr>
        <sz val="14"/>
        <rFont val="方正仿宋_GBK"/>
        <family val="4"/>
      </rPr>
      <t>其他基本医疗保险基金支出</t>
    </r>
  </si>
  <si>
    <r>
      <rPr>
        <b/>
        <sz val="14"/>
        <rFont val="方正仿宋_GBK"/>
        <family val="4"/>
      </rPr>
      <t>五、工伤保险基金支出</t>
    </r>
  </si>
  <si>
    <r>
      <t xml:space="preserve">    </t>
    </r>
    <r>
      <rPr>
        <sz val="14"/>
        <rFont val="方正仿宋_GBK"/>
        <family val="4"/>
      </rPr>
      <t>其中：工伤保险待遇</t>
    </r>
  </si>
  <si>
    <r>
      <t xml:space="preserve">          </t>
    </r>
    <r>
      <rPr>
        <sz val="14"/>
        <rFont val="方正仿宋_GBK"/>
        <family val="4"/>
      </rPr>
      <t>其他工伤保险基金支出</t>
    </r>
  </si>
  <si>
    <r>
      <rPr>
        <b/>
        <sz val="14"/>
        <rFont val="方正仿宋_GBK"/>
        <family val="4"/>
      </rPr>
      <t>六、生育保险基金支出</t>
    </r>
  </si>
  <si>
    <r>
      <t xml:space="preserve">    </t>
    </r>
    <r>
      <rPr>
        <sz val="14"/>
        <rFont val="方正仿宋_GBK"/>
        <family val="4"/>
      </rPr>
      <t>其中：生育保险金</t>
    </r>
  </si>
  <si>
    <r>
      <t xml:space="preserve">          </t>
    </r>
    <r>
      <rPr>
        <sz val="14"/>
        <rFont val="方正仿宋_GBK"/>
        <family val="4"/>
      </rPr>
      <t>其他生育保险基金支出</t>
    </r>
  </si>
  <si>
    <r>
      <rPr>
        <b/>
        <sz val="14"/>
        <rFont val="方正仿宋_GBK"/>
        <family val="4"/>
      </rPr>
      <t>七、城乡居民基本医疗保险基金支出</t>
    </r>
  </si>
  <si>
    <r>
      <rPr>
        <b/>
        <sz val="14"/>
        <rFont val="方正仿宋_GBK"/>
        <family val="4"/>
      </rPr>
      <t>八、城乡居民基本养老保险基金支出</t>
    </r>
  </si>
  <si>
    <r>
      <rPr>
        <b/>
        <sz val="14"/>
        <rFont val="方正仿宋_GBK"/>
        <family val="4"/>
      </rPr>
      <t>社会保险基金支出合计</t>
    </r>
  </si>
  <si>
    <r>
      <t>表</t>
    </r>
    <r>
      <rPr>
        <sz val="14"/>
        <rFont val="Times New Roman"/>
        <family val="1"/>
      </rPr>
      <t>30</t>
    </r>
  </si>
  <si>
    <r>
      <t>2022</t>
    </r>
    <r>
      <rPr>
        <sz val="20"/>
        <rFont val="方正小标宋_GBK"/>
        <family val="4"/>
      </rPr>
      <t>年攀枝花市西区社会保险基金预算收支决算平衡表</t>
    </r>
  </si>
  <si>
    <r>
      <t>收</t>
    </r>
    <r>
      <rPr>
        <sz val="14"/>
        <rFont val="Times New Roman"/>
        <family val="1"/>
      </rPr>
      <t xml:space="preserve">   </t>
    </r>
    <r>
      <rPr>
        <sz val="14"/>
        <rFont val="方正黑体_GBK"/>
        <family val="4"/>
      </rPr>
      <t>入</t>
    </r>
  </si>
  <si>
    <r>
      <t>支</t>
    </r>
    <r>
      <rPr>
        <sz val="14"/>
        <rFont val="Times New Roman"/>
        <family val="1"/>
      </rPr>
      <t xml:space="preserve">   </t>
    </r>
    <r>
      <rPr>
        <sz val="14"/>
        <rFont val="方正黑体_GBK"/>
        <family val="4"/>
      </rPr>
      <t>出</t>
    </r>
  </si>
  <si>
    <t>社会保险基金决算收入</t>
  </si>
  <si>
    <t>社会保险基金决算支出</t>
  </si>
  <si>
    <t>转移性收入</t>
  </si>
  <si>
    <t>转移性支出</t>
  </si>
  <si>
    <t>上年结余收入</t>
  </si>
  <si>
    <t>社会保险基金转移支出</t>
  </si>
  <si>
    <t>企业职工基本养老保险基金</t>
  </si>
  <si>
    <t>失业保险基金</t>
  </si>
  <si>
    <t>职工基本医疗保险基金</t>
  </si>
  <si>
    <t>工伤保险基金</t>
  </si>
  <si>
    <t>城乡居民基本养老保险基金</t>
  </si>
  <si>
    <t>机关事业单位基本养老保险基金</t>
  </si>
  <si>
    <t>社会保险基金补助下级支出</t>
  </si>
  <si>
    <t>城乡居民基本医疗保险基金</t>
  </si>
  <si>
    <t>社会保险基金转移收入</t>
  </si>
  <si>
    <t>社会保险基金上级补助收入</t>
  </si>
  <si>
    <t>社会保险基金上解上级支出</t>
  </si>
  <si>
    <r>
      <t xml:space="preserve">  </t>
    </r>
    <r>
      <rPr>
        <sz val="14"/>
        <color indexed="8"/>
        <rFont val="方正仿宋_GBK"/>
        <family val="4"/>
      </rPr>
      <t>社会保险基金下级上解收入</t>
    </r>
  </si>
  <si>
    <r>
      <t>收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入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总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计</t>
    </r>
  </si>
  <si>
    <r>
      <t>支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出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总</t>
    </r>
    <r>
      <rPr>
        <b/>
        <sz val="14"/>
        <rFont val="Times New Roman"/>
        <family val="1"/>
      </rPr>
      <t xml:space="preserve">  </t>
    </r>
    <r>
      <rPr>
        <b/>
        <sz val="14"/>
        <rFont val="方正仿宋_GBK"/>
        <family val="4"/>
      </rPr>
      <t>计</t>
    </r>
  </si>
  <si>
    <t>年终结余</t>
  </si>
  <si>
    <t>注：社保基金预算由市级统一编制，此表无数据。</t>
  </si>
  <si>
    <r>
      <t>表</t>
    </r>
    <r>
      <rPr>
        <sz val="14"/>
        <rFont val="Times New Roman"/>
        <family val="1"/>
      </rPr>
      <t>31</t>
    </r>
  </si>
  <si>
    <r>
      <t>2022</t>
    </r>
    <r>
      <rPr>
        <sz val="20"/>
        <rFont val="方正小标宋_GBK"/>
        <family val="4"/>
      </rPr>
      <t>年攀枝花市西区区级社会保险基金收入决算表</t>
    </r>
  </si>
  <si>
    <r>
      <t>预</t>
    </r>
    <r>
      <rPr>
        <sz val="14"/>
        <rFont val="Times New Roman"/>
        <family val="1"/>
      </rPr>
      <t xml:space="preserve">    </t>
    </r>
    <r>
      <rPr>
        <sz val="14"/>
        <rFont val="方正黑体_GBK"/>
        <family val="4"/>
      </rPr>
      <t>算</t>
    </r>
    <r>
      <rPr>
        <sz val="14"/>
        <rFont val="Times New Roman"/>
        <family val="1"/>
      </rPr>
      <t xml:space="preserve">    </t>
    </r>
    <r>
      <rPr>
        <sz val="14"/>
        <rFont val="方正黑体_GBK"/>
        <family val="4"/>
      </rPr>
      <t>科</t>
    </r>
    <r>
      <rPr>
        <sz val="14"/>
        <rFont val="Times New Roman"/>
        <family val="1"/>
      </rPr>
      <t xml:space="preserve">    </t>
    </r>
    <r>
      <rPr>
        <sz val="14"/>
        <rFont val="方正黑体_GBK"/>
        <family val="4"/>
      </rPr>
      <t>目</t>
    </r>
  </si>
  <si>
    <r>
      <t>表</t>
    </r>
    <r>
      <rPr>
        <sz val="14"/>
        <rFont val="Times New Roman"/>
        <family val="1"/>
      </rPr>
      <t>32</t>
    </r>
  </si>
  <si>
    <r>
      <t>2022</t>
    </r>
    <r>
      <rPr>
        <sz val="20"/>
        <rFont val="方正小标宋_GBK"/>
        <family val="4"/>
      </rPr>
      <t>年攀枝花市西区区级社会保险基金支出决算表</t>
    </r>
  </si>
  <si>
    <r>
      <t>表</t>
    </r>
    <r>
      <rPr>
        <sz val="14"/>
        <rFont val="Times New Roman"/>
        <family val="1"/>
      </rPr>
      <t>33</t>
    </r>
  </si>
  <si>
    <r>
      <t>2022</t>
    </r>
    <r>
      <rPr>
        <sz val="20"/>
        <rFont val="方正小标宋_GBK"/>
        <family val="4"/>
      </rPr>
      <t>年攀枝花市西区区级社会保险基金预算收支决算平衡表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</si>
  <si>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34</t>
    </r>
  </si>
  <si>
    <r>
      <t>2022</t>
    </r>
    <r>
      <rPr>
        <sz val="20"/>
        <rFont val="方正小标宋_GBK"/>
        <family val="4"/>
      </rPr>
      <t>年攀枝花市西区地方政府一般债务限额及余额决算情况表</t>
    </r>
  </si>
  <si>
    <r>
      <rPr>
        <sz val="14"/>
        <rFont val="方正黑体_GBK"/>
        <family val="4"/>
      </rPr>
      <t>地</t>
    </r>
    <r>
      <rPr>
        <sz val="14"/>
        <rFont val="Times New Roman"/>
        <family val="1"/>
      </rPr>
      <t xml:space="preserve">   </t>
    </r>
    <r>
      <rPr>
        <sz val="14"/>
        <rFont val="方正黑体_GBK"/>
        <family val="4"/>
      </rPr>
      <t>区</t>
    </r>
  </si>
  <si>
    <r>
      <t>2022</t>
    </r>
    <r>
      <rPr>
        <sz val="14"/>
        <rFont val="方正黑体_GBK"/>
        <family val="4"/>
      </rPr>
      <t>年一般债务限额</t>
    </r>
  </si>
  <si>
    <r>
      <t>2022</t>
    </r>
    <r>
      <rPr>
        <sz val="14"/>
        <rFont val="方正黑体_GBK"/>
        <family val="4"/>
      </rPr>
      <t>年一般债务余额</t>
    </r>
  </si>
  <si>
    <r>
      <rPr>
        <sz val="14"/>
        <rFont val="方正仿宋_GBK"/>
        <family val="4"/>
      </rPr>
      <t>西区</t>
    </r>
  </si>
  <si>
    <r>
      <rPr>
        <sz val="14"/>
        <rFont val="方正仿宋_GBK"/>
        <family val="4"/>
      </rPr>
      <t>注：因上级财政暂未批复</t>
    </r>
    <r>
      <rPr>
        <sz val="14"/>
        <rFont val="Times New Roman"/>
        <family val="1"/>
      </rPr>
      <t>2022</t>
    </r>
    <r>
      <rPr>
        <sz val="14"/>
        <rFont val="方正仿宋_GBK"/>
        <family val="4"/>
      </rPr>
      <t>年债务限额，此处为省、市决算会审数据。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</si>
  <si>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35</t>
    </r>
  </si>
  <si>
    <r>
      <t>2022</t>
    </r>
    <r>
      <rPr>
        <sz val="20"/>
        <rFont val="方正小标宋_GBK"/>
        <family val="4"/>
      </rPr>
      <t>年攀枝花市西区地方政府专项债务限额及余额决算情况表</t>
    </r>
  </si>
  <si>
    <r>
      <t>2022</t>
    </r>
    <r>
      <rPr>
        <sz val="14"/>
        <rFont val="方正黑体_GBK"/>
        <family val="4"/>
      </rPr>
      <t>年专项债务限额</t>
    </r>
  </si>
  <si>
    <r>
      <t>2022</t>
    </r>
    <r>
      <rPr>
        <sz val="14"/>
        <rFont val="方正黑体_GBK"/>
        <family val="4"/>
      </rPr>
      <t>年专项债务余额</t>
    </r>
  </si>
  <si>
    <r>
      <t>表</t>
    </r>
    <r>
      <rPr>
        <sz val="14"/>
        <rFont val="Times New Roman"/>
        <family val="1"/>
      </rPr>
      <t>36</t>
    </r>
  </si>
  <si>
    <r>
      <t>2022</t>
    </r>
    <r>
      <rPr>
        <sz val="20"/>
        <rFont val="方正小标宋_GBK"/>
        <family val="4"/>
      </rPr>
      <t>年攀枝花市西区地方政府债务限额及余额决算情况表</t>
    </r>
  </si>
  <si>
    <r>
      <t>2022</t>
    </r>
    <r>
      <rPr>
        <sz val="14"/>
        <rFont val="方正黑体_GBK"/>
        <family val="4"/>
      </rPr>
      <t>年债务限额</t>
    </r>
  </si>
  <si>
    <r>
      <t>2022</t>
    </r>
    <r>
      <rPr>
        <sz val="14"/>
        <rFont val="方正黑体_GBK"/>
        <family val="4"/>
      </rPr>
      <t>年债务余额决算数</t>
    </r>
  </si>
  <si>
    <r>
      <rPr>
        <sz val="14"/>
        <rFont val="方正黑体_GBK"/>
        <family val="4"/>
      </rPr>
      <t>一般债务</t>
    </r>
  </si>
  <si>
    <t>专项债务</t>
  </si>
  <si>
    <r>
      <rPr>
        <sz val="14"/>
        <rFont val="方正黑体_GBK"/>
        <family val="4"/>
      </rPr>
      <t>专项债务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</si>
  <si>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37</t>
    </r>
  </si>
  <si>
    <r>
      <t>2022</t>
    </r>
    <r>
      <rPr>
        <sz val="20"/>
        <color indexed="8"/>
        <rFont val="方正小标宋_GBK"/>
        <family val="4"/>
      </rPr>
      <t>年攀枝花市西区地方政府债务余额情况汇总表</t>
    </r>
  </si>
  <si>
    <r>
      <rPr>
        <sz val="14"/>
        <color indexed="8"/>
        <rFont val="方正仿宋_GBK"/>
        <family val="4"/>
      </rPr>
      <t>单位：万元</t>
    </r>
  </si>
  <si>
    <r>
      <rPr>
        <sz val="14"/>
        <color indexed="8"/>
        <rFont val="方正黑体_GBK"/>
        <family val="4"/>
      </rPr>
      <t>项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方正黑体_GBK"/>
        <family val="4"/>
      </rPr>
      <t>目</t>
    </r>
  </si>
  <si>
    <r>
      <rPr>
        <sz val="14"/>
        <color indexed="8"/>
        <rFont val="方正黑体_GBK"/>
        <family val="4"/>
      </rPr>
      <t>政府债务</t>
    </r>
  </si>
  <si>
    <r>
      <rPr>
        <sz val="14"/>
        <color indexed="8"/>
        <rFont val="方正黑体_GBK"/>
        <family val="4"/>
      </rPr>
      <t>或有债务</t>
    </r>
  </si>
  <si>
    <r>
      <rPr>
        <sz val="14"/>
        <color indexed="8"/>
        <rFont val="方正黑体_GBK"/>
        <family val="4"/>
      </rPr>
      <t>合计</t>
    </r>
  </si>
  <si>
    <r>
      <rPr>
        <sz val="14"/>
        <color indexed="8"/>
        <rFont val="方正黑体_GBK"/>
        <family val="4"/>
      </rPr>
      <t>一般债券</t>
    </r>
  </si>
  <si>
    <r>
      <rPr>
        <sz val="14"/>
        <color indexed="8"/>
        <rFont val="方正黑体_GBK"/>
        <family val="4"/>
      </rPr>
      <t>专项债券</t>
    </r>
  </si>
  <si>
    <r>
      <rPr>
        <sz val="14"/>
        <color indexed="8"/>
        <rFont val="方正黑体_GBK"/>
        <family val="4"/>
      </rPr>
      <t>非债券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_GBK"/>
        <family val="4"/>
      </rPr>
      <t>形式债务</t>
    </r>
  </si>
  <si>
    <r>
      <rPr>
        <sz val="14"/>
        <color indexed="8"/>
        <rFont val="方正仿宋_GBK"/>
        <family val="4"/>
      </rPr>
      <t>一、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方正仿宋_GBK"/>
        <family val="4"/>
      </rPr>
      <t>年末余额</t>
    </r>
  </si>
  <si>
    <r>
      <rPr>
        <sz val="14"/>
        <color indexed="8"/>
        <rFont val="方正仿宋_GBK"/>
        <family val="4"/>
      </rPr>
      <t>二、</t>
    </r>
    <r>
      <rPr>
        <sz val="14"/>
        <color indexed="8"/>
        <rFont val="Times New Roman"/>
        <family val="1"/>
      </rPr>
      <t>2022</t>
    </r>
    <r>
      <rPr>
        <sz val="14"/>
        <color indexed="8"/>
        <rFont val="方正仿宋_GBK"/>
        <family val="4"/>
      </rPr>
      <t>年新增额</t>
    </r>
  </si>
  <si>
    <r>
      <rPr>
        <sz val="14"/>
        <color indexed="8"/>
        <rFont val="方正仿宋_GBK"/>
        <family val="4"/>
      </rPr>
      <t>三、</t>
    </r>
    <r>
      <rPr>
        <sz val="14"/>
        <color indexed="8"/>
        <rFont val="Times New Roman"/>
        <family val="1"/>
      </rPr>
      <t>2022</t>
    </r>
    <r>
      <rPr>
        <sz val="14"/>
        <color indexed="8"/>
        <rFont val="方正仿宋_GBK"/>
        <family val="4"/>
      </rPr>
      <t>年或有债务转化额</t>
    </r>
  </si>
  <si>
    <r>
      <rPr>
        <sz val="14"/>
        <color indexed="8"/>
        <rFont val="方正仿宋_GBK"/>
        <family val="4"/>
      </rPr>
      <t>四、</t>
    </r>
    <r>
      <rPr>
        <sz val="14"/>
        <color indexed="8"/>
        <rFont val="Times New Roman"/>
        <family val="1"/>
      </rPr>
      <t>2022</t>
    </r>
    <r>
      <rPr>
        <sz val="14"/>
        <color indexed="8"/>
        <rFont val="方正仿宋_GBK"/>
        <family val="4"/>
      </rPr>
      <t>年偿还额</t>
    </r>
  </si>
  <si>
    <r>
      <rPr>
        <sz val="14"/>
        <color indexed="8"/>
        <rFont val="方正仿宋_GBK"/>
        <family val="4"/>
      </rPr>
      <t>五、</t>
    </r>
    <r>
      <rPr>
        <sz val="14"/>
        <color indexed="8"/>
        <rFont val="Times New Roman"/>
        <family val="1"/>
      </rPr>
      <t>2022</t>
    </r>
    <r>
      <rPr>
        <sz val="14"/>
        <color indexed="8"/>
        <rFont val="方正仿宋_GBK"/>
        <family val="4"/>
      </rPr>
      <t>年末余额</t>
    </r>
  </si>
  <si>
    <r>
      <rPr>
        <sz val="14"/>
        <color indexed="8"/>
        <rFont val="方正仿宋_GBK"/>
        <family val="4"/>
      </rPr>
      <t>注：本表反映的举借额和偿还额均包含再融资债券。</t>
    </r>
  </si>
  <si>
    <r>
      <t>表</t>
    </r>
    <r>
      <rPr>
        <sz val="14"/>
        <rFont val="Times New Roman"/>
        <family val="1"/>
      </rPr>
      <t>38</t>
    </r>
  </si>
  <si>
    <r>
      <t>2022</t>
    </r>
    <r>
      <rPr>
        <sz val="20"/>
        <rFont val="方正小标宋_GBK"/>
        <family val="4"/>
      </rPr>
      <t>年攀枝花市西区地方政府债务相关情况表</t>
    </r>
  </si>
  <si>
    <r>
      <t>项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方正黑体_GBK"/>
        <family val="4"/>
      </rPr>
      <t>目</t>
    </r>
  </si>
  <si>
    <t>本地区</t>
  </si>
  <si>
    <t>本级</t>
  </si>
  <si>
    <r>
      <t>一、</t>
    </r>
    <r>
      <rPr>
        <b/>
        <sz val="14"/>
        <color indexed="8"/>
        <rFont val="Times New Roman"/>
        <family val="1"/>
      </rPr>
      <t>2021</t>
    </r>
    <r>
      <rPr>
        <b/>
        <sz val="14"/>
        <color indexed="8"/>
        <rFont val="方正仿宋_GBK"/>
        <family val="4"/>
      </rPr>
      <t>年末地方政府债务余额</t>
    </r>
  </si>
  <si>
    <r>
      <t xml:space="preserve">    </t>
    </r>
    <r>
      <rPr>
        <sz val="14"/>
        <color indexed="8"/>
        <rFont val="方正仿宋_GBK"/>
        <family val="4"/>
      </rPr>
      <t>其中：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方正仿宋_GBK"/>
        <family val="4"/>
      </rPr>
      <t>一般债务</t>
    </r>
  </si>
  <si>
    <r>
      <t xml:space="preserve">                </t>
    </r>
    <r>
      <rPr>
        <sz val="14"/>
        <color indexed="8"/>
        <rFont val="方正仿宋_GBK"/>
        <family val="4"/>
      </rPr>
      <t>专项债务</t>
    </r>
  </si>
  <si>
    <r>
      <t>二、</t>
    </r>
    <r>
      <rPr>
        <b/>
        <sz val="14"/>
        <color indexed="8"/>
        <rFont val="Times New Roman"/>
        <family val="1"/>
      </rPr>
      <t>2021</t>
    </r>
    <r>
      <rPr>
        <b/>
        <sz val="14"/>
        <color indexed="8"/>
        <rFont val="方正仿宋_GBK"/>
        <family val="4"/>
      </rPr>
      <t>年地方政府债务限额</t>
    </r>
  </si>
  <si>
    <r>
      <t>三、</t>
    </r>
    <r>
      <rPr>
        <b/>
        <sz val="14"/>
        <color indexed="8"/>
        <rFont val="Times New Roman"/>
        <family val="1"/>
      </rPr>
      <t>2022</t>
    </r>
    <r>
      <rPr>
        <b/>
        <sz val="14"/>
        <color indexed="8"/>
        <rFont val="方正仿宋_GBK"/>
        <family val="4"/>
      </rPr>
      <t>年地方政府债券发行决算数</t>
    </r>
  </si>
  <si>
    <r>
      <t xml:space="preserve">     </t>
    </r>
    <r>
      <rPr>
        <sz val="14"/>
        <color indexed="8"/>
        <rFont val="方正仿宋_GBK"/>
        <family val="4"/>
      </rPr>
      <t>新增一般债券发行额</t>
    </r>
  </si>
  <si>
    <r>
      <t xml:space="preserve">     </t>
    </r>
    <r>
      <rPr>
        <sz val="14"/>
        <color indexed="8"/>
        <rFont val="方正仿宋_GBK"/>
        <family val="4"/>
      </rPr>
      <t>再融资一般债券发行额</t>
    </r>
  </si>
  <si>
    <r>
      <t xml:space="preserve">     </t>
    </r>
    <r>
      <rPr>
        <sz val="14"/>
        <color indexed="8"/>
        <rFont val="方正仿宋_GBK"/>
        <family val="4"/>
      </rPr>
      <t>新增专项债券发行额</t>
    </r>
  </si>
  <si>
    <r>
      <t xml:space="preserve">     </t>
    </r>
    <r>
      <rPr>
        <sz val="14"/>
        <color indexed="8"/>
        <rFont val="方正仿宋_GBK"/>
        <family val="4"/>
      </rPr>
      <t>再融资专项债券发行额</t>
    </r>
  </si>
  <si>
    <r>
      <t>四、</t>
    </r>
    <r>
      <rPr>
        <b/>
        <sz val="14"/>
        <color indexed="8"/>
        <rFont val="Times New Roman"/>
        <family val="1"/>
      </rPr>
      <t>2022</t>
    </r>
    <r>
      <rPr>
        <b/>
        <sz val="14"/>
        <color indexed="8"/>
        <rFont val="方正仿宋_GBK"/>
        <family val="4"/>
      </rPr>
      <t>年地方政府债务还本支出决算数</t>
    </r>
  </si>
  <si>
    <r>
      <t xml:space="preserve">    </t>
    </r>
    <r>
      <rPr>
        <sz val="14"/>
        <color indexed="8"/>
        <rFont val="方正仿宋_GBK"/>
        <family val="4"/>
      </rPr>
      <t>其中：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方正仿宋_GBK"/>
        <family val="4"/>
      </rPr>
      <t>一般债务还本支出</t>
    </r>
  </si>
  <si>
    <r>
      <t xml:space="preserve">                </t>
    </r>
    <r>
      <rPr>
        <sz val="14"/>
        <color indexed="8"/>
        <rFont val="方正仿宋_GBK"/>
        <family val="4"/>
      </rPr>
      <t>专项债务还本支出</t>
    </r>
  </si>
  <si>
    <r>
      <t>五、</t>
    </r>
    <r>
      <rPr>
        <b/>
        <sz val="14"/>
        <color indexed="8"/>
        <rFont val="Times New Roman"/>
        <family val="1"/>
      </rPr>
      <t>2022</t>
    </r>
    <r>
      <rPr>
        <b/>
        <sz val="14"/>
        <color indexed="8"/>
        <rFont val="方正仿宋_GBK"/>
        <family val="4"/>
      </rPr>
      <t>年地方政府债务付息支出决算数</t>
    </r>
  </si>
  <si>
    <r>
      <t xml:space="preserve">    </t>
    </r>
    <r>
      <rPr>
        <sz val="14"/>
        <color indexed="8"/>
        <rFont val="方正仿宋_GBK"/>
        <family val="4"/>
      </rPr>
      <t>其中：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方正仿宋_GBK"/>
        <family val="4"/>
      </rPr>
      <t>一般债务付息支出</t>
    </r>
  </si>
  <si>
    <r>
      <t xml:space="preserve">                </t>
    </r>
    <r>
      <rPr>
        <sz val="14"/>
        <color indexed="8"/>
        <rFont val="方正仿宋_GBK"/>
        <family val="4"/>
      </rPr>
      <t>专项债务付息支出</t>
    </r>
  </si>
  <si>
    <r>
      <t>六、</t>
    </r>
    <r>
      <rPr>
        <b/>
        <sz val="14"/>
        <color indexed="8"/>
        <rFont val="Times New Roman"/>
        <family val="1"/>
      </rPr>
      <t>2022</t>
    </r>
    <r>
      <rPr>
        <b/>
        <sz val="14"/>
        <color indexed="8"/>
        <rFont val="方正仿宋_GBK"/>
        <family val="4"/>
      </rPr>
      <t>年末地方政府债务余额决算数</t>
    </r>
  </si>
  <si>
    <r>
      <t>七、</t>
    </r>
    <r>
      <rPr>
        <b/>
        <sz val="14"/>
        <color indexed="8"/>
        <rFont val="Times New Roman"/>
        <family val="1"/>
      </rPr>
      <t>2022</t>
    </r>
    <r>
      <rPr>
        <b/>
        <sz val="14"/>
        <color indexed="8"/>
        <rFont val="方正仿宋_GBK"/>
        <family val="4"/>
      </rPr>
      <t>年地方政府债务限额</t>
    </r>
  </si>
  <si>
    <r>
      <t>八、</t>
    </r>
    <r>
      <rPr>
        <b/>
        <sz val="14"/>
        <color indexed="8"/>
        <rFont val="Times New Roman"/>
        <family val="1"/>
      </rPr>
      <t>2022</t>
    </r>
    <r>
      <rPr>
        <b/>
        <sz val="14"/>
        <color indexed="8"/>
        <rFont val="方正仿宋_GBK"/>
        <family val="4"/>
      </rPr>
      <t>年地方政府债务年限（年）</t>
    </r>
  </si>
  <si>
    <r>
      <t xml:space="preserve">    </t>
    </r>
    <r>
      <rPr>
        <sz val="14"/>
        <color indexed="8"/>
        <rFont val="方正仿宋_GBK"/>
        <family val="4"/>
      </rPr>
      <t>其中：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方正仿宋_GBK"/>
        <family val="4"/>
      </rPr>
      <t>一般债务年限（年）</t>
    </r>
  </si>
  <si>
    <r>
      <t xml:space="preserve">                </t>
    </r>
    <r>
      <rPr>
        <sz val="14"/>
        <color indexed="8"/>
        <rFont val="方正仿宋_GBK"/>
        <family val="4"/>
      </rPr>
      <t>专项债务年限（年）</t>
    </r>
  </si>
  <si>
    <r>
      <rPr>
        <sz val="14"/>
        <color indexed="8"/>
        <rFont val="方正黑体_GBK"/>
        <family val="4"/>
      </rPr>
      <t>表</t>
    </r>
    <r>
      <rPr>
        <sz val="14"/>
        <color indexed="8"/>
        <rFont val="Times New Roman"/>
        <family val="1"/>
      </rPr>
      <t>39</t>
    </r>
  </si>
  <si>
    <t>攀枝花市西区政府债务十年到期情况表</t>
  </si>
  <si>
    <r>
      <rPr>
        <sz val="14"/>
        <color indexed="8"/>
        <rFont val="方正黑体_GBK"/>
        <family val="4"/>
      </rPr>
      <t>地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方正黑体_GBK"/>
        <family val="4"/>
      </rPr>
      <t>区</t>
    </r>
  </si>
  <si>
    <r>
      <t>2023</t>
    </r>
    <r>
      <rPr>
        <sz val="14"/>
        <color indexed="8"/>
        <rFont val="方正黑体_GBK"/>
        <family val="4"/>
      </rPr>
      <t>年</t>
    </r>
  </si>
  <si>
    <r>
      <t>2024</t>
    </r>
    <r>
      <rPr>
        <sz val="14"/>
        <color indexed="8"/>
        <rFont val="方正黑体_GBK"/>
        <family val="4"/>
      </rPr>
      <t>年</t>
    </r>
  </si>
  <si>
    <r>
      <t>2025</t>
    </r>
    <r>
      <rPr>
        <sz val="14"/>
        <color indexed="8"/>
        <rFont val="方正黑体_GBK"/>
        <family val="4"/>
      </rPr>
      <t>年</t>
    </r>
  </si>
  <si>
    <r>
      <t>2026</t>
    </r>
    <r>
      <rPr>
        <sz val="14"/>
        <color indexed="8"/>
        <rFont val="方正黑体_GBK"/>
        <family val="4"/>
      </rPr>
      <t>年</t>
    </r>
  </si>
  <si>
    <r>
      <t>2027</t>
    </r>
    <r>
      <rPr>
        <sz val="14"/>
        <color indexed="8"/>
        <rFont val="方正黑体_GBK"/>
        <family val="4"/>
      </rPr>
      <t>年</t>
    </r>
  </si>
  <si>
    <r>
      <t>2028</t>
    </r>
    <r>
      <rPr>
        <sz val="14"/>
        <color indexed="8"/>
        <rFont val="方正黑体_GBK"/>
        <family val="4"/>
      </rPr>
      <t>年</t>
    </r>
  </si>
  <si>
    <r>
      <t>2029</t>
    </r>
    <r>
      <rPr>
        <sz val="14"/>
        <color indexed="8"/>
        <rFont val="方正黑体_GBK"/>
        <family val="4"/>
      </rPr>
      <t>年</t>
    </r>
  </si>
  <si>
    <r>
      <t>2030</t>
    </r>
    <r>
      <rPr>
        <sz val="14"/>
        <color indexed="8"/>
        <rFont val="方正黑体_GBK"/>
        <family val="4"/>
      </rPr>
      <t>年</t>
    </r>
  </si>
  <si>
    <r>
      <t>2031</t>
    </r>
    <r>
      <rPr>
        <sz val="14"/>
        <color indexed="8"/>
        <rFont val="方正黑体_GBK"/>
        <family val="4"/>
      </rPr>
      <t>年</t>
    </r>
  </si>
  <si>
    <r>
      <t>2032</t>
    </r>
    <r>
      <rPr>
        <sz val="14"/>
        <color indexed="8"/>
        <rFont val="方正黑体_GBK"/>
        <family val="4"/>
      </rPr>
      <t>年</t>
    </r>
  </si>
  <si>
    <r>
      <rPr>
        <sz val="14"/>
        <color indexed="8"/>
        <rFont val="方正仿宋_GBK"/>
        <family val="4"/>
      </rPr>
      <t>西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方正仿宋_GBK"/>
        <family val="4"/>
      </rPr>
      <t>区</t>
    </r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</si>
  <si>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40</t>
    </r>
  </si>
  <si>
    <r>
      <t>2022</t>
    </r>
    <r>
      <rPr>
        <sz val="20"/>
        <rFont val="方正小标宋_GBK"/>
        <family val="4"/>
      </rPr>
      <t>年攀枝花市西区地方政府债券使用情况表</t>
    </r>
  </si>
  <si>
    <r>
      <rPr>
        <sz val="14"/>
        <rFont val="方正黑体_GBK"/>
        <family val="4"/>
      </rPr>
      <t>区划名称</t>
    </r>
  </si>
  <si>
    <r>
      <rPr>
        <sz val="14"/>
        <rFont val="方正黑体_GBK"/>
        <family val="4"/>
      </rPr>
      <t>项目领域</t>
    </r>
  </si>
  <si>
    <r>
      <rPr>
        <sz val="14"/>
        <rFont val="方正黑体_GBK"/>
        <family val="4"/>
      </rPr>
      <t>项目主管部门</t>
    </r>
  </si>
  <si>
    <r>
      <rPr>
        <sz val="14"/>
        <rFont val="方正黑体_GBK"/>
        <family val="4"/>
      </rPr>
      <t>项目实施单位</t>
    </r>
  </si>
  <si>
    <r>
      <rPr>
        <sz val="14"/>
        <rFont val="方正黑体_GBK"/>
        <family val="4"/>
      </rPr>
      <t>债券性质</t>
    </r>
  </si>
  <si>
    <r>
      <rPr>
        <sz val="14"/>
        <rFont val="方正黑体_GBK"/>
        <family val="4"/>
      </rPr>
      <t>发行金额</t>
    </r>
  </si>
  <si>
    <r>
      <rPr>
        <sz val="14"/>
        <rFont val="方正黑体_GBK"/>
        <family val="4"/>
      </rPr>
      <t>发行时间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（年</t>
    </r>
    <r>
      <rPr>
        <sz val="14"/>
        <rFont val="Times New Roman"/>
        <family val="1"/>
      </rPr>
      <t>/</t>
    </r>
    <r>
      <rPr>
        <sz val="14"/>
        <rFont val="方正黑体_GBK"/>
        <family val="4"/>
      </rPr>
      <t>月）</t>
    </r>
  </si>
  <si>
    <r>
      <rPr>
        <sz val="14"/>
        <color indexed="8"/>
        <rFont val="方正仿宋_GBK"/>
        <family val="4"/>
      </rPr>
      <t>西区</t>
    </r>
  </si>
  <si>
    <t>四川省攀枝花市西区梅子箐水库扩建项目</t>
  </si>
  <si>
    <r>
      <rPr>
        <sz val="14"/>
        <rFont val="方正仿宋_GBK"/>
        <family val="4"/>
      </rPr>
      <t>其他农林水利建设</t>
    </r>
  </si>
  <si>
    <r>
      <rPr>
        <sz val="14"/>
        <rFont val="方正仿宋_GBK"/>
        <family val="4"/>
      </rPr>
      <t>区水利局</t>
    </r>
  </si>
  <si>
    <r>
      <rPr>
        <sz val="14"/>
        <rFont val="方正仿宋_GBK"/>
        <family val="4"/>
      </rPr>
      <t>西区梅子箐水库管理局</t>
    </r>
  </si>
  <si>
    <r>
      <rPr>
        <sz val="14"/>
        <rFont val="方正仿宋_GBK"/>
        <family val="4"/>
      </rPr>
      <t>专项债券</t>
    </r>
  </si>
  <si>
    <t>2022.10.17</t>
  </si>
  <si>
    <t>2022.6.13</t>
  </si>
  <si>
    <t>攀枝花市老工业区西城区公共服务基础设施建设项目</t>
  </si>
  <si>
    <r>
      <rPr>
        <sz val="14"/>
        <rFont val="方正仿宋_GBK"/>
        <family val="4"/>
      </rPr>
      <t>其他文化</t>
    </r>
  </si>
  <si>
    <r>
      <rPr>
        <sz val="14"/>
        <rFont val="方正仿宋_GBK"/>
        <family val="4"/>
      </rPr>
      <t>攀枝花市西区西鼎投资有限责任公司</t>
    </r>
  </si>
  <si>
    <t>2022.1.27</t>
  </si>
  <si>
    <t>安全监测项目</t>
  </si>
  <si>
    <r>
      <rPr>
        <sz val="14"/>
        <rFont val="方正仿宋_GBK"/>
        <family val="4"/>
      </rPr>
      <t>一般债券</t>
    </r>
  </si>
  <si>
    <t>2022.6.28</t>
  </si>
  <si>
    <r>
      <rPr>
        <sz val="14"/>
        <color indexed="8"/>
        <rFont val="方正黑体_GBK"/>
        <family val="4"/>
      </rPr>
      <t>表</t>
    </r>
    <r>
      <rPr>
        <sz val="14"/>
        <color indexed="8"/>
        <rFont val="Times New Roman"/>
        <family val="1"/>
      </rPr>
      <t>41</t>
    </r>
  </si>
  <si>
    <r>
      <t>2022</t>
    </r>
    <r>
      <rPr>
        <sz val="20"/>
        <color indexed="8"/>
        <rFont val="方正小标宋_GBK"/>
        <family val="4"/>
      </rPr>
      <t>年攀枝花市西区地方政府债务还本付息情况表</t>
    </r>
  </si>
  <si>
    <r>
      <rPr>
        <sz val="14"/>
        <color indexed="8"/>
        <rFont val="方正黑体_GBK"/>
        <family val="4"/>
      </rPr>
      <t>地区</t>
    </r>
  </si>
  <si>
    <r>
      <t>2022</t>
    </r>
    <r>
      <rPr>
        <sz val="14"/>
        <color indexed="8"/>
        <rFont val="方正黑体_GBK"/>
        <family val="4"/>
      </rPr>
      <t>年政府债务还本支出</t>
    </r>
  </si>
  <si>
    <r>
      <t>2022</t>
    </r>
    <r>
      <rPr>
        <sz val="14"/>
        <color indexed="8"/>
        <rFont val="方正黑体_GBK"/>
        <family val="4"/>
      </rPr>
      <t>年政府债务付息支出</t>
    </r>
  </si>
  <si>
    <r>
      <rPr>
        <sz val="14"/>
        <color indexed="8"/>
        <rFont val="方正黑体_GBK"/>
        <family val="4"/>
      </rPr>
      <t>一般债务还本支出</t>
    </r>
  </si>
  <si>
    <r>
      <rPr>
        <sz val="14"/>
        <color indexed="8"/>
        <rFont val="方正黑体_GBK"/>
        <family val="4"/>
      </rPr>
      <t>专项债务还本支出</t>
    </r>
  </si>
  <si>
    <r>
      <rPr>
        <sz val="14"/>
        <color indexed="8"/>
        <rFont val="方正黑体_GBK"/>
        <family val="4"/>
      </rPr>
      <t>一般债务付息支出</t>
    </r>
  </si>
  <si>
    <r>
      <rPr>
        <sz val="14"/>
        <color indexed="8"/>
        <rFont val="方正黑体_GBK"/>
        <family val="4"/>
      </rPr>
      <t>专项债务付息支出</t>
    </r>
  </si>
  <si>
    <r>
      <t>表</t>
    </r>
    <r>
      <rPr>
        <sz val="14"/>
        <color indexed="8"/>
        <rFont val="Times New Roman"/>
        <family val="1"/>
      </rPr>
      <t>42</t>
    </r>
  </si>
  <si>
    <r>
      <t>2022</t>
    </r>
    <r>
      <rPr>
        <sz val="20"/>
        <color indexed="8"/>
        <rFont val="方正小标宋_GBK"/>
        <family val="4"/>
      </rPr>
      <t>年攀枝花市西区地方政府债券发行情况表</t>
    </r>
  </si>
  <si>
    <r>
      <t>地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方正黑体_GBK"/>
        <family val="4"/>
      </rPr>
      <t>区</t>
    </r>
  </si>
  <si>
    <t>新增债券发行情况</t>
  </si>
  <si>
    <t>再融资债券发行情况</t>
  </si>
  <si>
    <t>一般债券</t>
  </si>
  <si>
    <t>专项债券</t>
  </si>
  <si>
    <r>
      <rPr>
        <sz val="14"/>
        <rFont val="方正黑体_GBK"/>
        <family val="4"/>
      </rPr>
      <t>表</t>
    </r>
    <r>
      <rPr>
        <sz val="14"/>
        <rFont val="Times New Roman"/>
        <family val="1"/>
      </rPr>
      <t>43</t>
    </r>
  </si>
  <si>
    <r>
      <t>2022</t>
    </r>
    <r>
      <rPr>
        <sz val="20"/>
        <color indexed="8"/>
        <rFont val="方正小标宋_GBK"/>
        <family val="4"/>
      </rPr>
      <t>年攀枝花市西区区级地方政府专项债务表</t>
    </r>
  </si>
  <si>
    <r>
      <rPr>
        <sz val="14"/>
        <color indexed="8"/>
        <rFont val="方正黑体_GBK"/>
        <family val="4"/>
      </rPr>
      <t>项目</t>
    </r>
  </si>
  <si>
    <r>
      <rPr>
        <sz val="14"/>
        <color indexed="8"/>
        <rFont val="方正黑体_GBK"/>
        <family val="4"/>
      </rPr>
      <t>本级</t>
    </r>
  </si>
  <si>
    <r>
      <rPr>
        <b/>
        <sz val="14"/>
        <color indexed="8"/>
        <rFont val="方正仿宋_GBK"/>
        <family val="4"/>
      </rPr>
      <t>一、专项债券收入</t>
    </r>
  </si>
  <si>
    <r>
      <rPr>
        <b/>
        <sz val="14"/>
        <color indexed="8"/>
        <rFont val="方正仿宋_GBK"/>
        <family val="4"/>
      </rPr>
      <t>二、专项债券支出</t>
    </r>
  </si>
  <si>
    <r>
      <rPr>
        <b/>
        <sz val="14"/>
        <color indexed="8"/>
        <rFont val="方正仿宋_GBK"/>
        <family val="4"/>
      </rPr>
      <t>三、还本付息</t>
    </r>
  </si>
  <si>
    <r>
      <t xml:space="preserve">    </t>
    </r>
    <r>
      <rPr>
        <sz val="14"/>
        <color indexed="8"/>
        <rFont val="方正仿宋_GBK"/>
        <family val="4"/>
      </rPr>
      <t>其中：还本决算数</t>
    </r>
  </si>
  <si>
    <r>
      <t xml:space="preserve">                </t>
    </r>
    <r>
      <rPr>
        <sz val="14"/>
        <color indexed="8"/>
        <rFont val="方正仿宋_GBK"/>
        <family val="4"/>
      </rPr>
      <t>付息决算数</t>
    </r>
  </si>
  <si>
    <r>
      <rPr>
        <b/>
        <sz val="14"/>
        <color indexed="8"/>
        <rFont val="方正仿宋_GBK"/>
        <family val="4"/>
      </rPr>
      <t>四、项目负债规模</t>
    </r>
  </si>
  <si>
    <r>
      <rPr>
        <b/>
        <sz val="14"/>
        <color indexed="8"/>
        <rFont val="方正仿宋_GBK"/>
        <family val="4"/>
      </rPr>
      <t>五、已发行专项债券期限（年）</t>
    </r>
  </si>
  <si>
    <r>
      <rPr>
        <b/>
        <sz val="14"/>
        <color indexed="8"/>
        <rFont val="方正仿宋_GBK"/>
        <family val="4"/>
      </rPr>
      <t>六、已发行专项债券利率（</t>
    </r>
    <r>
      <rPr>
        <b/>
        <sz val="14"/>
        <color indexed="8"/>
        <rFont val="Times New Roman"/>
        <family val="1"/>
      </rPr>
      <t>%</t>
    </r>
    <r>
      <rPr>
        <b/>
        <sz val="14"/>
        <color indexed="8"/>
        <rFont val="方正仿宋_GBK"/>
        <family val="4"/>
      </rPr>
      <t>）</t>
    </r>
  </si>
  <si>
    <r>
      <rPr>
        <sz val="14"/>
        <color indexed="8"/>
        <rFont val="方正黑体_GBK"/>
        <family val="4"/>
      </rPr>
      <t>表</t>
    </r>
    <r>
      <rPr>
        <sz val="14"/>
        <color indexed="8"/>
        <rFont val="Times New Roman"/>
        <family val="1"/>
      </rPr>
      <t>44</t>
    </r>
  </si>
  <si>
    <r>
      <t>2022</t>
    </r>
    <r>
      <rPr>
        <sz val="20"/>
        <rFont val="方正小标宋_GBK"/>
        <family val="4"/>
      </rPr>
      <t>年攀枝花市西区区级新增政府债券项目实施情况表</t>
    </r>
  </si>
  <si>
    <r>
      <rPr>
        <sz val="14"/>
        <color indexed="8"/>
        <rFont val="方正仿宋_GBK"/>
        <family val="4"/>
      </rPr>
      <t>单位：万元，</t>
    </r>
    <r>
      <rPr>
        <sz val="14"/>
        <color indexed="8"/>
        <rFont val="Times New Roman"/>
        <family val="1"/>
      </rPr>
      <t>%</t>
    </r>
  </si>
  <si>
    <r>
      <rPr>
        <sz val="14"/>
        <color indexed="8"/>
        <rFont val="方正黑体_GBK"/>
        <family val="4"/>
      </rPr>
      <t>区划名称</t>
    </r>
  </si>
  <si>
    <r>
      <rPr>
        <sz val="14"/>
        <color indexed="8"/>
        <rFont val="方正黑体_GBK"/>
        <family val="4"/>
      </rPr>
      <t>项目实施单位</t>
    </r>
  </si>
  <si>
    <r>
      <rPr>
        <sz val="14"/>
        <color indexed="8"/>
        <rFont val="方正黑体_GBK"/>
        <family val="4"/>
      </rPr>
      <t>项目名称</t>
    </r>
  </si>
  <si>
    <r>
      <rPr>
        <sz val="14"/>
        <rFont val="方正黑体_GBK"/>
        <family val="4"/>
      </rPr>
      <t>新增债券资金发行金额</t>
    </r>
  </si>
  <si>
    <r>
      <rPr>
        <sz val="14"/>
        <rFont val="方正黑体_GBK"/>
        <family val="4"/>
      </rPr>
      <t>财政部门资金拨付</t>
    </r>
  </si>
  <si>
    <r>
      <rPr>
        <sz val="14"/>
        <rFont val="方正黑体_GBK"/>
        <family val="4"/>
      </rPr>
      <t>项目概况</t>
    </r>
  </si>
  <si>
    <r>
      <rPr>
        <sz val="14"/>
        <rFont val="方正黑体_GBK"/>
        <family val="4"/>
      </rPr>
      <t>一般债券</t>
    </r>
  </si>
  <si>
    <r>
      <rPr>
        <sz val="14"/>
        <rFont val="方正黑体_GBK"/>
        <family val="4"/>
      </rPr>
      <t>专项债券</t>
    </r>
  </si>
  <si>
    <r>
      <rPr>
        <sz val="14"/>
        <rFont val="方正黑体_GBK"/>
        <family val="4"/>
      </rPr>
      <t>拨付金额</t>
    </r>
  </si>
  <si>
    <r>
      <rPr>
        <sz val="14"/>
        <rFont val="方正黑体_GBK"/>
        <family val="4"/>
      </rPr>
      <t>拨付进度</t>
    </r>
  </si>
  <si>
    <r>
      <rPr>
        <sz val="14"/>
        <rFont val="方正仿宋_GBK"/>
        <family val="4"/>
      </rPr>
      <t>西区水利局</t>
    </r>
  </si>
  <si>
    <r>
      <rPr>
        <sz val="14"/>
        <rFont val="方正仿宋_GBK"/>
        <family val="4"/>
      </rPr>
      <t>安全监测</t>
    </r>
  </si>
  <si>
    <t>主要用于辖区水库的安全监测设施及维护，采购相关物资、设备等。</t>
  </si>
  <si>
    <r>
      <rPr>
        <sz val="14"/>
        <rFont val="方正仿宋_GBK"/>
        <family val="4"/>
      </rPr>
      <t>四川省攀枝花市西区梅子箐水库扩建项目</t>
    </r>
  </si>
  <si>
    <r>
      <rPr>
        <sz val="14"/>
        <rFont val="方正仿宋_GBK"/>
        <family val="4"/>
      </rPr>
      <t>梅子箐水库枢纽包括大坝、溢洪道、取水（放空）洞，大坝为昔格达土均质坝，最大坝高</t>
    </r>
    <r>
      <rPr>
        <sz val="14"/>
        <rFont val="Times New Roman"/>
        <family val="1"/>
      </rPr>
      <t>65</t>
    </r>
    <r>
      <rPr>
        <sz val="14"/>
        <rFont val="方正仿宋_GBK"/>
        <family val="4"/>
      </rPr>
      <t>米，水库总库容</t>
    </r>
    <r>
      <rPr>
        <sz val="14"/>
        <rFont val="Times New Roman"/>
        <family val="1"/>
      </rPr>
      <t>2069</t>
    </r>
    <r>
      <rPr>
        <sz val="14"/>
        <rFont val="方正仿宋_GBK"/>
        <family val="4"/>
      </rPr>
      <t>万立方米，正常蓄水位</t>
    </r>
    <r>
      <rPr>
        <sz val="14"/>
        <rFont val="Times New Roman"/>
        <family val="1"/>
      </rPr>
      <t>1169.1</t>
    </r>
    <r>
      <rPr>
        <sz val="14"/>
        <rFont val="方正仿宋_GBK"/>
        <family val="4"/>
      </rPr>
      <t>米，相应库容</t>
    </r>
    <r>
      <rPr>
        <sz val="14"/>
        <rFont val="Times New Roman"/>
        <family val="1"/>
      </rPr>
      <t>1998</t>
    </r>
    <r>
      <rPr>
        <sz val="14"/>
        <rFont val="方正仿宋_GBK"/>
        <family val="4"/>
      </rPr>
      <t>万立方米。工程建设任务是农业灌溉、农村生活供水。</t>
    </r>
  </si>
  <si>
    <r>
      <rPr>
        <sz val="14"/>
        <rFont val="方正仿宋_GBK"/>
        <family val="4"/>
      </rPr>
      <t>攀枝花市老工业区西城区公共服务基础设施建设项目</t>
    </r>
  </si>
  <si>
    <r>
      <t>本项目拟占地</t>
    </r>
    <r>
      <rPr>
        <sz val="14"/>
        <rFont val="Times New Roman"/>
        <family val="1"/>
      </rPr>
      <t>6951.69</t>
    </r>
    <r>
      <rPr>
        <sz val="14"/>
        <rFont val="方正仿宋_GBK"/>
        <family val="4"/>
      </rPr>
      <t>㎡，总建筑面积为</t>
    </r>
    <r>
      <rPr>
        <sz val="14"/>
        <rFont val="Times New Roman"/>
        <family val="1"/>
      </rPr>
      <t>32537.95m2</t>
    </r>
    <r>
      <rPr>
        <sz val="14"/>
        <rFont val="方正仿宋_GBK"/>
        <family val="4"/>
      </rPr>
      <t>，建筑占地面积为</t>
    </r>
    <r>
      <rPr>
        <sz val="14"/>
        <rFont val="Times New Roman"/>
        <family val="1"/>
      </rPr>
      <t>2780.67 m2</t>
    </r>
    <r>
      <rPr>
        <sz val="14"/>
        <rFont val="方正仿宋_GBK"/>
        <family val="4"/>
      </rPr>
      <t>，项目总投资约</t>
    </r>
    <r>
      <rPr>
        <sz val="14"/>
        <rFont val="Times New Roman"/>
        <family val="1"/>
      </rPr>
      <t xml:space="preserve">15041.8 </t>
    </r>
    <r>
      <rPr>
        <sz val="14"/>
        <rFont val="方正仿宋_GBK"/>
        <family val="4"/>
      </rPr>
      <t>万元。拟建建筑一栋，分</t>
    </r>
    <r>
      <rPr>
        <sz val="14"/>
        <rFont val="Times New Roman"/>
        <family val="1"/>
      </rPr>
      <t>A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B</t>
    </r>
    <r>
      <rPr>
        <sz val="14"/>
        <rFont val="方正仿宋_GBK"/>
        <family val="4"/>
      </rPr>
      <t>区，最高十四层，建筑高度</t>
    </r>
    <r>
      <rPr>
        <sz val="14"/>
        <rFont val="Times New Roman"/>
        <family val="1"/>
      </rPr>
      <t>56.55</t>
    </r>
    <r>
      <rPr>
        <sz val="14"/>
        <rFont val="方正仿宋_GBK"/>
        <family val="4"/>
      </rPr>
      <t>米。设计与建筑相配套的室外工程等。本项目包含图书馆、档案馆、文化馆、青少年活动中心、全民健身中心以及科技孵化器共六家单位。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</si>
</sst>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  <numFmt numFmtId="179" formatCode="#,##0.00_ "/>
    <numFmt numFmtId="180" formatCode="0_ "/>
    <numFmt numFmtId="181" formatCode="#,##0_ "/>
    <numFmt numFmtId="182" formatCode="#,##0_);[Red]\(#,##0\)"/>
    <numFmt numFmtId="183" formatCode="yyyy&quot;年&quot;m&quot;月&quot;;@"/>
    <numFmt numFmtId="184" formatCode="0_);[Red]\(0\)"/>
    <numFmt numFmtId="185" formatCode="0.0_ "/>
    <numFmt numFmtId="186" formatCode="0.00_ "/>
    <numFmt numFmtId="187" formatCode="#,##0_);\(#,##0\)"/>
  </numFmts>
  <fonts count="11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name val="方正仿宋_GBK"/>
      <family val="4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方正黑体_GBK"/>
      <family val="4"/>
    </font>
    <font>
      <sz val="14"/>
      <color indexed="8"/>
      <name val="方正仿宋_GBK"/>
      <family val="4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20"/>
      <color indexed="8"/>
      <name val="方正小标宋_GBK"/>
      <family val="4"/>
    </font>
    <font>
      <b/>
      <sz val="12"/>
      <color indexed="8"/>
      <name val="Times New Roman"/>
      <family val="1"/>
    </font>
    <font>
      <sz val="14"/>
      <name val="方正黑体_GBK"/>
      <family val="4"/>
    </font>
    <font>
      <b/>
      <sz val="14"/>
      <color indexed="8"/>
      <name val="方正仿宋_GBK"/>
      <family val="4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宋体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方正仿宋_GBK"/>
      <family val="4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sz val="10"/>
      <color indexed="8"/>
      <name val="Calibri"/>
      <family val="2"/>
    </font>
    <font>
      <sz val="12"/>
      <color indexed="20"/>
      <name val="宋体"/>
      <family val="0"/>
    </font>
    <font>
      <sz val="11"/>
      <color indexed="14"/>
      <name val="宋体"/>
      <family val="0"/>
    </font>
    <font>
      <sz val="10"/>
      <color indexed="20"/>
      <name val="Calibri"/>
      <family val="2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0"/>
      <color indexed="17"/>
      <name val="Calibri"/>
      <family val="2"/>
    </font>
    <font>
      <sz val="12"/>
      <name val="Courier"/>
      <family val="2"/>
    </font>
    <font>
      <sz val="20"/>
      <name val="方正小标宋_GBK"/>
      <family val="4"/>
    </font>
    <font>
      <b/>
      <sz val="12"/>
      <name val="方正仿宋_GBK"/>
      <family val="4"/>
    </font>
    <font>
      <sz val="14"/>
      <name val="Arial"/>
      <family val="2"/>
    </font>
    <font>
      <sz val="18"/>
      <name val="方正小标宋_GBK"/>
      <family val="4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rgb="FF000000"/>
      <name val="方正小标宋_GBK"/>
      <family val="4"/>
    </font>
    <font>
      <b/>
      <sz val="14"/>
      <color rgb="FF000000"/>
      <name val="方正仿宋_GBK"/>
      <family val="4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20"/>
      <color rgb="FF000000"/>
      <name val="Times New Roman"/>
      <family val="1"/>
    </font>
    <font>
      <sz val="11"/>
      <color rgb="FF000000"/>
      <name val="宋体"/>
      <family val="0"/>
    </font>
    <font>
      <sz val="14"/>
      <color rgb="FF000000"/>
      <name val="方正黑体_GBK"/>
      <family val="4"/>
    </font>
    <font>
      <b/>
      <sz val="12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4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1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3" borderId="5" applyNumberFormat="0" applyAlignment="0" applyProtection="0"/>
    <xf numFmtId="0" fontId="87" fillId="4" borderId="6" applyNumberFormat="0" applyAlignment="0" applyProtection="0"/>
    <xf numFmtId="0" fontId="88" fillId="4" borderId="5" applyNumberFormat="0" applyAlignment="0" applyProtection="0"/>
    <xf numFmtId="0" fontId="89" fillId="5" borderId="7" applyNumberFormat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2" fillId="6" borderId="0" applyNumberFormat="0" applyBorder="0" applyAlignment="0" applyProtection="0"/>
    <xf numFmtId="0" fontId="93" fillId="7" borderId="0" applyNumberFormat="0" applyBorder="0" applyAlignment="0" applyProtection="0"/>
    <xf numFmtId="0" fontId="94" fillId="8" borderId="0" applyNumberFormat="0" applyBorder="0" applyAlignment="0" applyProtection="0"/>
    <xf numFmtId="0" fontId="9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95" fillId="32" borderId="0" applyNumberFormat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5" fillId="51" borderId="10" applyNumberFormat="0" applyAlignment="0" applyProtection="0"/>
    <xf numFmtId="0" fontId="55" fillId="51" borderId="10" applyNumberFormat="0" applyAlignment="0" applyProtection="0"/>
    <xf numFmtId="0" fontId="55" fillId="51" borderId="10" applyNumberFormat="0" applyAlignment="0" applyProtection="0"/>
    <xf numFmtId="0" fontId="45" fillId="52" borderId="11" applyNumberFormat="0" applyAlignment="0" applyProtection="0"/>
    <xf numFmtId="0" fontId="45" fillId="52" borderId="11" applyNumberFormat="0" applyAlignment="0" applyProtection="0"/>
    <xf numFmtId="0" fontId="45" fillId="52" borderId="1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38" borderId="10" applyNumberFormat="0" applyAlignment="0" applyProtection="0"/>
    <xf numFmtId="0" fontId="42" fillId="38" borderId="10" applyNumberFormat="0" applyAlignment="0" applyProtection="0"/>
    <xf numFmtId="0" fontId="42" fillId="38" borderId="10" applyNumberFormat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37" fontId="61" fillId="0" borderId="0">
      <alignment/>
      <protection/>
    </xf>
    <xf numFmtId="0" fontId="62" fillId="0" borderId="0">
      <alignment/>
      <protection/>
    </xf>
    <xf numFmtId="0" fontId="53" fillId="54" borderId="16" applyNumberFormat="0" applyFont="0" applyAlignment="0" applyProtection="0"/>
    <xf numFmtId="0" fontId="53" fillId="54" borderId="16" applyNumberFormat="0" applyFont="0" applyAlignment="0" applyProtection="0"/>
    <xf numFmtId="0" fontId="53" fillId="54" borderId="16" applyNumberFormat="0" applyFont="0" applyAlignment="0" applyProtection="0"/>
    <xf numFmtId="0" fontId="43" fillId="51" borderId="17" applyNumberFormat="0" applyAlignment="0" applyProtection="0"/>
    <xf numFmtId="0" fontId="43" fillId="51" borderId="17" applyNumberFormat="0" applyAlignment="0" applyProtection="0"/>
    <xf numFmtId="0" fontId="43" fillId="51" borderId="17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65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2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3" fillId="0" borderId="0">
      <alignment/>
      <protection/>
    </xf>
    <xf numFmtId="0" fontId="53" fillId="0" borderId="0">
      <alignment/>
      <protection/>
    </xf>
    <xf numFmtId="0" fontId="53" fillId="0" borderId="0">
      <alignment vertical="center"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3" fillId="0" borderId="0">
      <alignment vertical="center"/>
      <protection/>
    </xf>
    <xf numFmtId="0" fontId="53" fillId="0" borderId="0">
      <alignment/>
      <protection/>
    </xf>
    <xf numFmtId="0" fontId="2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2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9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1" fontId="7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3" fillId="0" borderId="0">
      <alignment/>
      <protection/>
    </xf>
    <xf numFmtId="0" fontId="23" fillId="0" borderId="0">
      <alignment vertical="center"/>
      <protection/>
    </xf>
    <xf numFmtId="0" fontId="6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3" fillId="0" borderId="0">
      <alignment vertical="center"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 vertical="center"/>
      <protection/>
    </xf>
    <xf numFmtId="0" fontId="68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9" fillId="0" borderId="0">
      <alignment/>
      <protection/>
    </xf>
    <xf numFmtId="0" fontId="5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71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55" fillId="51" borderId="10" applyNumberFormat="0" applyAlignment="0" applyProtection="0"/>
    <xf numFmtId="0" fontId="55" fillId="51" borderId="10" applyNumberFormat="0" applyAlignment="0" applyProtection="0"/>
    <xf numFmtId="0" fontId="55" fillId="51" borderId="10" applyNumberFormat="0" applyAlignment="0" applyProtection="0"/>
    <xf numFmtId="0" fontId="55" fillId="51" borderId="10" applyNumberFormat="0" applyAlignment="0" applyProtection="0"/>
    <xf numFmtId="0" fontId="55" fillId="51" borderId="10" applyNumberFormat="0" applyAlignment="0" applyProtection="0"/>
    <xf numFmtId="0" fontId="55" fillId="51" borderId="10" applyNumberFormat="0" applyAlignment="0" applyProtection="0"/>
    <xf numFmtId="0" fontId="55" fillId="51" borderId="10" applyNumberFormat="0" applyAlignment="0" applyProtection="0"/>
    <xf numFmtId="0" fontId="45" fillId="52" borderId="11" applyNumberFormat="0" applyAlignment="0" applyProtection="0"/>
    <xf numFmtId="0" fontId="45" fillId="52" borderId="11" applyNumberFormat="0" applyAlignment="0" applyProtection="0"/>
    <xf numFmtId="0" fontId="45" fillId="52" borderId="11" applyNumberFormat="0" applyAlignment="0" applyProtection="0"/>
    <xf numFmtId="0" fontId="45" fillId="52" borderId="11" applyNumberFormat="0" applyAlignment="0" applyProtection="0"/>
    <xf numFmtId="0" fontId="45" fillId="52" borderId="11" applyNumberFormat="0" applyAlignment="0" applyProtection="0"/>
    <xf numFmtId="0" fontId="45" fillId="52" borderId="11" applyNumberFormat="0" applyAlignment="0" applyProtection="0"/>
    <xf numFmtId="0" fontId="45" fillId="52" borderId="1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2" fillId="0" borderId="0">
      <alignment/>
      <protection/>
    </xf>
    <xf numFmtId="176" fontId="53" fillId="0" borderId="0" applyFont="0" applyFill="0" applyBorder="0" applyAlignment="0" applyProtection="0"/>
    <xf numFmtId="4" fontId="62" fillId="0" borderId="0" applyFont="0" applyFill="0" applyBorder="0" applyAlignment="0" applyProtection="0"/>
    <xf numFmtId="177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43" fillId="51" borderId="17" applyNumberFormat="0" applyAlignment="0" applyProtection="0"/>
    <xf numFmtId="0" fontId="43" fillId="51" borderId="17" applyNumberFormat="0" applyAlignment="0" applyProtection="0"/>
    <xf numFmtId="0" fontId="43" fillId="51" borderId="17" applyNumberFormat="0" applyAlignment="0" applyProtection="0"/>
    <xf numFmtId="0" fontId="43" fillId="51" borderId="17" applyNumberFormat="0" applyAlignment="0" applyProtection="0"/>
    <xf numFmtId="0" fontId="43" fillId="51" borderId="17" applyNumberFormat="0" applyAlignment="0" applyProtection="0"/>
    <xf numFmtId="0" fontId="43" fillId="51" borderId="17" applyNumberFormat="0" applyAlignment="0" applyProtection="0"/>
    <xf numFmtId="0" fontId="43" fillId="51" borderId="17" applyNumberFormat="0" applyAlignment="0" applyProtection="0"/>
    <xf numFmtId="0" fontId="42" fillId="38" borderId="10" applyNumberFormat="0" applyAlignment="0" applyProtection="0"/>
    <xf numFmtId="0" fontId="42" fillId="38" borderId="10" applyNumberFormat="0" applyAlignment="0" applyProtection="0"/>
    <xf numFmtId="0" fontId="42" fillId="38" borderId="10" applyNumberFormat="0" applyAlignment="0" applyProtection="0"/>
    <xf numFmtId="0" fontId="42" fillId="38" borderId="10" applyNumberFormat="0" applyAlignment="0" applyProtection="0"/>
    <xf numFmtId="0" fontId="42" fillId="38" borderId="10" applyNumberFormat="0" applyAlignment="0" applyProtection="0"/>
    <xf numFmtId="0" fontId="42" fillId="38" borderId="10" applyNumberFormat="0" applyAlignment="0" applyProtection="0"/>
    <xf numFmtId="0" fontId="42" fillId="38" borderId="10" applyNumberFormat="0" applyAlignment="0" applyProtection="0"/>
    <xf numFmtId="0" fontId="7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9" fillId="0" borderId="0">
      <alignment/>
      <protection/>
    </xf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</cellStyleXfs>
  <cellXfs count="583">
    <xf numFmtId="0" fontId="0" fillId="0" borderId="0" xfId="0" applyFont="1" applyAlignment="1">
      <alignment/>
    </xf>
    <xf numFmtId="0" fontId="96" fillId="0" borderId="0" xfId="0" applyFont="1" applyFill="1" applyBorder="1" applyAlignment="1" applyProtection="1">
      <alignment horizontal="left" vertical="center" wrapText="1"/>
      <protection/>
    </xf>
    <xf numFmtId="0" fontId="97" fillId="0" borderId="0" xfId="0" applyFont="1" applyFill="1" applyBorder="1" applyAlignment="1" applyProtection="1">
      <alignment horizontal="center" vertical="center" wrapText="1"/>
      <protection/>
    </xf>
    <xf numFmtId="0" fontId="96" fillId="0" borderId="0" xfId="0" applyFont="1" applyFill="1" applyBorder="1" applyAlignment="1" applyProtection="1">
      <alignment horizontal="right" vertical="center" wrapText="1"/>
      <protection/>
    </xf>
    <xf numFmtId="0" fontId="96" fillId="0" borderId="0" xfId="0" applyFont="1" applyFill="1" applyBorder="1" applyAlignment="1" applyProtection="1">
      <alignment vertical="center" wrapText="1"/>
      <protection/>
    </xf>
    <xf numFmtId="0" fontId="98" fillId="0" borderId="0" xfId="0" applyFont="1" applyFill="1" applyBorder="1" applyAlignment="1" applyProtection="1">
      <alignment vertical="center" wrapText="1"/>
      <protection/>
    </xf>
    <xf numFmtId="0" fontId="98" fillId="0" borderId="0" xfId="0" applyFont="1" applyFill="1" applyBorder="1" applyAlignment="1" applyProtection="1">
      <alignment horizontal="left" vertical="center" wrapText="1"/>
      <protection/>
    </xf>
    <xf numFmtId="180" fontId="98" fillId="0" borderId="0" xfId="0" applyNumberFormat="1" applyFont="1" applyFill="1" applyBorder="1" applyAlignment="1" applyProtection="1">
      <alignment horizontal="center" vertical="center" wrapText="1"/>
      <protection/>
    </xf>
    <xf numFmtId="9" fontId="9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80" fontId="96" fillId="0" borderId="0" xfId="0" applyNumberFormat="1" applyFont="1" applyFill="1" applyBorder="1" applyAlignment="1" applyProtection="1">
      <alignment horizontal="left" vertical="center" wrapText="1"/>
      <protection/>
    </xf>
    <xf numFmtId="9" fontId="9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180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 applyProtection="1">
      <alignment horizontal="right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80" fontId="7" fillId="0" borderId="22" xfId="0" applyNumberFormat="1" applyFont="1" applyFill="1" applyBorder="1" applyAlignment="1" applyProtection="1">
      <alignment horizontal="center" vertical="center" wrapText="1"/>
      <protection/>
    </xf>
    <xf numFmtId="180" fontId="7" fillId="0" borderId="23" xfId="0" applyNumberFormat="1" applyFont="1" applyFill="1" applyBorder="1" applyAlignment="1" applyProtection="1">
      <alignment horizontal="center" vertical="center" wrapText="1"/>
      <protection/>
    </xf>
    <xf numFmtId="180" fontId="7" fillId="0" borderId="24" xfId="0" applyNumberFormat="1" applyFont="1" applyFill="1" applyBorder="1" applyAlignment="1" applyProtection="1">
      <alignment horizontal="center" vertical="center" wrapText="1"/>
      <protection/>
    </xf>
    <xf numFmtId="180" fontId="7" fillId="0" borderId="20" xfId="0" applyNumberFormat="1" applyFont="1" applyFill="1" applyBorder="1" applyAlignment="1" applyProtection="1">
      <alignment horizontal="center" vertical="center" wrapText="1"/>
      <protection/>
    </xf>
    <xf numFmtId="9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710" applyFont="1" applyFill="1" applyBorder="1" applyAlignment="1">
      <alignment horizontal="center" vertical="center" wrapText="1"/>
      <protection/>
    </xf>
    <xf numFmtId="181" fontId="7" fillId="0" borderId="20" xfId="0" applyNumberFormat="1" applyFont="1" applyFill="1" applyBorder="1" applyAlignment="1" applyProtection="1">
      <alignment horizontal="right" vertical="center" wrapText="1"/>
      <protection/>
    </xf>
    <xf numFmtId="9" fontId="7" fillId="0" borderId="20" xfId="0" applyNumberFormat="1" applyFont="1" applyFill="1" applyBorder="1" applyAlignment="1" applyProtection="1">
      <alignment horizontal="right" vertical="center" wrapText="1"/>
      <protection/>
    </xf>
    <xf numFmtId="9" fontId="7" fillId="0" borderId="21" xfId="0" applyNumberFormat="1" applyFont="1" applyFill="1" applyBorder="1" applyAlignment="1" applyProtection="1">
      <alignment horizontal="center" vertical="center" wrapText="1"/>
      <protection/>
    </xf>
    <xf numFmtId="9" fontId="7" fillId="0" borderId="25" xfId="0" applyNumberFormat="1" applyFont="1" applyFill="1" applyBorder="1" applyAlignment="1" applyProtection="1">
      <alignment horizontal="center" vertical="center" wrapText="1"/>
      <protection/>
    </xf>
    <xf numFmtId="9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767" applyFont="1" applyFill="1" applyBorder="1" applyAlignment="1">
      <alignment horizontal="left" vertical="center"/>
      <protection/>
    </xf>
    <xf numFmtId="0" fontId="99" fillId="0" borderId="0" xfId="0" applyFont="1" applyFill="1" applyBorder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horizontal="right" vertical="center"/>
      <protection/>
    </xf>
    <xf numFmtId="0" fontId="96" fillId="0" borderId="0" xfId="0" applyFont="1" applyFill="1" applyBorder="1" applyAlignment="1" applyProtection="1">
      <alignment vertical="center"/>
      <protection/>
    </xf>
    <xf numFmtId="0" fontId="98" fillId="0" borderId="0" xfId="0" applyFont="1" applyFill="1" applyBorder="1" applyAlignment="1" applyProtection="1">
      <alignment vertical="center"/>
      <protection/>
    </xf>
    <xf numFmtId="0" fontId="7" fillId="0" borderId="0" xfId="767" applyFont="1" applyFill="1" applyBorder="1" applyAlignment="1">
      <alignment horizontal="left" vertical="center"/>
      <protection/>
    </xf>
    <xf numFmtId="0" fontId="97" fillId="0" borderId="0" xfId="0" applyFont="1" applyFill="1" applyBorder="1" applyAlignment="1" applyProtection="1">
      <alignment horizontal="center" vertical="center"/>
      <protection/>
    </xf>
    <xf numFmtId="0" fontId="10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justify" vertical="center"/>
      <protection/>
    </xf>
    <xf numFmtId="181" fontId="100" fillId="0" borderId="20" xfId="0" applyNumberFormat="1" applyFont="1" applyFill="1" applyBorder="1" applyAlignment="1" applyProtection="1">
      <alignment horizontal="right" vertical="center"/>
      <protection/>
    </xf>
    <xf numFmtId="0" fontId="100" fillId="0" borderId="20" xfId="0" applyFont="1" applyFill="1" applyBorder="1" applyAlignment="1" applyProtection="1">
      <alignment horizontal="justify" vertical="center"/>
      <protection/>
    </xf>
    <xf numFmtId="0" fontId="9" fillId="0" borderId="0" xfId="768" applyFont="1" applyAlignment="1">
      <alignment vertical="center"/>
      <protection/>
    </xf>
    <xf numFmtId="0" fontId="98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82" fontId="100" fillId="0" borderId="2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81" fontId="100" fillId="0" borderId="2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6" fillId="0" borderId="0" xfId="702" applyFont="1" applyFill="1" applyBorder="1" applyAlignment="1">
      <alignment vertical="center"/>
      <protection/>
    </xf>
    <xf numFmtId="0" fontId="98" fillId="0" borderId="0" xfId="0" applyFont="1" applyFill="1" applyBorder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horizontal="justify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8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702" applyFont="1" applyFill="1" applyBorder="1" applyAlignment="1">
      <alignment horizontal="center" vertical="center"/>
      <protection/>
    </xf>
    <xf numFmtId="0" fontId="8" fillId="0" borderId="20" xfId="710" applyFont="1" applyFill="1" applyBorder="1" applyAlignment="1">
      <alignment horizontal="center" vertical="center" wrapText="1"/>
      <protection/>
    </xf>
    <xf numFmtId="181" fontId="7" fillId="0" borderId="20" xfId="710" applyNumberFormat="1" applyFont="1" applyFill="1" applyBorder="1" applyAlignment="1">
      <alignment horizontal="right" vertical="center"/>
      <protection/>
    </xf>
    <xf numFmtId="0" fontId="7" fillId="0" borderId="20" xfId="710" applyNumberFormat="1" applyFont="1" applyFill="1" applyBorder="1" applyAlignment="1">
      <alignment horizontal="center" vertical="center"/>
      <protection/>
    </xf>
    <xf numFmtId="0" fontId="96" fillId="0" borderId="0" xfId="607" applyFont="1" applyFill="1" applyBorder="1" applyAlignment="1">
      <alignment vertical="center"/>
      <protection/>
    </xf>
    <xf numFmtId="0" fontId="98" fillId="0" borderId="0" xfId="607" applyFont="1" applyFill="1" applyBorder="1" applyAlignment="1">
      <alignment vertical="center"/>
      <protection/>
    </xf>
    <xf numFmtId="0" fontId="5" fillId="0" borderId="0" xfId="607" applyFont="1" applyFill="1" applyBorder="1" applyAlignment="1">
      <alignment vertical="center"/>
      <protection/>
    </xf>
    <xf numFmtId="0" fontId="102" fillId="0" borderId="0" xfId="607" applyFont="1" applyFill="1" applyBorder="1" applyAlignment="1">
      <alignment horizontal="center" vertical="center" wrapText="1"/>
      <protection/>
    </xf>
    <xf numFmtId="0" fontId="97" fillId="0" borderId="0" xfId="607" applyFont="1" applyFill="1" applyBorder="1" applyAlignment="1">
      <alignment horizontal="center" vertical="center" wrapText="1"/>
      <protection/>
    </xf>
    <xf numFmtId="0" fontId="100" fillId="0" borderId="0" xfId="607" applyFont="1" applyFill="1" applyBorder="1" applyAlignment="1">
      <alignment vertical="center"/>
      <protection/>
    </xf>
    <xf numFmtId="0" fontId="5" fillId="0" borderId="20" xfId="607" applyFont="1" applyFill="1" applyBorder="1" applyAlignment="1">
      <alignment horizontal="center" vertical="center"/>
      <protection/>
    </xf>
    <xf numFmtId="0" fontId="100" fillId="0" borderId="20" xfId="607" applyFont="1" applyFill="1" applyBorder="1" applyAlignment="1">
      <alignment horizontal="center" vertical="center" wrapText="1"/>
      <protection/>
    </xf>
    <xf numFmtId="181" fontId="100" fillId="0" borderId="20" xfId="607" applyNumberFormat="1" applyFont="1" applyFill="1" applyBorder="1" applyAlignment="1">
      <alignment horizontal="right" vertical="center" wrapText="1"/>
      <protection/>
    </xf>
    <xf numFmtId="0" fontId="5" fillId="0" borderId="19" xfId="607" applyFont="1" applyFill="1" applyBorder="1" applyAlignment="1">
      <alignment horizontal="right" vertical="center"/>
      <protection/>
    </xf>
    <xf numFmtId="0" fontId="100" fillId="0" borderId="19" xfId="607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9" fillId="0" borderId="0" xfId="767" applyFont="1" applyFill="1" applyBorder="1" applyAlignment="1">
      <alignment horizontal="left" vertical="center"/>
      <protection/>
    </xf>
    <xf numFmtId="0" fontId="8" fillId="0" borderId="0" xfId="0" applyFont="1" applyFill="1" applyBorder="1" applyAlignment="1" applyProtection="1">
      <alignment horizontal="right" vertical="center" wrapText="1"/>
      <protection/>
    </xf>
    <xf numFmtId="0" fontId="12" fillId="0" borderId="20" xfId="635" applyFont="1" applyFill="1" applyBorder="1" applyAlignment="1">
      <alignment horizontal="center" vertical="center" wrapText="1"/>
      <protection/>
    </xf>
    <xf numFmtId="180" fontId="12" fillId="0" borderId="20" xfId="635" applyNumberFormat="1" applyFont="1" applyFill="1" applyBorder="1" applyAlignment="1">
      <alignment horizontal="center" vertical="center" wrapText="1"/>
      <protection/>
    </xf>
    <xf numFmtId="0" fontId="103" fillId="0" borderId="20" xfId="635" applyNumberFormat="1" applyFont="1" applyFill="1" applyBorder="1" applyAlignment="1" applyProtection="1">
      <alignment horizontal="left" vertical="center" wrapText="1"/>
      <protection/>
    </xf>
    <xf numFmtId="182" fontId="104" fillId="0" borderId="20" xfId="635" applyNumberFormat="1" applyFont="1" applyFill="1" applyBorder="1" applyAlignment="1">
      <alignment vertical="center"/>
      <protection/>
    </xf>
    <xf numFmtId="0" fontId="5" fillId="0" borderId="20" xfId="635" applyNumberFormat="1" applyFont="1" applyFill="1" applyBorder="1" applyAlignment="1" applyProtection="1">
      <alignment horizontal="left" vertical="center" wrapText="1"/>
      <protection/>
    </xf>
    <xf numFmtId="182" fontId="100" fillId="0" borderId="20" xfId="635" applyNumberFormat="1" applyFont="1" applyFill="1" applyBorder="1" applyAlignment="1">
      <alignment vertical="center"/>
      <protection/>
    </xf>
    <xf numFmtId="0" fontId="105" fillId="0" borderId="20" xfId="635" applyNumberFormat="1" applyFont="1" applyFill="1" applyBorder="1" applyAlignment="1" applyProtection="1">
      <alignment horizontal="left" vertical="center" wrapText="1"/>
      <protection/>
    </xf>
    <xf numFmtId="182" fontId="21" fillId="0" borderId="20" xfId="571" applyNumberFormat="1" applyFont="1" applyFill="1" applyBorder="1" applyAlignment="1">
      <alignment horizontal="right" vertical="center" wrapText="1"/>
      <protection/>
    </xf>
    <xf numFmtId="182" fontId="7" fillId="0" borderId="20" xfId="571" applyNumberFormat="1" applyFont="1" applyFill="1" applyBorder="1" applyAlignment="1">
      <alignment horizontal="right" vertical="center" wrapText="1"/>
      <protection/>
    </xf>
    <xf numFmtId="182" fontId="21" fillId="0" borderId="20" xfId="0" applyNumberFormat="1" applyFont="1" applyFill="1" applyBorder="1" applyAlignment="1" applyProtection="1">
      <alignment vertical="center" wrapText="1"/>
      <protection/>
    </xf>
    <xf numFmtId="182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768" applyFont="1" applyAlignment="1">
      <alignment vertical="center" wrapText="1"/>
      <protection/>
    </xf>
    <xf numFmtId="0" fontId="8" fillId="0" borderId="0" xfId="768" applyFont="1" applyAlignment="1">
      <alignment vertical="center" wrapText="1"/>
      <protection/>
    </xf>
    <xf numFmtId="0" fontId="22" fillId="0" borderId="0" xfId="669" applyFont="1" applyAlignment="1">
      <alignment vertical="center"/>
      <protection/>
    </xf>
    <xf numFmtId="0" fontId="9" fillId="0" borderId="0" xfId="669" applyFont="1" applyAlignment="1">
      <alignment vertical="center"/>
      <protection/>
    </xf>
    <xf numFmtId="0" fontId="7" fillId="0" borderId="0" xfId="669" applyFont="1" applyAlignment="1">
      <alignment vertical="center"/>
      <protection/>
    </xf>
    <xf numFmtId="0" fontId="106" fillId="0" borderId="0" xfId="669" applyFont="1" applyAlignment="1">
      <alignment horizontal="center" vertical="center"/>
      <protection/>
    </xf>
    <xf numFmtId="0" fontId="3" fillId="0" borderId="0" xfId="669" applyFont="1" applyAlignment="1">
      <alignment horizontal="center" vertical="center"/>
      <protection/>
    </xf>
    <xf numFmtId="0" fontId="7" fillId="0" borderId="0" xfId="669" applyFont="1" applyAlignment="1">
      <alignment horizontal="left" vertical="center"/>
      <protection/>
    </xf>
    <xf numFmtId="0" fontId="5" fillId="0" borderId="0" xfId="669" applyFont="1" applyAlignment="1">
      <alignment horizontal="right" vertical="center"/>
      <protection/>
    </xf>
    <xf numFmtId="0" fontId="5" fillId="0" borderId="20" xfId="607" applyFont="1" applyFill="1" applyBorder="1" applyAlignment="1">
      <alignment horizontal="center" vertical="center" wrapText="1"/>
      <protection/>
    </xf>
    <xf numFmtId="0" fontId="105" fillId="0" borderId="20" xfId="607" applyFont="1" applyFill="1" applyBorder="1" applyAlignment="1">
      <alignment vertical="center" wrapText="1"/>
      <protection/>
    </xf>
    <xf numFmtId="0" fontId="5" fillId="0" borderId="0" xfId="607" applyFont="1" applyFill="1" applyBorder="1" applyAlignment="1">
      <alignment horizontal="left" vertical="center" wrapText="1"/>
      <protection/>
    </xf>
    <xf numFmtId="0" fontId="100" fillId="0" borderId="0" xfId="607" applyFont="1" applyFill="1" applyBorder="1" applyAlignment="1">
      <alignment horizontal="left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181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768" applyFont="1" applyAlignment="1">
      <alignment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24" fillId="0" borderId="0" xfId="773" applyFont="1" applyFill="1" applyBorder="1" applyAlignment="1">
      <alignment horizontal="center" vertical="center"/>
      <protection/>
    </xf>
    <xf numFmtId="0" fontId="9" fillId="0" borderId="0" xfId="773" applyFont="1" applyFill="1" applyBorder="1" applyAlignment="1">
      <alignment horizontal="right" vertical="center"/>
      <protection/>
    </xf>
    <xf numFmtId="0" fontId="25" fillId="0" borderId="0" xfId="773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" fillId="0" borderId="0" xfId="773" applyFont="1" applyFill="1" applyBorder="1" applyAlignment="1">
      <alignment vertical="center" wrapText="1"/>
      <protection/>
    </xf>
    <xf numFmtId="0" fontId="16" fillId="0" borderId="0" xfId="773" applyFont="1" applyFill="1" applyBorder="1" applyAlignment="1">
      <alignment vertical="center"/>
      <protection/>
    </xf>
    <xf numFmtId="0" fontId="9" fillId="0" borderId="0" xfId="773" applyFont="1" applyFill="1" applyBorder="1" applyAlignment="1">
      <alignment vertical="center"/>
      <protection/>
    </xf>
    <xf numFmtId="0" fontId="6" fillId="0" borderId="0" xfId="773" applyFont="1" applyFill="1" applyBorder="1" applyAlignment="1">
      <alignment horizontal="center" vertical="center" wrapText="1"/>
      <protection/>
    </xf>
    <xf numFmtId="0" fontId="7" fillId="0" borderId="0" xfId="773" applyFont="1" applyFill="1" applyBorder="1" applyAlignment="1">
      <alignment horizontal="right" vertical="center"/>
      <protection/>
    </xf>
    <xf numFmtId="0" fontId="13" fillId="0" borderId="0" xfId="773" applyFont="1" applyFill="1" applyBorder="1" applyAlignment="1">
      <alignment horizontal="right" vertical="center"/>
      <protection/>
    </xf>
    <xf numFmtId="0" fontId="19" fillId="0" borderId="21" xfId="657" applyNumberFormat="1" applyFont="1" applyFill="1" applyBorder="1" applyAlignment="1" applyProtection="1">
      <alignment horizontal="center" vertical="center" wrapText="1"/>
      <protection/>
    </xf>
    <xf numFmtId="0" fontId="19" fillId="0" borderId="26" xfId="657" applyNumberFormat="1" applyFont="1" applyFill="1" applyBorder="1" applyAlignment="1" applyProtection="1">
      <alignment horizontal="center" vertical="center" wrapText="1"/>
      <protection/>
    </xf>
    <xf numFmtId="0" fontId="19" fillId="0" borderId="20" xfId="657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13" fillId="0" borderId="20" xfId="773" applyFont="1" applyFill="1" applyBorder="1" applyAlignment="1">
      <alignment horizontal="left" vertical="center"/>
      <protection/>
    </xf>
    <xf numFmtId="0" fontId="100" fillId="0" borderId="20" xfId="773" applyFont="1" applyFill="1" applyBorder="1" applyAlignment="1">
      <alignment vertical="center"/>
      <protection/>
    </xf>
    <xf numFmtId="0" fontId="7" fillId="0" borderId="20" xfId="0" applyFont="1" applyFill="1" applyBorder="1" applyAlignment="1">
      <alignment horizontal="left" vertical="center"/>
    </xf>
    <xf numFmtId="0" fontId="100" fillId="0" borderId="20" xfId="773" applyFont="1" applyFill="1" applyBorder="1" applyAlignment="1">
      <alignment horizontal="left" vertical="center"/>
      <protection/>
    </xf>
    <xf numFmtId="0" fontId="100" fillId="0" borderId="20" xfId="773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184" fontId="26" fillId="0" borderId="2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0" xfId="768" applyFont="1" applyAlignment="1">
      <alignment horizontal="left" vertical="center" wrapText="1"/>
      <protection/>
    </xf>
    <xf numFmtId="0" fontId="5" fillId="0" borderId="0" xfId="773" applyFont="1" applyFill="1" applyBorder="1" applyAlignment="1">
      <alignment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9" fillId="0" borderId="0" xfId="773" applyFont="1" applyFill="1" applyBorder="1" applyAlignment="1">
      <alignment vertical="center" wrapText="1"/>
      <protection/>
    </xf>
    <xf numFmtId="0" fontId="9" fillId="0" borderId="0" xfId="761" applyFont="1" applyFill="1" applyAlignment="1">
      <alignment vertical="center"/>
      <protection/>
    </xf>
    <xf numFmtId="0" fontId="22" fillId="0" borderId="0" xfId="772" applyFont="1" applyFill="1" applyAlignment="1">
      <alignment vertical="center"/>
      <protection/>
    </xf>
    <xf numFmtId="0" fontId="9" fillId="0" borderId="0" xfId="772" applyFont="1" applyFill="1" applyAlignment="1">
      <alignment vertical="center" wrapText="1"/>
      <protection/>
    </xf>
    <xf numFmtId="0" fontId="9" fillId="0" borderId="0" xfId="772" applyFont="1" applyFill="1" applyAlignment="1">
      <alignment vertical="center"/>
      <protection/>
    </xf>
    <xf numFmtId="0" fontId="19" fillId="0" borderId="0" xfId="761" applyFont="1" applyFill="1" applyAlignment="1">
      <alignment vertical="center"/>
      <protection/>
    </xf>
    <xf numFmtId="0" fontId="25" fillId="0" borderId="0" xfId="761" applyFont="1" applyFill="1" applyAlignment="1">
      <alignment vertical="center"/>
      <protection/>
    </xf>
    <xf numFmtId="184" fontId="9" fillId="0" borderId="0" xfId="761" applyNumberFormat="1" applyFont="1" applyFill="1" applyAlignment="1">
      <alignment vertical="center"/>
      <protection/>
    </xf>
    <xf numFmtId="0" fontId="6" fillId="0" borderId="0" xfId="772" applyFont="1" applyFill="1" applyAlignment="1">
      <alignment horizontal="center" vertical="center"/>
      <protection/>
    </xf>
    <xf numFmtId="0" fontId="7" fillId="0" borderId="0" xfId="772" applyFont="1" applyFill="1" applyAlignment="1">
      <alignment vertical="center"/>
      <protection/>
    </xf>
    <xf numFmtId="0" fontId="7" fillId="0" borderId="0" xfId="772" applyFont="1" applyFill="1" applyAlignment="1">
      <alignment horizontal="right" vertical="center"/>
      <protection/>
    </xf>
    <xf numFmtId="0" fontId="7" fillId="0" borderId="19" xfId="772" applyFont="1" applyFill="1" applyBorder="1" applyAlignment="1">
      <alignment horizontal="right" vertical="center"/>
      <protection/>
    </xf>
    <xf numFmtId="0" fontId="16" fillId="0" borderId="19" xfId="772" applyFont="1" applyFill="1" applyBorder="1" applyAlignment="1">
      <alignment horizontal="right" vertical="center"/>
      <protection/>
    </xf>
    <xf numFmtId="181" fontId="7" fillId="0" borderId="20" xfId="774" applyNumberFormat="1" applyFont="1" applyFill="1" applyBorder="1" applyAlignment="1">
      <alignment horizontal="center" vertical="center" wrapText="1"/>
      <protection/>
    </xf>
    <xf numFmtId="0" fontId="7" fillId="0" borderId="20" xfId="772" applyFont="1" applyFill="1" applyBorder="1" applyAlignment="1">
      <alignment horizontal="center" vertical="center" wrapText="1"/>
      <protection/>
    </xf>
    <xf numFmtId="0" fontId="19" fillId="0" borderId="20" xfId="761" applyFont="1" applyFill="1" applyBorder="1" applyAlignment="1">
      <alignment horizontal="center" vertical="center" wrapText="1"/>
      <protection/>
    </xf>
    <xf numFmtId="0" fontId="25" fillId="0" borderId="20" xfId="761" applyFont="1" applyFill="1" applyBorder="1" applyAlignment="1">
      <alignment horizontal="center" vertical="center" wrapText="1"/>
      <protection/>
    </xf>
    <xf numFmtId="0" fontId="21" fillId="0" borderId="20" xfId="772" applyFont="1" applyFill="1" applyBorder="1" applyAlignment="1">
      <alignment horizontal="justify" vertical="center" wrapText="1"/>
      <protection/>
    </xf>
    <xf numFmtId="0" fontId="21" fillId="0" borderId="20" xfId="772" applyFont="1" applyFill="1" applyBorder="1" applyAlignment="1">
      <alignment horizontal="right" vertical="center" wrapText="1"/>
      <protection/>
    </xf>
    <xf numFmtId="185" fontId="21" fillId="0" borderId="20" xfId="772" applyNumberFormat="1" applyFont="1" applyFill="1" applyBorder="1" applyAlignment="1">
      <alignment vertical="center" wrapText="1"/>
      <protection/>
    </xf>
    <xf numFmtId="0" fontId="9" fillId="0" borderId="20" xfId="772" applyFont="1" applyFill="1" applyBorder="1" applyAlignment="1">
      <alignment vertical="center" wrapText="1"/>
      <protection/>
    </xf>
    <xf numFmtId="0" fontId="7" fillId="0" borderId="20" xfId="772" applyFont="1" applyFill="1" applyBorder="1" applyAlignment="1">
      <alignment horizontal="justify" vertical="center" wrapText="1"/>
      <protection/>
    </xf>
    <xf numFmtId="0" fontId="7" fillId="0" borderId="20" xfId="772" applyFont="1" applyFill="1" applyBorder="1" applyAlignment="1">
      <alignment horizontal="right" vertical="center" wrapText="1"/>
      <protection/>
    </xf>
    <xf numFmtId="0" fontId="7" fillId="0" borderId="20" xfId="772" applyFont="1" applyFill="1" applyBorder="1" applyAlignment="1">
      <alignment vertical="center" wrapText="1"/>
      <protection/>
    </xf>
    <xf numFmtId="185" fontId="7" fillId="0" borderId="20" xfId="772" applyNumberFormat="1" applyFont="1" applyFill="1" applyBorder="1" applyAlignment="1">
      <alignment vertical="center" wrapText="1"/>
      <protection/>
    </xf>
    <xf numFmtId="0" fontId="21" fillId="0" borderId="20" xfId="772" applyFont="1" applyFill="1" applyBorder="1" applyAlignment="1">
      <alignment horizontal="center" vertical="center" wrapText="1"/>
      <protection/>
    </xf>
    <xf numFmtId="0" fontId="7" fillId="0" borderId="0" xfId="768" applyFont="1" applyAlignment="1">
      <alignment horizontal="left" vertical="center" wrapText="1"/>
      <protection/>
    </xf>
    <xf numFmtId="181" fontId="19" fillId="0" borderId="20" xfId="774" applyNumberFormat="1" applyFont="1" applyFill="1" applyBorder="1" applyAlignment="1">
      <alignment horizontal="center" vertical="center" wrapText="1"/>
      <protection/>
    </xf>
    <xf numFmtId="185" fontId="21" fillId="0" borderId="20" xfId="772" applyNumberFormat="1" applyFont="1" applyFill="1" applyBorder="1" applyAlignment="1">
      <alignment horizontal="right" vertical="center" wrapText="1"/>
      <protection/>
    </xf>
    <xf numFmtId="185" fontId="7" fillId="0" borderId="20" xfId="772" applyNumberFormat="1" applyFont="1" applyFill="1" applyBorder="1" applyAlignment="1">
      <alignment horizontal="right" vertical="center" wrapText="1"/>
      <protection/>
    </xf>
    <xf numFmtId="10" fontId="21" fillId="0" borderId="20" xfId="772" applyNumberFormat="1" applyFont="1" applyFill="1" applyBorder="1" applyAlignment="1">
      <alignment horizontal="right" vertical="center" wrapText="1"/>
      <protection/>
    </xf>
    <xf numFmtId="0" fontId="7" fillId="0" borderId="0" xfId="768" applyFont="1" applyAlignment="1">
      <alignment horizontal="left" vertical="center"/>
      <protection/>
    </xf>
    <xf numFmtId="0" fontId="7" fillId="0" borderId="0" xfId="772" applyFont="1" applyFill="1" applyAlignment="1">
      <alignment vertical="center" wrapText="1"/>
      <protection/>
    </xf>
    <xf numFmtId="0" fontId="7" fillId="0" borderId="0" xfId="761" applyFont="1" applyFill="1" applyAlignment="1">
      <alignment vertical="center"/>
      <protection/>
    </xf>
    <xf numFmtId="0" fontId="10" fillId="0" borderId="0" xfId="701" applyFont="1" applyFill="1" applyBorder="1" applyAlignment="1">
      <alignment horizontal="center" vertical="center"/>
      <protection/>
    </xf>
    <xf numFmtId="0" fontId="2" fillId="0" borderId="0" xfId="701" applyFont="1" applyFill="1" applyBorder="1" applyAlignment="1">
      <alignment horizontal="right" vertical="center"/>
      <protection/>
    </xf>
    <xf numFmtId="0" fontId="18" fillId="0" borderId="0" xfId="701" applyFont="1" applyFill="1" applyBorder="1" applyAlignment="1">
      <alignment vertical="center"/>
      <protection/>
    </xf>
    <xf numFmtId="0" fontId="2" fillId="0" borderId="0" xfId="701" applyFont="1" applyFill="1" applyBorder="1" applyAlignment="1">
      <alignment vertical="center" wrapText="1"/>
      <protection/>
    </xf>
    <xf numFmtId="0" fontId="4" fillId="0" borderId="0" xfId="701" applyFont="1" applyFill="1" applyBorder="1" applyAlignment="1">
      <alignment vertical="center" wrapText="1"/>
      <protection/>
    </xf>
    <xf numFmtId="0" fontId="4" fillId="0" borderId="0" xfId="701" applyFont="1" applyFill="1" applyBorder="1" applyAlignment="1">
      <alignment vertical="center"/>
      <protection/>
    </xf>
    <xf numFmtId="0" fontId="98" fillId="0" borderId="0" xfId="701" applyFont="1" applyFill="1" applyBorder="1" applyAlignment="1">
      <alignment vertical="center"/>
      <protection/>
    </xf>
    <xf numFmtId="0" fontId="6" fillId="0" borderId="0" xfId="765" applyFont="1" applyFill="1" applyAlignment="1">
      <alignment horizontal="center" vertical="center" wrapText="1"/>
      <protection/>
    </xf>
    <xf numFmtId="0" fontId="6" fillId="0" borderId="0" xfId="765" applyFont="1" applyFill="1" applyAlignment="1">
      <alignment horizontal="center" vertical="center"/>
      <protection/>
    </xf>
    <xf numFmtId="0" fontId="5" fillId="0" borderId="0" xfId="701" applyFont="1" applyFill="1" applyBorder="1" applyAlignment="1">
      <alignment horizontal="right" vertical="center"/>
      <protection/>
    </xf>
    <xf numFmtId="0" fontId="8" fillId="0" borderId="0" xfId="769" applyFont="1" applyFill="1" applyBorder="1" applyAlignment="1">
      <alignment horizontal="right" vertical="center"/>
      <protection/>
    </xf>
    <xf numFmtId="0" fontId="19" fillId="0" borderId="20" xfId="769" applyFont="1" applyFill="1" applyBorder="1" applyAlignment="1">
      <alignment horizontal="center" vertical="center"/>
      <protection/>
    </xf>
    <xf numFmtId="0" fontId="19" fillId="0" borderId="20" xfId="769" applyFont="1" applyFill="1" applyBorder="1" applyAlignment="1">
      <alignment horizontal="center" vertical="center" wrapText="1"/>
      <protection/>
    </xf>
    <xf numFmtId="0" fontId="26" fillId="0" borderId="20" xfId="765" applyFont="1" applyFill="1" applyBorder="1" applyAlignment="1">
      <alignment vertical="center" wrapText="1"/>
      <protection/>
    </xf>
    <xf numFmtId="0" fontId="5" fillId="0" borderId="20" xfId="701" applyFont="1" applyFill="1" applyBorder="1" applyAlignment="1">
      <alignment vertical="center" wrapText="1"/>
      <protection/>
    </xf>
    <xf numFmtId="0" fontId="7" fillId="0" borderId="20" xfId="765" applyFont="1" applyFill="1" applyBorder="1" applyAlignment="1">
      <alignment vertical="center" wrapText="1"/>
      <protection/>
    </xf>
    <xf numFmtId="0" fontId="26" fillId="0" borderId="22" xfId="765" applyFont="1" applyFill="1" applyBorder="1" applyAlignment="1">
      <alignment horizontal="center" vertical="center" wrapText="1"/>
      <protection/>
    </xf>
    <xf numFmtId="0" fontId="21" fillId="0" borderId="20" xfId="765" applyFont="1" applyFill="1" applyBorder="1" applyAlignment="1">
      <alignment horizontal="right" vertical="center" wrapText="1"/>
      <protection/>
    </xf>
    <xf numFmtId="185" fontId="21" fillId="0" borderId="20" xfId="771" applyNumberFormat="1" applyFont="1" applyFill="1" applyBorder="1" applyAlignment="1">
      <alignment horizontal="right" vertical="center" wrapText="1"/>
      <protection/>
    </xf>
    <xf numFmtId="0" fontId="5" fillId="0" borderId="0" xfId="701" applyFont="1" applyFill="1" applyBorder="1" applyAlignment="1">
      <alignment vertical="center" wrapText="1"/>
      <protection/>
    </xf>
    <xf numFmtId="0" fontId="24" fillId="0" borderId="0" xfId="668" applyFont="1" applyFill="1" applyBorder="1" applyAlignment="1">
      <alignment horizontal="center" vertical="center"/>
      <protection/>
    </xf>
    <xf numFmtId="0" fontId="9" fillId="0" borderId="0" xfId="668" applyFont="1" applyFill="1" applyBorder="1" applyAlignment="1">
      <alignment horizontal="right" vertical="center"/>
      <protection/>
    </xf>
    <xf numFmtId="0" fontId="25" fillId="0" borderId="0" xfId="668" applyFont="1" applyFill="1" applyBorder="1" applyAlignment="1">
      <alignment vertical="center"/>
      <protection/>
    </xf>
    <xf numFmtId="0" fontId="96" fillId="0" borderId="0" xfId="0" applyFont="1" applyFill="1" applyBorder="1" applyAlignment="1">
      <alignment vertical="center"/>
    </xf>
    <xf numFmtId="0" fontId="16" fillId="0" borderId="0" xfId="668" applyFont="1" applyFill="1" applyBorder="1" applyAlignment="1">
      <alignment vertical="center"/>
      <protection/>
    </xf>
    <xf numFmtId="0" fontId="9" fillId="0" borderId="0" xfId="668" applyFont="1" applyFill="1" applyBorder="1" applyAlignment="1">
      <alignment vertical="center"/>
      <protection/>
    </xf>
    <xf numFmtId="0" fontId="6" fillId="0" borderId="0" xfId="668" applyNumberFormat="1" applyFont="1" applyFill="1" applyBorder="1" applyAlignment="1" applyProtection="1">
      <alignment horizontal="center" vertical="center" wrapText="1"/>
      <protection/>
    </xf>
    <xf numFmtId="0" fontId="6" fillId="0" borderId="0" xfId="668" applyNumberFormat="1" applyFont="1" applyFill="1" applyBorder="1" applyAlignment="1" applyProtection="1">
      <alignment horizontal="center" vertical="center"/>
      <protection/>
    </xf>
    <xf numFmtId="0" fontId="7" fillId="0" borderId="0" xfId="668" applyFont="1" applyFill="1" applyBorder="1" applyAlignment="1">
      <alignment horizontal="right" vertical="center"/>
      <protection/>
    </xf>
    <xf numFmtId="0" fontId="7" fillId="0" borderId="19" xfId="668" applyNumberFormat="1" applyFont="1" applyFill="1" applyBorder="1" applyAlignment="1" applyProtection="1">
      <alignment horizontal="right" vertical="center"/>
      <protection/>
    </xf>
    <xf numFmtId="0" fontId="7" fillId="0" borderId="20" xfId="657" applyNumberFormat="1" applyFont="1" applyFill="1" applyBorder="1" applyAlignment="1" applyProtection="1">
      <alignment horizontal="center" vertical="center"/>
      <protection/>
    </xf>
    <xf numFmtId="184" fontId="7" fillId="0" borderId="20" xfId="773" applyNumberFormat="1" applyFont="1" applyFill="1" applyBorder="1" applyAlignment="1">
      <alignment horizontal="center" vertical="center" wrapText="1"/>
      <protection/>
    </xf>
    <xf numFmtId="0" fontId="21" fillId="0" borderId="20" xfId="766" applyFont="1" applyFill="1" applyBorder="1" applyAlignment="1">
      <alignment horizontal="left" vertical="center"/>
      <protection/>
    </xf>
    <xf numFmtId="181" fontId="21" fillId="0" borderId="20" xfId="770" applyNumberFormat="1" applyFont="1" applyFill="1" applyBorder="1" applyAlignment="1">
      <alignment horizontal="right" vertical="center" wrapText="1"/>
      <protection/>
    </xf>
    <xf numFmtId="0" fontId="21" fillId="0" borderId="22" xfId="764" applyFont="1" applyFill="1" applyBorder="1" applyAlignment="1">
      <alignment horizontal="left" vertical="center"/>
      <protection/>
    </xf>
    <xf numFmtId="0" fontId="21" fillId="0" borderId="20" xfId="766" applyFont="1" applyFill="1" applyBorder="1" applyAlignment="1">
      <alignment vertical="center"/>
      <protection/>
    </xf>
    <xf numFmtId="0" fontId="7" fillId="0" borderId="20" xfId="766" applyFont="1" applyFill="1" applyBorder="1" applyAlignment="1">
      <alignment vertical="center"/>
      <protection/>
    </xf>
    <xf numFmtId="181" fontId="7" fillId="0" borderId="20" xfId="766" applyNumberFormat="1" applyFont="1" applyFill="1" applyBorder="1" applyAlignment="1">
      <alignment horizontal="right" vertical="center" wrapText="1"/>
      <protection/>
    </xf>
    <xf numFmtId="0" fontId="7" fillId="0" borderId="22" xfId="764" applyFont="1" applyFill="1" applyBorder="1" applyAlignment="1">
      <alignment vertical="center"/>
      <protection/>
    </xf>
    <xf numFmtId="181" fontId="7" fillId="0" borderId="20" xfId="770" applyNumberFormat="1" applyFont="1" applyFill="1" applyBorder="1" applyAlignment="1">
      <alignment horizontal="right" vertical="center" wrapText="1"/>
      <protection/>
    </xf>
    <xf numFmtId="181" fontId="21" fillId="0" borderId="20" xfId="764" applyNumberFormat="1" applyFont="1" applyFill="1" applyBorder="1" applyAlignment="1">
      <alignment horizontal="right" vertical="center"/>
      <protection/>
    </xf>
    <xf numFmtId="0" fontId="21" fillId="0" borderId="20" xfId="0" applyFont="1" applyFill="1" applyBorder="1" applyAlignment="1">
      <alignment horizontal="center" vertical="center"/>
    </xf>
    <xf numFmtId="181" fontId="21" fillId="0" borderId="20" xfId="766" applyNumberFormat="1" applyFont="1" applyFill="1" applyBorder="1" applyAlignment="1">
      <alignment horizontal="right" vertical="center" wrapText="1"/>
      <protection/>
    </xf>
    <xf numFmtId="0" fontId="21" fillId="0" borderId="20" xfId="667" applyFont="1" applyFill="1" applyBorder="1" applyAlignment="1">
      <alignment horizontal="center" vertical="center"/>
      <protection/>
    </xf>
    <xf numFmtId="0" fontId="7" fillId="0" borderId="20" xfId="668" applyFont="1" applyFill="1" applyBorder="1" applyAlignment="1">
      <alignment vertical="center"/>
      <protection/>
    </xf>
    <xf numFmtId="184" fontId="21" fillId="0" borderId="20" xfId="667" applyNumberFormat="1" applyFont="1" applyFill="1" applyBorder="1" applyAlignment="1" applyProtection="1">
      <alignment horizontal="left" vertical="center"/>
      <protection/>
    </xf>
    <xf numFmtId="184" fontId="21" fillId="0" borderId="20" xfId="668" applyNumberFormat="1" applyFont="1" applyFill="1" applyBorder="1" applyAlignment="1">
      <alignment vertical="center" wrapText="1"/>
      <protection/>
    </xf>
    <xf numFmtId="0" fontId="16" fillId="0" borderId="0" xfId="768" applyFont="1" applyAlignment="1">
      <alignment vertical="center"/>
      <protection/>
    </xf>
    <xf numFmtId="0" fontId="27" fillId="0" borderId="0" xfId="668" applyFont="1" applyFill="1" applyBorder="1" applyAlignment="1">
      <alignment vertical="center"/>
      <protection/>
    </xf>
    <xf numFmtId="0" fontId="9" fillId="0" borderId="0" xfId="668" applyFont="1" applyFill="1" applyBorder="1" applyAlignment="1" applyProtection="1">
      <alignment vertical="center"/>
      <protection locked="0"/>
    </xf>
    <xf numFmtId="0" fontId="16" fillId="0" borderId="0" xfId="668" applyFont="1" applyFill="1" applyBorder="1" applyAlignment="1" applyProtection="1">
      <alignment vertical="center"/>
      <protection locked="0"/>
    </xf>
    <xf numFmtId="0" fontId="22" fillId="0" borderId="0" xfId="768" applyFont="1" applyAlignment="1">
      <alignment vertical="center"/>
      <protection/>
    </xf>
    <xf numFmtId="0" fontId="9" fillId="0" borderId="0" xfId="768" applyFont="1" applyAlignment="1">
      <alignment vertical="center" wrapText="1"/>
      <protection/>
    </xf>
    <xf numFmtId="0" fontId="25" fillId="0" borderId="0" xfId="768" applyFont="1" applyAlignment="1">
      <alignment vertical="center" wrapText="1"/>
      <protection/>
    </xf>
    <xf numFmtId="0" fontId="9" fillId="0" borderId="0" xfId="768" applyFont="1" applyFill="1" applyAlignment="1">
      <alignment vertical="center" wrapText="1"/>
      <protection/>
    </xf>
    <xf numFmtId="0" fontId="28" fillId="0" borderId="0" xfId="768" applyFont="1" applyFill="1" applyAlignment="1">
      <alignment vertical="center" wrapText="1"/>
      <protection/>
    </xf>
    <xf numFmtId="0" fontId="6" fillId="0" borderId="0" xfId="768" applyFont="1" applyAlignment="1">
      <alignment horizontal="center" vertical="center"/>
      <protection/>
    </xf>
    <xf numFmtId="0" fontId="7" fillId="0" borderId="0" xfId="768" applyFont="1" applyBorder="1" applyAlignment="1">
      <alignment horizontal="center" vertical="center"/>
      <protection/>
    </xf>
    <xf numFmtId="0" fontId="7" fillId="0" borderId="0" xfId="768" applyFont="1" applyAlignment="1">
      <alignment horizontal="right" vertical="center"/>
      <protection/>
    </xf>
    <xf numFmtId="0" fontId="7" fillId="0" borderId="20" xfId="768" applyFont="1" applyBorder="1" applyAlignment="1">
      <alignment horizontal="center" vertical="center" wrapText="1"/>
      <protection/>
    </xf>
    <xf numFmtId="0" fontId="10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8" fillId="0" borderId="20" xfId="0" applyFont="1" applyFill="1" applyBorder="1" applyAlignment="1">
      <alignment horizontal="center" vertical="center" wrapText="1"/>
    </xf>
    <xf numFmtId="0" fontId="21" fillId="0" borderId="20" xfId="764" applyFont="1" applyBorder="1" applyAlignment="1">
      <alignment vertical="center" wrapText="1"/>
      <protection/>
    </xf>
    <xf numFmtId="184" fontId="21" fillId="0" borderId="20" xfId="766" applyNumberFormat="1" applyFont="1" applyFill="1" applyBorder="1" applyAlignment="1">
      <alignment horizontal="right" vertical="center" wrapText="1"/>
      <protection/>
    </xf>
    <xf numFmtId="10" fontId="21" fillId="0" borderId="20" xfId="768" applyNumberFormat="1" applyFont="1" applyBorder="1" applyAlignment="1">
      <alignment vertical="center" wrapText="1"/>
      <protection/>
    </xf>
    <xf numFmtId="0" fontId="7" fillId="0" borderId="20" xfId="764" applyFont="1" applyBorder="1" applyAlignment="1">
      <alignment vertical="center" wrapText="1"/>
      <protection/>
    </xf>
    <xf numFmtId="184" fontId="7" fillId="0" borderId="20" xfId="766" applyNumberFormat="1" applyFont="1" applyFill="1" applyBorder="1" applyAlignment="1">
      <alignment horizontal="right" vertical="center" wrapText="1"/>
      <protection/>
    </xf>
    <xf numFmtId="181" fontId="7" fillId="0" borderId="20" xfId="768" applyNumberFormat="1" applyFont="1" applyFill="1" applyBorder="1" applyAlignment="1">
      <alignment vertical="center" wrapText="1"/>
      <protection/>
    </xf>
    <xf numFmtId="10" fontId="7" fillId="0" borderId="20" xfId="768" applyNumberFormat="1" applyFont="1" applyBorder="1" applyAlignment="1">
      <alignment vertical="center" wrapText="1"/>
      <protection/>
    </xf>
    <xf numFmtId="181" fontId="29" fillId="0" borderId="20" xfId="768" applyNumberFormat="1" applyFont="1" applyFill="1" applyBorder="1" applyAlignment="1">
      <alignment vertical="center" wrapText="1"/>
      <protection/>
    </xf>
    <xf numFmtId="0" fontId="29" fillId="0" borderId="20" xfId="768" applyFont="1" applyFill="1" applyBorder="1" applyAlignment="1">
      <alignment vertical="center" wrapText="1"/>
      <protection/>
    </xf>
    <xf numFmtId="0" fontId="7" fillId="0" borderId="20" xfId="768" applyFont="1" applyFill="1" applyBorder="1" applyAlignment="1">
      <alignment vertical="center" wrapText="1"/>
      <protection/>
    </xf>
    <xf numFmtId="0" fontId="7" fillId="0" borderId="20" xfId="768" applyFont="1" applyBorder="1" applyAlignment="1">
      <alignment vertical="center" wrapText="1"/>
      <protection/>
    </xf>
    <xf numFmtId="0" fontId="7" fillId="0" borderId="20" xfId="764" applyFont="1" applyFill="1" applyBorder="1" applyAlignment="1">
      <alignment horizontal="left" vertical="center" wrapText="1"/>
      <protection/>
    </xf>
    <xf numFmtId="181" fontId="7" fillId="0" borderId="20" xfId="768" applyNumberFormat="1" applyFont="1" applyBorder="1" applyAlignment="1">
      <alignment vertical="center" wrapText="1"/>
      <protection/>
    </xf>
    <xf numFmtId="0" fontId="21" fillId="0" borderId="20" xfId="764" applyFont="1" applyFill="1" applyBorder="1" applyAlignment="1">
      <alignment horizontal="center" vertical="center" wrapText="1"/>
      <protection/>
    </xf>
    <xf numFmtId="182" fontId="21" fillId="0" borderId="20" xfId="766" applyNumberFormat="1" applyFont="1" applyFill="1" applyBorder="1" applyAlignment="1">
      <alignment horizontal="right" vertical="center" wrapText="1"/>
      <protection/>
    </xf>
    <xf numFmtId="0" fontId="21" fillId="0" borderId="20" xfId="768" applyFont="1" applyBorder="1" applyAlignment="1">
      <alignment vertical="center" wrapText="1"/>
      <protection/>
    </xf>
    <xf numFmtId="184" fontId="21" fillId="0" borderId="20" xfId="768" applyNumberFormat="1" applyFont="1" applyBorder="1" applyAlignment="1">
      <alignment vertical="center" wrapText="1"/>
      <protection/>
    </xf>
    <xf numFmtId="0" fontId="9" fillId="0" borderId="0" xfId="768" applyFont="1" applyFill="1" applyAlignment="1">
      <alignment vertical="center"/>
      <protection/>
    </xf>
    <xf numFmtId="0" fontId="28" fillId="0" borderId="0" xfId="768" applyFont="1" applyFill="1" applyAlignment="1">
      <alignment vertical="center"/>
      <protection/>
    </xf>
    <xf numFmtId="0" fontId="25" fillId="0" borderId="0" xfId="768" applyFont="1" applyAlignment="1">
      <alignment vertical="center"/>
      <protection/>
    </xf>
    <xf numFmtId="0" fontId="7" fillId="0" borderId="20" xfId="768" applyFont="1" applyBorder="1" applyAlignment="1">
      <alignment horizontal="center" vertical="center"/>
      <protection/>
    </xf>
    <xf numFmtId="0" fontId="21" fillId="0" borderId="20" xfId="766" applyFont="1" applyBorder="1" applyAlignment="1">
      <alignment vertical="center" wrapText="1"/>
      <protection/>
    </xf>
    <xf numFmtId="0" fontId="7" fillId="0" borderId="20" xfId="768" applyFont="1" applyBorder="1" applyAlignment="1">
      <alignment vertical="center"/>
      <protection/>
    </xf>
    <xf numFmtId="0" fontId="7" fillId="0" borderId="20" xfId="766" applyFont="1" applyBorder="1" applyAlignment="1">
      <alignment vertical="center" wrapText="1"/>
      <protection/>
    </xf>
    <xf numFmtId="0" fontId="7" fillId="0" borderId="20" xfId="768" applyFont="1" applyFill="1" applyBorder="1" applyAlignment="1">
      <alignment vertical="center"/>
      <protection/>
    </xf>
    <xf numFmtId="0" fontId="7" fillId="0" borderId="20" xfId="766" applyFont="1" applyFill="1" applyBorder="1" applyAlignment="1">
      <alignment vertical="center" wrapText="1"/>
      <protection/>
    </xf>
    <xf numFmtId="0" fontId="29" fillId="0" borderId="20" xfId="768" applyFont="1" applyFill="1" applyBorder="1" applyAlignment="1">
      <alignment vertical="center"/>
      <protection/>
    </xf>
    <xf numFmtId="10" fontId="21" fillId="0" borderId="20" xfId="768" applyNumberFormat="1" applyFont="1" applyBorder="1" applyAlignment="1">
      <alignment vertical="center"/>
      <protection/>
    </xf>
    <xf numFmtId="10" fontId="7" fillId="0" borderId="20" xfId="768" applyNumberFormat="1" applyFont="1" applyBorder="1" applyAlignment="1">
      <alignment vertical="center"/>
      <protection/>
    </xf>
    <xf numFmtId="186" fontId="21" fillId="0" borderId="20" xfId="770" applyNumberFormat="1" applyFont="1" applyFill="1" applyBorder="1" applyAlignment="1">
      <alignment horizontal="center" vertical="center" wrapText="1"/>
      <protection/>
    </xf>
    <xf numFmtId="182" fontId="21" fillId="0" borderId="20" xfId="768" applyNumberFormat="1" applyFont="1" applyBorder="1" applyAlignment="1">
      <alignment horizontal="right" vertical="center"/>
      <protection/>
    </xf>
    <xf numFmtId="0" fontId="21" fillId="0" borderId="20" xfId="766" applyFont="1" applyBorder="1" applyAlignment="1">
      <alignment horizontal="center" vertical="center" wrapText="1"/>
      <protection/>
    </xf>
    <xf numFmtId="0" fontId="22" fillId="0" borderId="0" xfId="657" applyFont="1" applyFill="1" applyAlignment="1">
      <alignment vertical="center"/>
      <protection/>
    </xf>
    <xf numFmtId="0" fontId="9" fillId="0" borderId="0" xfId="657" applyFont="1" applyFill="1" applyAlignment="1">
      <alignment vertical="center" wrapText="1"/>
      <protection/>
    </xf>
    <xf numFmtId="0" fontId="9" fillId="0" borderId="0" xfId="657" applyFont="1" applyFill="1" applyAlignment="1">
      <alignment vertical="center"/>
      <protection/>
    </xf>
    <xf numFmtId="0" fontId="7" fillId="0" borderId="0" xfId="657" applyFont="1" applyFill="1" applyAlignment="1">
      <alignment vertical="center"/>
      <protection/>
    </xf>
    <xf numFmtId="0" fontId="6" fillId="0" borderId="0" xfId="657" applyFont="1" applyFill="1" applyAlignment="1">
      <alignment horizontal="center" vertical="center" wrapText="1"/>
      <protection/>
    </xf>
    <xf numFmtId="0" fontId="21" fillId="0" borderId="0" xfId="657" applyFont="1" applyFill="1" applyAlignment="1">
      <alignment vertical="center"/>
      <protection/>
    </xf>
    <xf numFmtId="181" fontId="7" fillId="0" borderId="0" xfId="571" applyNumberFormat="1" applyFont="1" applyFill="1" applyAlignment="1">
      <alignment horizontal="right" vertical="center" wrapText="1"/>
      <protection/>
    </xf>
    <xf numFmtId="0" fontId="7" fillId="0" borderId="20" xfId="657" applyFont="1" applyFill="1" applyBorder="1" applyAlignment="1">
      <alignment horizontal="center" vertical="center"/>
      <protection/>
    </xf>
    <xf numFmtId="0" fontId="25" fillId="0" borderId="0" xfId="657" applyFont="1" applyFill="1" applyAlignment="1">
      <alignment vertical="center"/>
      <protection/>
    </xf>
    <xf numFmtId="0" fontId="21" fillId="0" borderId="20" xfId="657" applyNumberFormat="1" applyFont="1" applyFill="1" applyBorder="1" applyAlignment="1" applyProtection="1">
      <alignment horizontal="left" vertical="center" wrapText="1"/>
      <protection/>
    </xf>
    <xf numFmtId="181" fontId="21" fillId="0" borderId="20" xfId="657" applyNumberFormat="1" applyFont="1" applyFill="1" applyBorder="1" applyAlignment="1" applyProtection="1">
      <alignment horizontal="right" vertical="center" wrapText="1"/>
      <protection/>
    </xf>
    <xf numFmtId="0" fontId="7" fillId="0" borderId="20" xfId="571" applyFont="1" applyFill="1" applyBorder="1" applyAlignment="1">
      <alignment horizontal="left" vertical="center" wrapText="1"/>
      <protection/>
    </xf>
    <xf numFmtId="181" fontId="7" fillId="0" borderId="20" xfId="626" applyNumberFormat="1" applyFont="1" applyFill="1" applyBorder="1" applyAlignment="1">
      <alignment horizontal="right" vertical="center" wrapText="1"/>
      <protection/>
    </xf>
    <xf numFmtId="181" fontId="7" fillId="0" borderId="20" xfId="657" applyNumberFormat="1" applyFont="1" applyFill="1" applyBorder="1" applyAlignment="1">
      <alignment horizontal="right" vertical="center" wrapText="1"/>
      <protection/>
    </xf>
    <xf numFmtId="0" fontId="6" fillId="0" borderId="0" xfId="657" applyFont="1" applyFill="1" applyAlignment="1">
      <alignment horizontal="center" vertical="center"/>
      <protection/>
    </xf>
    <xf numFmtId="0" fontId="7" fillId="0" borderId="20" xfId="657" applyFont="1" applyFill="1" applyBorder="1" applyAlignment="1">
      <alignment horizontal="center" vertical="center" wrapText="1"/>
      <protection/>
    </xf>
    <xf numFmtId="0" fontId="25" fillId="0" borderId="0" xfId="657" applyFont="1" applyFill="1" applyAlignment="1">
      <alignment vertical="center" wrapText="1"/>
      <protection/>
    </xf>
    <xf numFmtId="0" fontId="9" fillId="0" borderId="0" xfId="762" applyFont="1" applyFill="1" applyAlignment="1">
      <alignment vertical="center"/>
      <protection/>
    </xf>
    <xf numFmtId="0" fontId="22" fillId="0" borderId="0" xfId="657" applyFont="1" applyAlignment="1">
      <alignment vertical="center"/>
      <protection/>
    </xf>
    <xf numFmtId="0" fontId="9" fillId="0" borderId="0" xfId="657" applyFont="1" applyAlignment="1">
      <alignment vertical="center" wrapText="1"/>
      <protection/>
    </xf>
    <xf numFmtId="0" fontId="9" fillId="0" borderId="0" xfId="657" applyFont="1" applyAlignment="1">
      <alignment vertical="center"/>
      <protection/>
    </xf>
    <xf numFmtId="180" fontId="9" fillId="0" borderId="0" xfId="657" applyNumberFormat="1" applyFont="1" applyAlignment="1">
      <alignment horizontal="center" vertical="center"/>
      <protection/>
    </xf>
    <xf numFmtId="0" fontId="19" fillId="0" borderId="0" xfId="762" applyFont="1" applyFill="1" applyAlignment="1">
      <alignment vertical="center"/>
      <protection/>
    </xf>
    <xf numFmtId="184" fontId="9" fillId="0" borderId="0" xfId="762" applyNumberFormat="1" applyFont="1" applyFill="1" applyAlignment="1">
      <alignment vertical="center"/>
      <protection/>
    </xf>
    <xf numFmtId="0" fontId="6" fillId="0" borderId="0" xfId="627" applyFont="1" applyFill="1" applyAlignment="1">
      <alignment horizontal="center" vertical="center"/>
      <protection/>
    </xf>
    <xf numFmtId="0" fontId="21" fillId="0" borderId="0" xfId="626" applyFont="1" applyFill="1" applyAlignment="1">
      <alignment vertical="center"/>
      <protection/>
    </xf>
    <xf numFmtId="180" fontId="21" fillId="0" borderId="0" xfId="626" applyNumberFormat="1" applyFont="1" applyFill="1" applyAlignment="1">
      <alignment horizontal="center" vertical="center"/>
      <protection/>
    </xf>
    <xf numFmtId="181" fontId="8" fillId="0" borderId="0" xfId="571" applyNumberFormat="1" applyFont="1" applyAlignment="1">
      <alignment horizontal="right" vertical="center" wrapText="1"/>
      <protection/>
    </xf>
    <xf numFmtId="0" fontId="19" fillId="0" borderId="20" xfId="718" applyFont="1" applyFill="1" applyBorder="1" applyAlignment="1">
      <alignment horizontal="center" vertical="center" wrapText="1"/>
      <protection/>
    </xf>
    <xf numFmtId="180" fontId="19" fillId="0" borderId="20" xfId="718" applyNumberFormat="1" applyFont="1" applyFill="1" applyBorder="1" applyAlignment="1">
      <alignment horizontal="center" vertical="center" wrapText="1"/>
      <protection/>
    </xf>
    <xf numFmtId="0" fontId="25" fillId="0" borderId="0" xfId="657" applyFont="1" applyAlignment="1">
      <alignment vertical="center" wrapText="1"/>
      <protection/>
    </xf>
    <xf numFmtId="0" fontId="26" fillId="0" borderId="20" xfId="626" applyFont="1" applyFill="1" applyBorder="1" applyAlignment="1">
      <alignment horizontal="left" vertical="center" wrapText="1"/>
      <protection/>
    </xf>
    <xf numFmtId="182" fontId="21" fillId="0" borderId="20" xfId="718" applyNumberFormat="1" applyFont="1" applyFill="1" applyBorder="1" applyAlignment="1">
      <alignment horizontal="right" vertical="center" wrapText="1"/>
      <protection/>
    </xf>
    <xf numFmtId="182" fontId="26" fillId="0" borderId="20" xfId="626" applyNumberFormat="1" applyFont="1" applyFill="1" applyBorder="1" applyAlignment="1">
      <alignment horizontal="left" vertical="center" wrapText="1"/>
      <protection/>
    </xf>
    <xf numFmtId="182" fontId="21" fillId="0" borderId="20" xfId="626" applyNumberFormat="1" applyFont="1" applyFill="1" applyBorder="1" applyAlignment="1">
      <alignment horizontal="right" vertical="center" wrapText="1"/>
      <protection/>
    </xf>
    <xf numFmtId="182" fontId="20" fillId="0" borderId="20" xfId="626" applyNumberFormat="1" applyFont="1" applyBorder="1" applyAlignment="1">
      <alignment vertical="center" wrapText="1"/>
      <protection/>
    </xf>
    <xf numFmtId="182" fontId="21" fillId="0" borderId="20" xfId="657" applyNumberFormat="1" applyFont="1" applyBorder="1" applyAlignment="1">
      <alignment horizontal="right" vertical="center" wrapText="1"/>
      <protection/>
    </xf>
    <xf numFmtId="0" fontId="20" fillId="0" borderId="20" xfId="626" applyFont="1" applyBorder="1" applyAlignment="1">
      <alignment horizontal="left" vertical="center" wrapText="1"/>
      <protection/>
    </xf>
    <xf numFmtId="182" fontId="20" fillId="0" borderId="20" xfId="626" applyNumberFormat="1" applyFont="1" applyBorder="1" applyAlignment="1">
      <alignment horizontal="left" vertical="center" wrapText="1"/>
      <protection/>
    </xf>
    <xf numFmtId="0" fontId="105" fillId="0" borderId="20" xfId="626" applyFont="1" applyFill="1" applyBorder="1" applyAlignment="1">
      <alignment vertical="center" wrapText="1"/>
      <protection/>
    </xf>
    <xf numFmtId="182" fontId="7" fillId="0" borderId="20" xfId="626" applyNumberFormat="1" applyFont="1" applyFill="1" applyBorder="1" applyAlignment="1">
      <alignment horizontal="right" vertical="center" wrapText="1"/>
      <protection/>
    </xf>
    <xf numFmtId="182" fontId="5" fillId="0" borderId="20" xfId="626" applyNumberFormat="1" applyFont="1" applyBorder="1" applyAlignment="1">
      <alignment horizontal="left" vertical="center" wrapText="1"/>
      <protection/>
    </xf>
    <xf numFmtId="0" fontId="26" fillId="0" borderId="20" xfId="626" applyFont="1" applyFill="1" applyBorder="1" applyAlignment="1">
      <alignment horizontal="center" vertical="center" wrapText="1"/>
      <protection/>
    </xf>
    <xf numFmtId="182" fontId="26" fillId="0" borderId="20" xfId="626" applyNumberFormat="1" applyFont="1" applyFill="1" applyBorder="1" applyAlignment="1">
      <alignment horizontal="center" vertical="center" wrapText="1"/>
      <protection/>
    </xf>
    <xf numFmtId="0" fontId="9" fillId="0" borderId="0" xfId="626" applyFont="1" applyFill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41" fontId="16" fillId="0" borderId="0" xfId="0" applyNumberFormat="1" applyFont="1" applyFill="1" applyAlignment="1">
      <alignment vertical="center"/>
    </xf>
    <xf numFmtId="10" fontId="27" fillId="0" borderId="0" xfId="0" applyNumberFormat="1" applyFont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41" fontId="9" fillId="0" borderId="0" xfId="0" applyNumberFormat="1" applyFont="1" applyFill="1" applyAlignment="1">
      <alignment vertical="center"/>
    </xf>
    <xf numFmtId="10" fontId="25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10" fontId="7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0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4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0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0" xfId="0" applyNumberFormat="1" applyFont="1" applyFill="1" applyBorder="1" applyAlignment="1" applyProtection="1">
      <alignment vertical="center" wrapText="1"/>
      <protection/>
    </xf>
    <xf numFmtId="3" fontId="21" fillId="0" borderId="20" xfId="0" applyNumberFormat="1" applyFont="1" applyFill="1" applyBorder="1" applyAlignment="1" applyProtection="1">
      <alignment horizontal="right" vertical="center" wrapText="1"/>
      <protection/>
    </xf>
    <xf numFmtId="10" fontId="2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0" applyNumberFormat="1" applyFont="1" applyFill="1" applyBorder="1" applyAlignment="1" applyProtection="1">
      <alignment vertical="center" wrapText="1"/>
      <protection/>
    </xf>
    <xf numFmtId="3" fontId="7" fillId="0" borderId="20" xfId="0" applyNumberFormat="1" applyFont="1" applyFill="1" applyBorder="1" applyAlignment="1" applyProtection="1">
      <alignment horizontal="right" vertical="center" wrapText="1"/>
      <protection/>
    </xf>
    <xf numFmtId="10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81" fontId="21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20" xfId="0" applyNumberFormat="1" applyFont="1" applyFill="1" applyBorder="1" applyAlignment="1" applyProtection="1">
      <alignment vertical="center" wrapText="1"/>
      <protection/>
    </xf>
    <xf numFmtId="10" fontId="21" fillId="0" borderId="20" xfId="0" applyNumberFormat="1" applyFont="1" applyBorder="1" applyAlignment="1">
      <alignment horizontal="right" vertical="center" wrapText="1"/>
    </xf>
    <xf numFmtId="41" fontId="21" fillId="0" borderId="20" xfId="0" applyNumberFormat="1" applyFont="1" applyFill="1" applyBorder="1" applyAlignment="1">
      <alignment horizontal="right" vertical="center" wrapText="1"/>
    </xf>
    <xf numFmtId="41" fontId="7" fillId="0" borderId="20" xfId="0" applyNumberFormat="1" applyFont="1" applyFill="1" applyBorder="1" applyAlignment="1">
      <alignment horizontal="right" vertical="center" wrapText="1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181" fontId="2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1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 applyProtection="1">
      <alignment vertical="center" wrapText="1"/>
      <protection/>
    </xf>
    <xf numFmtId="181" fontId="21" fillId="0" borderId="20" xfId="0" applyNumberFormat="1" applyFont="1" applyFill="1" applyBorder="1" applyAlignment="1" applyProtection="1">
      <alignment vertical="center"/>
      <protection/>
    </xf>
    <xf numFmtId="181" fontId="7" fillId="0" borderId="20" xfId="15" applyNumberFormat="1" applyFont="1" applyFill="1" applyBorder="1" applyAlignment="1">
      <alignment horizontal="right" vertical="center"/>
    </xf>
    <xf numFmtId="10" fontId="7" fillId="0" borderId="20" xfId="15" applyNumberFormat="1" applyFont="1" applyFill="1" applyBorder="1" applyAlignment="1">
      <alignment horizontal="right" vertical="center"/>
    </xf>
    <xf numFmtId="10" fontId="7" fillId="0" borderId="20" xfId="17" applyNumberFormat="1" applyFont="1" applyFill="1" applyBorder="1" applyAlignment="1">
      <alignment horizontal="right" vertical="center"/>
    </xf>
    <xf numFmtId="181" fontId="21" fillId="0" borderId="20" xfId="0" applyNumberFormat="1" applyFont="1" applyFill="1" applyBorder="1" applyAlignment="1" applyProtection="1">
      <alignment vertical="center" wrapText="1"/>
      <protection locked="0"/>
    </xf>
    <xf numFmtId="10" fontId="21" fillId="0" borderId="20" xfId="0" applyNumberFormat="1" applyFont="1" applyFill="1" applyBorder="1" applyAlignment="1" applyProtection="1">
      <alignment vertical="center" wrapText="1"/>
      <protection locked="0"/>
    </xf>
    <xf numFmtId="10" fontId="21" fillId="0" borderId="20" xfId="17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81" fontId="7" fillId="0" borderId="20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81" fontId="7" fillId="0" borderId="20" xfId="0" applyNumberFormat="1" applyFont="1" applyFill="1" applyBorder="1" applyAlignment="1">
      <alignment horizontal="right" vertical="center"/>
    </xf>
    <xf numFmtId="10" fontId="7" fillId="0" borderId="20" xfId="0" applyNumberFormat="1" applyFont="1" applyFill="1" applyBorder="1" applyAlignment="1">
      <alignment horizontal="right" vertical="center"/>
    </xf>
    <xf numFmtId="10" fontId="21" fillId="0" borderId="20" xfId="0" applyNumberFormat="1" applyFont="1" applyFill="1" applyBorder="1" applyAlignment="1">
      <alignment horizontal="right" vertical="center"/>
    </xf>
    <xf numFmtId="181" fontId="21" fillId="0" borderId="20" xfId="0" applyNumberFormat="1" applyFont="1" applyFill="1" applyBorder="1" applyAlignment="1">
      <alignment horizontal="right" vertical="center"/>
    </xf>
    <xf numFmtId="181" fontId="21" fillId="0" borderId="20" xfId="0" applyNumberFormat="1" applyFont="1" applyFill="1" applyBorder="1" applyAlignment="1" applyProtection="1">
      <alignment horizontal="right" vertical="center"/>
      <protection/>
    </xf>
    <xf numFmtId="3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761" applyFont="1" applyFill="1" applyBorder="1" applyAlignment="1">
      <alignment horizontal="left" vertical="center"/>
      <protection/>
    </xf>
    <xf numFmtId="0" fontId="96" fillId="0" borderId="0" xfId="762" applyFont="1" applyFill="1" applyBorder="1" applyAlignment="1">
      <alignment/>
      <protection/>
    </xf>
    <xf numFmtId="0" fontId="27" fillId="0" borderId="0" xfId="761" applyFont="1" applyFill="1" applyBorder="1" applyAlignment="1">
      <alignment vertical="center"/>
      <protection/>
    </xf>
    <xf numFmtId="0" fontId="16" fillId="0" borderId="0" xfId="761" applyFont="1" applyFill="1" applyBorder="1" applyAlignment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right" vertical="center"/>
      <protection/>
    </xf>
    <xf numFmtId="9" fontId="7" fillId="0" borderId="20" xfId="17" applyNumberFormat="1" applyFont="1" applyBorder="1" applyAlignment="1">
      <alignment horizontal="right" vertical="center"/>
    </xf>
    <xf numFmtId="186" fontId="5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0" xfId="768" applyFont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0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08" fillId="0" borderId="20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180" fontId="11" fillId="0" borderId="20" xfId="0" applyNumberFormat="1" applyFont="1" applyFill="1" applyBorder="1" applyAlignment="1" applyProtection="1">
      <alignment horizontal="right" vertical="center" wrapText="1"/>
      <protection/>
    </xf>
    <xf numFmtId="186" fontId="11" fillId="0" borderId="20" xfId="0" applyNumberFormat="1" applyFont="1" applyFill="1" applyBorder="1" applyAlignment="1" applyProtection="1">
      <alignment horizontal="right" vertical="center" wrapText="1"/>
      <protection/>
    </xf>
    <xf numFmtId="9" fontId="11" fillId="0" borderId="20" xfId="17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 applyProtection="1">
      <alignment horizontal="left" vertical="center" wrapText="1" indent="1"/>
      <protection/>
    </xf>
    <xf numFmtId="0" fontId="105" fillId="0" borderId="20" xfId="0" applyFont="1" applyFill="1" applyBorder="1" applyAlignment="1" applyProtection="1">
      <alignment horizontal="left" vertical="center" wrapText="1" indent="1"/>
      <protection/>
    </xf>
    <xf numFmtId="180" fontId="5" fillId="0" borderId="20" xfId="0" applyNumberFormat="1" applyFont="1" applyFill="1" applyBorder="1" applyAlignment="1" applyProtection="1">
      <alignment horizontal="right" vertical="center" wrapText="1"/>
      <protection/>
    </xf>
    <xf numFmtId="9" fontId="5" fillId="0" borderId="20" xfId="17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 inden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right" vertical="center" wrapText="1"/>
      <protection/>
    </xf>
    <xf numFmtId="181" fontId="11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185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18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100" fillId="0" borderId="0" xfId="0" applyFont="1" applyFill="1" applyAlignment="1">
      <alignment vertical="center"/>
    </xf>
    <xf numFmtId="0" fontId="100" fillId="0" borderId="0" xfId="0" applyFont="1" applyFill="1" applyAlignment="1">
      <alignment vertical="center" wrapText="1"/>
    </xf>
    <xf numFmtId="0" fontId="9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righ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181" fontId="21" fillId="0" borderId="25" xfId="0" applyNumberFormat="1" applyFont="1" applyFill="1" applyBorder="1" applyAlignment="1" applyProtection="1">
      <alignment horizontal="right" vertical="center" wrapText="1"/>
      <protection/>
    </xf>
    <xf numFmtId="181" fontId="100" fillId="0" borderId="0" xfId="0" applyNumberFormat="1" applyFont="1" applyFill="1" applyAlignment="1">
      <alignment vertical="center" wrapText="1"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0" fontId="96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181" fontId="96" fillId="0" borderId="0" xfId="0" applyNumberFormat="1" applyFont="1" applyFill="1" applyAlignment="1">
      <alignment vertical="center" wrapText="1"/>
    </xf>
    <xf numFmtId="0" fontId="26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0" xfId="774" applyFont="1" applyFill="1" applyAlignment="1">
      <alignment horizontal="left" vertical="center"/>
      <protection/>
    </xf>
    <xf numFmtId="0" fontId="109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horizontal="left" vertical="center"/>
    </xf>
    <xf numFmtId="0" fontId="96" fillId="0" borderId="0" xfId="0" applyFont="1" applyFill="1" applyAlignment="1">
      <alignment vertical="center"/>
    </xf>
    <xf numFmtId="0" fontId="6" fillId="0" borderId="0" xfId="572" applyFont="1" applyFill="1" applyAlignment="1">
      <alignment horizontal="center" vertical="center" wrapText="1"/>
      <protection/>
    </xf>
    <xf numFmtId="0" fontId="110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horizontal="center" vertical="center"/>
    </xf>
    <xf numFmtId="0" fontId="19" fillId="0" borderId="20" xfId="572" applyFont="1" applyFill="1" applyBorder="1" applyAlignment="1">
      <alignment horizontal="center" vertical="center" wrapText="1"/>
      <protection/>
    </xf>
    <xf numFmtId="0" fontId="26" fillId="0" borderId="20" xfId="572" applyFont="1" applyFill="1" applyBorder="1" applyAlignment="1">
      <alignment horizontal="left" vertical="center" wrapText="1"/>
      <protection/>
    </xf>
    <xf numFmtId="181" fontId="21" fillId="0" borderId="20" xfId="572" applyNumberFormat="1" applyFont="1" applyFill="1" applyBorder="1" applyAlignment="1">
      <alignment horizontal="right" vertical="center" wrapText="1"/>
      <protection/>
    </xf>
    <xf numFmtId="49" fontId="21" fillId="0" borderId="20" xfId="763" applyNumberFormat="1" applyFont="1" applyFill="1" applyBorder="1" applyAlignment="1">
      <alignment horizontal="left" vertical="center" wrapText="1"/>
      <protection/>
    </xf>
    <xf numFmtId="49" fontId="7" fillId="0" borderId="20" xfId="763" applyNumberFormat="1" applyFont="1" applyFill="1" applyBorder="1" applyAlignment="1">
      <alignment horizontal="left" vertical="center" wrapText="1"/>
      <protection/>
    </xf>
    <xf numFmtId="0" fontId="22" fillId="0" borderId="0" xfId="572" applyFont="1" applyFill="1" applyAlignment="1">
      <alignment vertical="center"/>
      <protection/>
    </xf>
    <xf numFmtId="0" fontId="9" fillId="0" borderId="0" xfId="572" applyFont="1" applyFill="1" applyAlignment="1">
      <alignment vertical="center" wrapText="1"/>
      <protection/>
    </xf>
    <xf numFmtId="0" fontId="25" fillId="0" borderId="0" xfId="572" applyFont="1" applyFill="1" applyAlignment="1">
      <alignment vertical="center" wrapText="1"/>
      <protection/>
    </xf>
    <xf numFmtId="0" fontId="9" fillId="0" borderId="0" xfId="572" applyFont="1" applyFill="1" applyAlignment="1">
      <alignment vertical="center"/>
      <protection/>
    </xf>
    <xf numFmtId="0" fontId="9" fillId="0" borderId="0" xfId="572" applyFont="1" applyFill="1" applyAlignment="1">
      <alignment horizontal="right" vertical="center"/>
      <protection/>
    </xf>
    <xf numFmtId="0" fontId="31" fillId="0" borderId="0" xfId="572" applyFont="1" applyFill="1" applyAlignment="1">
      <alignment horizontal="center" vertical="center" wrapText="1"/>
      <protection/>
    </xf>
    <xf numFmtId="0" fontId="7" fillId="0" borderId="0" xfId="572" applyFont="1" applyFill="1" applyAlignment="1">
      <alignment vertical="center"/>
      <protection/>
    </xf>
    <xf numFmtId="182" fontId="8" fillId="0" borderId="0" xfId="572" applyNumberFormat="1" applyFont="1" applyFill="1" applyAlignment="1">
      <alignment horizontal="right" vertical="center"/>
      <protection/>
    </xf>
    <xf numFmtId="0" fontId="21" fillId="0" borderId="20" xfId="572" applyFont="1" applyFill="1" applyBorder="1" applyAlignment="1">
      <alignment horizontal="left" vertical="center" wrapText="1"/>
      <protection/>
    </xf>
    <xf numFmtId="181" fontId="7" fillId="0" borderId="20" xfId="572" applyNumberFormat="1" applyFont="1" applyFill="1" applyBorder="1" applyAlignment="1">
      <alignment horizontal="right" vertical="center" wrapText="1"/>
      <protection/>
    </xf>
    <xf numFmtId="0" fontId="9" fillId="0" borderId="0" xfId="669" applyFont="1" applyAlignment="1">
      <alignment vertical="center" wrapText="1"/>
      <protection/>
    </xf>
    <xf numFmtId="0" fontId="9" fillId="0" borderId="0" xfId="669" applyFont="1" applyFill="1" applyAlignment="1">
      <alignment vertical="center" wrapText="1"/>
      <protection/>
    </xf>
    <xf numFmtId="0" fontId="9" fillId="0" borderId="0" xfId="669" applyFont="1" applyAlignment="1">
      <alignment horizontal="center" vertical="center" wrapText="1"/>
      <protection/>
    </xf>
    <xf numFmtId="0" fontId="19" fillId="0" borderId="0" xfId="669" applyFont="1" applyAlignment="1">
      <alignment vertical="center"/>
      <protection/>
    </xf>
    <xf numFmtId="0" fontId="6" fillId="0" borderId="0" xfId="669" applyFont="1" applyAlignment="1">
      <alignment horizontal="center" vertical="center"/>
      <protection/>
    </xf>
    <xf numFmtId="0" fontId="7" fillId="0" borderId="19" xfId="669" applyNumberFormat="1" applyFont="1" applyFill="1" applyBorder="1" applyAlignment="1" applyProtection="1">
      <alignment vertical="center"/>
      <protection/>
    </xf>
    <xf numFmtId="0" fontId="7" fillId="0" borderId="19" xfId="669" applyNumberFormat="1" applyFont="1" applyFill="1" applyBorder="1" applyAlignment="1" applyProtection="1">
      <alignment horizontal="right" vertical="center"/>
      <protection/>
    </xf>
    <xf numFmtId="0" fontId="7" fillId="0" borderId="21" xfId="669" applyNumberFormat="1" applyFont="1" applyFill="1" applyBorder="1" applyAlignment="1" applyProtection="1">
      <alignment horizontal="center" vertical="center" wrapText="1"/>
      <protection/>
    </xf>
    <xf numFmtId="0" fontId="7" fillId="0" borderId="26" xfId="669" applyNumberFormat="1" applyFont="1" applyFill="1" applyBorder="1" applyAlignment="1" applyProtection="1">
      <alignment horizontal="center" vertical="center" wrapText="1"/>
      <protection/>
    </xf>
    <xf numFmtId="0" fontId="7" fillId="0" borderId="20" xfId="669" applyNumberFormat="1" applyFont="1" applyFill="1" applyBorder="1" applyAlignment="1" applyProtection="1">
      <alignment horizontal="center" vertical="center" wrapText="1"/>
      <protection/>
    </xf>
    <xf numFmtId="0" fontId="7" fillId="0" borderId="27" xfId="669" applyNumberFormat="1" applyFont="1" applyFill="1" applyBorder="1" applyAlignment="1" applyProtection="1">
      <alignment horizontal="center" vertical="center" wrapText="1"/>
      <protection/>
    </xf>
    <xf numFmtId="0" fontId="25" fillId="0" borderId="0" xfId="669" applyFont="1" applyAlignment="1">
      <alignment vertical="center" wrapText="1"/>
      <protection/>
    </xf>
    <xf numFmtId="0" fontId="21" fillId="0" borderId="20" xfId="669" applyNumberFormat="1" applyFont="1" applyFill="1" applyBorder="1" applyAlignment="1" applyProtection="1">
      <alignment horizontal="left" vertical="center" wrapText="1"/>
      <protection/>
    </xf>
    <xf numFmtId="181" fontId="21" fillId="0" borderId="20" xfId="669" applyNumberFormat="1" applyFont="1" applyFill="1" applyBorder="1" applyAlignment="1" applyProtection="1">
      <alignment horizontal="right" vertical="center" wrapText="1"/>
      <protection/>
    </xf>
    <xf numFmtId="184" fontId="9" fillId="0" borderId="0" xfId="669" applyNumberFormat="1" applyFont="1" applyAlignment="1">
      <alignment vertical="center" wrapText="1"/>
      <protection/>
    </xf>
    <xf numFmtId="3" fontId="21" fillId="0" borderId="20" xfId="669" applyNumberFormat="1" applyFont="1" applyFill="1" applyBorder="1" applyAlignment="1" applyProtection="1">
      <alignment horizontal="left" vertical="center" wrapText="1"/>
      <protection/>
    </xf>
    <xf numFmtId="0" fontId="7" fillId="0" borderId="20" xfId="669" applyNumberFormat="1" applyFont="1" applyFill="1" applyBorder="1" applyAlignment="1" applyProtection="1">
      <alignment horizontal="left" vertical="center" wrapText="1"/>
      <protection/>
    </xf>
    <xf numFmtId="181" fontId="7" fillId="0" borderId="20" xfId="669" applyNumberFormat="1" applyFont="1" applyFill="1" applyBorder="1" applyAlignment="1" applyProtection="1">
      <alignment horizontal="right" vertical="center" wrapText="1"/>
      <protection/>
    </xf>
    <xf numFmtId="3" fontId="7" fillId="0" borderId="20" xfId="669" applyNumberFormat="1" applyFont="1" applyFill="1" applyBorder="1" applyAlignment="1" applyProtection="1">
      <alignment horizontal="left" vertical="center" wrapText="1"/>
      <protection/>
    </xf>
    <xf numFmtId="0" fontId="7" fillId="0" borderId="20" xfId="669" applyFont="1" applyBorder="1" applyAlignment="1">
      <alignment vertical="center" wrapText="1"/>
      <protection/>
    </xf>
    <xf numFmtId="0" fontId="21" fillId="0" borderId="20" xfId="669" applyFont="1" applyBorder="1" applyAlignment="1">
      <alignment horizontal="center" vertical="center" wrapText="1"/>
      <protection/>
    </xf>
    <xf numFmtId="184" fontId="21" fillId="0" borderId="20" xfId="669" applyNumberFormat="1" applyFont="1" applyFill="1" applyBorder="1" applyAlignment="1" applyProtection="1">
      <alignment horizontal="left" vertical="center" wrapText="1"/>
      <protection/>
    </xf>
    <xf numFmtId="181" fontId="7" fillId="0" borderId="20" xfId="669" applyNumberFormat="1" applyFont="1" applyBorder="1" applyAlignment="1">
      <alignment horizontal="right" vertical="center" wrapText="1"/>
      <protection/>
    </xf>
    <xf numFmtId="0" fontId="7" fillId="0" borderId="20" xfId="669" applyFont="1" applyBorder="1" applyAlignment="1">
      <alignment horizontal="right" vertical="center" wrapText="1"/>
      <protection/>
    </xf>
    <xf numFmtId="184" fontId="21" fillId="0" borderId="20" xfId="669" applyNumberFormat="1" applyFont="1" applyFill="1" applyBorder="1" applyAlignment="1" applyProtection="1">
      <alignment horizontal="center" vertical="center" wrapText="1"/>
      <protection/>
    </xf>
    <xf numFmtId="1" fontId="21" fillId="0" borderId="20" xfId="669" applyNumberFormat="1" applyFont="1" applyBorder="1" applyAlignment="1">
      <alignment horizontal="right" vertical="center" wrapText="1"/>
      <protection/>
    </xf>
    <xf numFmtId="184" fontId="9" fillId="0" borderId="0" xfId="669" applyNumberFormat="1" applyFont="1" applyAlignment="1">
      <alignment vertical="center"/>
      <protection/>
    </xf>
    <xf numFmtId="0" fontId="9" fillId="0" borderId="0" xfId="672" applyFont="1" applyFill="1" applyAlignment="1">
      <alignment vertical="center" wrapText="1"/>
      <protection/>
    </xf>
    <xf numFmtId="0" fontId="22" fillId="0" borderId="0" xfId="672" applyFont="1" applyFill="1" applyAlignment="1">
      <alignment vertical="center" wrapText="1"/>
      <protection/>
    </xf>
    <xf numFmtId="0" fontId="27" fillId="0" borderId="0" xfId="672" applyFont="1" applyFill="1" applyAlignment="1">
      <alignment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25" fillId="0" borderId="0" xfId="672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32" fillId="0" borderId="0" xfId="0" applyFont="1" applyFill="1" applyAlignment="1" applyProtection="1">
      <alignment wrapText="1"/>
      <protection/>
    </xf>
    <xf numFmtId="0" fontId="18" fillId="0" borderId="0" xfId="0" applyFont="1" applyFill="1" applyAlignment="1" applyProtection="1">
      <alignment wrapText="1"/>
      <protection/>
    </xf>
    <xf numFmtId="0" fontId="33" fillId="0" borderId="0" xfId="672" applyFont="1" applyFill="1" applyAlignment="1">
      <alignment vertical="center" wrapText="1"/>
      <protection/>
    </xf>
    <xf numFmtId="181" fontId="33" fillId="0" borderId="0" xfId="672" applyNumberFormat="1" applyFont="1" applyFill="1" applyAlignment="1">
      <alignment horizontal="right" vertical="center" wrapText="1"/>
      <protection/>
    </xf>
    <xf numFmtId="41" fontId="33" fillId="0" borderId="0" xfId="672" applyNumberFormat="1" applyFont="1" applyFill="1" applyAlignment="1">
      <alignment horizontal="right" vertical="center" wrapText="1"/>
      <protection/>
    </xf>
    <xf numFmtId="0" fontId="16" fillId="0" borderId="0" xfId="672" applyFont="1" applyFill="1" applyAlignment="1">
      <alignment horizontal="right" vertical="center" wrapText="1"/>
      <protection/>
    </xf>
    <xf numFmtId="0" fontId="16" fillId="0" borderId="0" xfId="672" applyFont="1" applyFill="1" applyAlignment="1">
      <alignment vertical="center" wrapText="1"/>
      <protection/>
    </xf>
    <xf numFmtId="0" fontId="19" fillId="0" borderId="0" xfId="672" applyFont="1" applyFill="1" applyAlignment="1">
      <alignment vertical="center" wrapText="1"/>
      <protection/>
    </xf>
    <xf numFmtId="181" fontId="9" fillId="0" borderId="0" xfId="672" applyNumberFormat="1" applyFont="1" applyFill="1" applyAlignment="1">
      <alignment horizontal="right" vertical="center" wrapText="1"/>
      <protection/>
    </xf>
    <xf numFmtId="41" fontId="9" fillId="0" borderId="0" xfId="672" applyNumberFormat="1" applyFont="1" applyFill="1" applyAlignment="1">
      <alignment horizontal="right" vertical="center" wrapText="1"/>
      <protection/>
    </xf>
    <xf numFmtId="0" fontId="9" fillId="0" borderId="0" xfId="672" applyFont="1" applyFill="1" applyAlignment="1">
      <alignment horizontal="right" vertical="center" wrapText="1"/>
      <protection/>
    </xf>
    <xf numFmtId="0" fontId="6" fillId="0" borderId="0" xfId="672" applyFont="1" applyFill="1" applyAlignment="1">
      <alignment horizontal="center" vertical="center" wrapText="1"/>
      <protection/>
    </xf>
    <xf numFmtId="0" fontId="6" fillId="0" borderId="0" xfId="672" applyFont="1" applyFill="1" applyAlignment="1">
      <alignment horizontal="right" vertical="center" wrapText="1"/>
      <protection/>
    </xf>
    <xf numFmtId="0" fontId="22" fillId="0" borderId="0" xfId="672" applyFont="1" applyFill="1" applyAlignment="1">
      <alignment horizontal="right" vertical="center" wrapText="1"/>
      <protection/>
    </xf>
    <xf numFmtId="0" fontId="7" fillId="0" borderId="0" xfId="672" applyFont="1" applyFill="1" applyAlignment="1">
      <alignment vertical="center" wrapText="1"/>
      <protection/>
    </xf>
    <xf numFmtId="181" fontId="7" fillId="0" borderId="0" xfId="672" applyNumberFormat="1" applyFont="1" applyFill="1" applyAlignment="1">
      <alignment horizontal="right" vertical="center" wrapText="1"/>
      <protection/>
    </xf>
    <xf numFmtId="41" fontId="8" fillId="0" borderId="0" xfId="672" applyNumberFormat="1" applyFont="1" applyFill="1" applyAlignment="1">
      <alignment horizontal="right" vertical="center" wrapText="1"/>
      <protection/>
    </xf>
    <xf numFmtId="41" fontId="7" fillId="0" borderId="0" xfId="672" applyNumberFormat="1" applyFont="1" applyFill="1" applyAlignment="1">
      <alignment horizontal="right" vertical="center" wrapText="1"/>
      <protection/>
    </xf>
    <xf numFmtId="0" fontId="7" fillId="0" borderId="20" xfId="672" applyFont="1" applyFill="1" applyBorder="1" applyAlignment="1">
      <alignment horizontal="center" vertical="center" wrapText="1"/>
      <protection/>
    </xf>
    <xf numFmtId="181" fontId="7" fillId="0" borderId="20" xfId="672" applyNumberFormat="1" applyFont="1" applyFill="1" applyBorder="1" applyAlignment="1">
      <alignment horizontal="center" vertical="center" wrapText="1"/>
      <protection/>
    </xf>
    <xf numFmtId="1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3" fontId="21" fillId="0" borderId="25" xfId="0" applyNumberFormat="1" applyFont="1" applyFill="1" applyBorder="1" applyAlignment="1" applyProtection="1">
      <alignment horizontal="right" vertical="center" wrapText="1"/>
      <protection/>
    </xf>
    <xf numFmtId="10" fontId="21" fillId="0" borderId="25" xfId="0" applyNumberFormat="1" applyFont="1" applyFill="1" applyBorder="1" applyAlignment="1" applyProtection="1">
      <alignment horizontal="right" vertical="center" wrapText="1"/>
      <protection/>
    </xf>
    <xf numFmtId="180" fontId="21" fillId="0" borderId="25" xfId="0" applyNumberFormat="1" applyFont="1" applyFill="1" applyBorder="1" applyAlignment="1" applyProtection="1">
      <alignment horizontal="right" vertical="center" wrapText="1"/>
      <protection/>
    </xf>
    <xf numFmtId="3" fontId="27" fillId="0" borderId="25" xfId="0" applyNumberFormat="1" applyFont="1" applyFill="1" applyBorder="1" applyAlignment="1" applyProtection="1">
      <alignment horizontal="right" vertical="center" wrapText="1"/>
      <protection/>
    </xf>
    <xf numFmtId="180" fontId="21" fillId="0" borderId="20" xfId="0" applyNumberFormat="1" applyFont="1" applyFill="1" applyBorder="1" applyAlignment="1" applyProtection="1">
      <alignment horizontal="right" vertical="center" wrapText="1"/>
      <protection/>
    </xf>
    <xf numFmtId="3" fontId="27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10" fontId="7" fillId="0" borderId="25" xfId="0" applyNumberFormat="1" applyFont="1" applyFill="1" applyBorder="1" applyAlignment="1" applyProtection="1">
      <alignment horizontal="right" vertical="center" wrapText="1"/>
      <protection/>
    </xf>
    <xf numFmtId="180" fontId="7" fillId="0" borderId="2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672" applyFont="1" applyFill="1" applyAlignment="1">
      <alignment horizontal="right" vertical="center" wrapText="1"/>
      <protection/>
    </xf>
    <xf numFmtId="180" fontId="7" fillId="0" borderId="25" xfId="0" applyNumberFormat="1" applyFont="1" applyFill="1" applyBorder="1" applyAlignment="1" applyProtection="1">
      <alignment horizontal="right" vertical="center" wrapText="1"/>
      <protection/>
    </xf>
    <xf numFmtId="0" fontId="7" fillId="0" borderId="28" xfId="0" applyNumberFormat="1" applyFont="1" applyFill="1" applyBorder="1" applyAlignment="1" applyProtection="1">
      <alignment horizontal="left" vertical="center" wrapText="1"/>
      <protection/>
    </xf>
    <xf numFmtId="3" fontId="7" fillId="0" borderId="25" xfId="0" applyNumberFormat="1" applyFont="1" applyFill="1" applyBorder="1" applyAlignment="1" applyProtection="1">
      <alignment horizontal="right" vertical="center" wrapText="1"/>
      <protection/>
    </xf>
    <xf numFmtId="181" fontId="7" fillId="0" borderId="25" xfId="0" applyNumberFormat="1" applyFont="1" applyFill="1" applyBorder="1" applyAlignment="1" applyProtection="1">
      <alignment horizontal="right" vertical="center" wrapText="1"/>
      <protection/>
    </xf>
    <xf numFmtId="0" fontId="100" fillId="0" borderId="20" xfId="0" applyFont="1" applyFill="1" applyBorder="1" applyAlignment="1">
      <alignment horizontal="right" vertical="center" wrapText="1"/>
    </xf>
    <xf numFmtId="181" fontId="7" fillId="0" borderId="20" xfId="0" applyNumberFormat="1" applyFont="1" applyFill="1" applyBorder="1" applyAlignment="1">
      <alignment horizontal="right" vertical="center" wrapText="1"/>
    </xf>
    <xf numFmtId="0" fontId="7" fillId="0" borderId="29" xfId="0" applyNumberFormat="1" applyFont="1" applyFill="1" applyBorder="1" applyAlignment="1" applyProtection="1">
      <alignment horizontal="left" vertical="center" wrapText="1"/>
      <protection/>
    </xf>
    <xf numFmtId="3" fontId="7" fillId="0" borderId="30" xfId="0" applyNumberFormat="1" applyFont="1" applyFill="1" applyBorder="1" applyAlignment="1" applyProtection="1">
      <alignment horizontal="right" vertical="center" wrapText="1"/>
      <protection/>
    </xf>
    <xf numFmtId="0" fontId="16" fillId="55" borderId="0" xfId="672" applyFont="1" applyFill="1" applyAlignment="1">
      <alignment horizontal="right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 applyProtection="1">
      <alignment vertical="center"/>
      <protection/>
    </xf>
    <xf numFmtId="182" fontId="16" fillId="0" borderId="0" xfId="0" applyNumberFormat="1" applyFont="1" applyFill="1" applyAlignment="1" applyProtection="1">
      <alignment vertical="center"/>
      <protection/>
    </xf>
    <xf numFmtId="10" fontId="16" fillId="0" borderId="0" xfId="0" applyNumberFormat="1" applyFont="1" applyFill="1" applyAlignment="1" applyProtection="1">
      <alignment vertical="center"/>
      <protection/>
    </xf>
    <xf numFmtId="182" fontId="9" fillId="0" borderId="0" xfId="0" applyNumberFormat="1" applyFont="1" applyFill="1" applyAlignment="1" applyProtection="1">
      <alignment vertical="center"/>
      <protection/>
    </xf>
    <xf numFmtId="10" fontId="9" fillId="0" borderId="0" xfId="0" applyNumberFormat="1" applyFont="1" applyFill="1" applyAlignment="1" applyProtection="1">
      <alignment vertical="center"/>
      <protection/>
    </xf>
    <xf numFmtId="182" fontId="7" fillId="0" borderId="0" xfId="0" applyNumberFormat="1" applyFont="1" applyFill="1" applyAlignment="1" applyProtection="1">
      <alignment vertical="center"/>
      <protection/>
    </xf>
    <xf numFmtId="10" fontId="8" fillId="0" borderId="0" xfId="0" applyNumberFormat="1" applyFont="1" applyFill="1" applyAlignment="1" applyProtection="1">
      <alignment horizontal="right" vertical="center"/>
      <protection/>
    </xf>
    <xf numFmtId="10" fontId="7" fillId="0" borderId="0" xfId="0" applyNumberFormat="1" applyFont="1" applyFill="1" applyAlignment="1" applyProtection="1">
      <alignment horizontal="right" vertical="center"/>
      <protection/>
    </xf>
    <xf numFmtId="182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vertical="center"/>
      <protection/>
    </xf>
    <xf numFmtId="182" fontId="21" fillId="0" borderId="20" xfId="0" applyNumberFormat="1" applyFont="1" applyFill="1" applyBorder="1" applyAlignment="1" applyProtection="1">
      <alignment horizontal="right" vertical="center" wrapText="1"/>
      <protection locked="0"/>
    </xf>
    <xf numFmtId="10" fontId="21" fillId="0" borderId="20" xfId="17" applyNumberFormat="1" applyFont="1" applyBorder="1" applyAlignment="1">
      <alignment horizontal="right" vertical="center"/>
    </xf>
    <xf numFmtId="41" fontId="2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0" applyFont="1" applyFill="1" applyBorder="1" applyAlignment="1" applyProtection="1">
      <alignment vertical="center"/>
      <protection/>
    </xf>
    <xf numFmtId="182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0" xfId="17" applyNumberFormat="1" applyFont="1" applyBorder="1" applyAlignment="1">
      <alignment horizontal="right" vertical="center"/>
    </xf>
    <xf numFmtId="187" fontId="7" fillId="0" borderId="20" xfId="17" applyNumberFormat="1" applyFont="1" applyBorder="1" applyAlignment="1">
      <alignment vertical="center" wrapText="1"/>
    </xf>
    <xf numFmtId="0" fontId="7" fillId="0" borderId="20" xfId="0" applyFont="1" applyFill="1" applyBorder="1" applyAlignment="1" applyProtection="1">
      <alignment vertical="center" wrapText="1"/>
      <protection/>
    </xf>
    <xf numFmtId="49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669" applyNumberFormat="1" applyFont="1" applyFill="1" applyBorder="1" applyAlignment="1" applyProtection="1">
      <alignment horizontal="right" vertical="center"/>
      <protection/>
    </xf>
    <xf numFmtId="0" fontId="19" fillId="0" borderId="20" xfId="672" applyFont="1" applyFill="1" applyBorder="1" applyAlignment="1">
      <alignment horizontal="center" vertical="center" wrapText="1"/>
      <protection/>
    </xf>
    <xf numFmtId="181" fontId="19" fillId="0" borderId="20" xfId="672" applyNumberFormat="1" applyFont="1" applyFill="1" applyBorder="1" applyAlignment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49" fontId="26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10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0,0&#13;&#10;NA&#13;&#10;" xfId="64"/>
    <cellStyle name="0,0&#13;&#10;NA&#13;&#10; 2" xfId="65"/>
    <cellStyle name="0,0&#13;&#10;NA&#13;&#10; 2 2" xfId="66"/>
    <cellStyle name="0,0&#13;&#10;NA&#13;&#10; 2 3" xfId="67"/>
    <cellStyle name="0,0&#13;&#10;NA&#13;&#10; 2_2017年省对市(州)税收返还和转移支付预算" xfId="68"/>
    <cellStyle name="0,0&#13;&#10;NA&#13;&#10; 3" xfId="69"/>
    <cellStyle name="0,0&#13;&#10;NA&#13;&#10; 4" xfId="70"/>
    <cellStyle name="0,0&#13;&#10;NA&#13;&#10;_2017年省对市(州)税收返还和转移支付预算" xfId="71"/>
    <cellStyle name="20% - Accent1" xfId="72"/>
    <cellStyle name="20% - Accent1 2" xfId="73"/>
    <cellStyle name="20% - Accent1_2016年四川省省级一般公共预算支出执行情况表" xfId="74"/>
    <cellStyle name="20% - Accent2" xfId="75"/>
    <cellStyle name="20% - Accent2 2" xfId="76"/>
    <cellStyle name="20% - Accent2_2016年四川省省级一般公共预算支出执行情况表" xfId="77"/>
    <cellStyle name="20% - Accent3" xfId="78"/>
    <cellStyle name="20% - Accent3 2" xfId="79"/>
    <cellStyle name="20% - Accent3_2016年四川省省级一般公共预算支出执行情况表" xfId="80"/>
    <cellStyle name="20% - Accent4" xfId="81"/>
    <cellStyle name="20% - Accent4 2" xfId="82"/>
    <cellStyle name="20% - Accent4_2016年四川省省级一般公共预算支出执行情况表" xfId="83"/>
    <cellStyle name="20% - Accent5" xfId="84"/>
    <cellStyle name="20% - Accent5 2" xfId="85"/>
    <cellStyle name="20% - Accent5_2016年四川省省级一般公共预算支出执行情况表" xfId="86"/>
    <cellStyle name="20% - Accent6" xfId="87"/>
    <cellStyle name="20% - Accent6 2" xfId="88"/>
    <cellStyle name="20% - Accent6_2016年四川省省级一般公共预算支出执行情况表" xfId="89"/>
    <cellStyle name="20% - 强调文字颜色 1 2" xfId="90"/>
    <cellStyle name="20% - 强调文字颜色 1 2 2" xfId="91"/>
    <cellStyle name="20% - 强调文字颜色 1 2 2 2" xfId="92"/>
    <cellStyle name="20% - 强调文字颜色 1 2 2 3" xfId="93"/>
    <cellStyle name="20% - 强调文字颜色 1 2 2_2017年省对市(州)税收返还和转移支付预算" xfId="94"/>
    <cellStyle name="20% - 强调文字颜色 1 2 3" xfId="95"/>
    <cellStyle name="20% - 强调文字颜色 1 2_四川省2017年省对市（州）税收返还和转移支付分地区预算（草案）--社保处" xfId="96"/>
    <cellStyle name="20% - 强调文字颜色 2 2" xfId="97"/>
    <cellStyle name="20% - 强调文字颜色 2 2 2" xfId="98"/>
    <cellStyle name="20% - 强调文字颜色 2 2 2 2" xfId="99"/>
    <cellStyle name="20% - 强调文字颜色 2 2 2 3" xfId="100"/>
    <cellStyle name="20% - 强调文字颜色 2 2 2_2017年省对市(州)税收返还和转移支付预算" xfId="101"/>
    <cellStyle name="20% - 强调文字颜色 2 2 3" xfId="102"/>
    <cellStyle name="20% - 强调文字颜色 2 2_四川省2017年省对市（州）税收返还和转移支付分地区预算（草案）--社保处" xfId="103"/>
    <cellStyle name="20% - 强调文字颜色 3 2" xfId="104"/>
    <cellStyle name="20% - 强调文字颜色 3 2 2" xfId="105"/>
    <cellStyle name="20% - 强调文字颜色 3 2 2 2" xfId="106"/>
    <cellStyle name="20% - 强调文字颜色 3 2 2 3" xfId="107"/>
    <cellStyle name="20% - 强调文字颜色 3 2 2_2017年省对市(州)税收返还和转移支付预算" xfId="108"/>
    <cellStyle name="20% - 强调文字颜色 3 2 3" xfId="109"/>
    <cellStyle name="20% - 强调文字颜色 3 2_四川省2017年省对市（州）税收返还和转移支付分地区预算（草案）--社保处" xfId="110"/>
    <cellStyle name="20% - 强调文字颜色 4 2" xfId="111"/>
    <cellStyle name="20% - 强调文字颜色 4 2 2" xfId="112"/>
    <cellStyle name="20% - 强调文字颜色 4 2 2 2" xfId="113"/>
    <cellStyle name="20% - 强调文字颜色 4 2 2 3" xfId="114"/>
    <cellStyle name="20% - 强调文字颜色 4 2 2_2017年省对市(州)税收返还和转移支付预算" xfId="115"/>
    <cellStyle name="20% - 强调文字颜色 4 2 3" xfId="116"/>
    <cellStyle name="20% - 强调文字颜色 4 2_四川省2017年省对市（州）税收返还和转移支付分地区预算（草案）--社保处" xfId="117"/>
    <cellStyle name="20% - 强调文字颜色 5 2" xfId="118"/>
    <cellStyle name="20% - 强调文字颜色 5 2 2" xfId="119"/>
    <cellStyle name="20% - 强调文字颜色 5 2 2 2" xfId="120"/>
    <cellStyle name="20% - 强调文字颜色 5 2 2 3" xfId="121"/>
    <cellStyle name="20% - 强调文字颜色 5 2 2_2017年省对市(州)税收返还和转移支付预算" xfId="122"/>
    <cellStyle name="20% - 强调文字颜色 5 2 3" xfId="123"/>
    <cellStyle name="20% - 强调文字颜色 5 2_四川省2017年省对市（州）税收返还和转移支付分地区预算（草案）--社保处" xfId="124"/>
    <cellStyle name="20% - 强调文字颜色 6 2" xfId="125"/>
    <cellStyle name="20% - 强调文字颜色 6 2 2" xfId="126"/>
    <cellStyle name="20% - 强调文字颜色 6 2 2 2" xfId="127"/>
    <cellStyle name="20% - 强调文字颜色 6 2 2 3" xfId="128"/>
    <cellStyle name="20% - 强调文字颜色 6 2 2_2017年省对市(州)税收返还和转移支付预算" xfId="129"/>
    <cellStyle name="20% - 强调文字颜色 6 2 3" xfId="130"/>
    <cellStyle name="20% - 强调文字颜色 6 2_四川省2017年省对市（州）税收返还和转移支付分地区预算（草案）--社保处" xfId="131"/>
    <cellStyle name="40% - Accent1" xfId="132"/>
    <cellStyle name="40% - Accent1 2" xfId="133"/>
    <cellStyle name="40% - Accent1_2016年四川省省级一般公共预算支出执行情况表" xfId="134"/>
    <cellStyle name="40% - Accent2" xfId="135"/>
    <cellStyle name="40% - Accent2 2" xfId="136"/>
    <cellStyle name="40% - Accent2_2016年四川省省级一般公共预算支出执行情况表" xfId="137"/>
    <cellStyle name="40% - Accent3" xfId="138"/>
    <cellStyle name="40% - Accent3 2" xfId="139"/>
    <cellStyle name="40% - Accent3_2016年四川省省级一般公共预算支出执行情况表" xfId="140"/>
    <cellStyle name="40% - Accent4" xfId="141"/>
    <cellStyle name="40% - Accent4 2" xfId="142"/>
    <cellStyle name="40% - Accent4_2016年四川省省级一般公共预算支出执行情况表" xfId="143"/>
    <cellStyle name="40% - Accent5" xfId="144"/>
    <cellStyle name="40% - Accent5 2" xfId="145"/>
    <cellStyle name="40% - Accent5_2016年四川省省级一般公共预算支出执行情况表" xfId="146"/>
    <cellStyle name="40% - Accent6" xfId="147"/>
    <cellStyle name="40% - Accent6 2" xfId="148"/>
    <cellStyle name="40% - Accent6_2016年四川省省级一般公共预算支出执行情况表" xfId="149"/>
    <cellStyle name="40% - 强调文字颜色 1 2" xfId="150"/>
    <cellStyle name="40% - 强调文字颜色 1 2 2" xfId="151"/>
    <cellStyle name="40% - 强调文字颜色 1 2 2 2" xfId="152"/>
    <cellStyle name="40% - 强调文字颜色 1 2 2 3" xfId="153"/>
    <cellStyle name="40% - 强调文字颜色 1 2 2_2017年省对市(州)税收返还和转移支付预算" xfId="154"/>
    <cellStyle name="40% - 强调文字颜色 1 2 3" xfId="155"/>
    <cellStyle name="40% - 强调文字颜色 1 2_四川省2017年省对市（州）税收返还和转移支付分地区预算（草案）--社保处" xfId="156"/>
    <cellStyle name="40% - 强调文字颜色 2 2" xfId="157"/>
    <cellStyle name="40% - 强调文字颜色 2 2 2" xfId="158"/>
    <cellStyle name="40% - 强调文字颜色 2 2 2 2" xfId="159"/>
    <cellStyle name="40% - 强调文字颜色 2 2 2 3" xfId="160"/>
    <cellStyle name="40% - 强调文字颜色 2 2 2_2017年省对市(州)税收返还和转移支付预算" xfId="161"/>
    <cellStyle name="40% - 强调文字颜色 2 2 3" xfId="162"/>
    <cellStyle name="40% - 强调文字颜色 2 2_四川省2017年省对市（州）税收返还和转移支付分地区预算（草案）--社保处" xfId="163"/>
    <cellStyle name="40% - 强调文字颜色 3 2" xfId="164"/>
    <cellStyle name="40% - 强调文字颜色 3 2 2" xfId="165"/>
    <cellStyle name="40% - 强调文字颜色 3 2 2 2" xfId="166"/>
    <cellStyle name="40% - 强调文字颜色 3 2 2 3" xfId="167"/>
    <cellStyle name="40% - 强调文字颜色 3 2 2_2017年省对市(州)税收返还和转移支付预算" xfId="168"/>
    <cellStyle name="40% - 强调文字颜色 3 2 3" xfId="169"/>
    <cellStyle name="40% - 强调文字颜色 3 2_四川省2017年省对市（州）税收返还和转移支付分地区预算（草案）--社保处" xfId="170"/>
    <cellStyle name="40% - 强调文字颜色 4 2" xfId="171"/>
    <cellStyle name="40% - 强调文字颜色 4 2 2" xfId="172"/>
    <cellStyle name="40% - 强调文字颜色 4 2 2 2" xfId="173"/>
    <cellStyle name="40% - 强调文字颜色 4 2 2 3" xfId="174"/>
    <cellStyle name="40% - 强调文字颜色 4 2 2_2017年省对市(州)税收返还和转移支付预算" xfId="175"/>
    <cellStyle name="40% - 强调文字颜色 4 2 3" xfId="176"/>
    <cellStyle name="40% - 强调文字颜色 4 2_四川省2017年省对市（州）税收返还和转移支付分地区预算（草案）--社保处" xfId="177"/>
    <cellStyle name="40% - 强调文字颜色 5 2" xfId="178"/>
    <cellStyle name="40% - 强调文字颜色 5 2 2" xfId="179"/>
    <cellStyle name="40% - 强调文字颜色 5 2 2 2" xfId="180"/>
    <cellStyle name="40% - 强调文字颜色 5 2 2 3" xfId="181"/>
    <cellStyle name="40% - 强调文字颜色 5 2 2_2017年省对市(州)税收返还和转移支付预算" xfId="182"/>
    <cellStyle name="40% - 强调文字颜色 5 2 3" xfId="183"/>
    <cellStyle name="40% - 强调文字颜色 5 2_四川省2017年省对市（州）税收返还和转移支付分地区预算（草案）--社保处" xfId="184"/>
    <cellStyle name="40% - 强调文字颜色 6 2" xfId="185"/>
    <cellStyle name="40% - 强调文字颜色 6 2 2" xfId="186"/>
    <cellStyle name="40% - 强调文字颜色 6 2 2 2" xfId="187"/>
    <cellStyle name="40% - 强调文字颜色 6 2 2 3" xfId="188"/>
    <cellStyle name="40% - 强调文字颜色 6 2 2_2017年省对市(州)税收返还和转移支付预算" xfId="189"/>
    <cellStyle name="40% - 强调文字颜色 6 2 3" xfId="190"/>
    <cellStyle name="40% - 强调文字颜色 6 2_四川省2017年省对市（州）税收返还和转移支付分地区预算（草案）--社保处" xfId="191"/>
    <cellStyle name="60% - Accent1" xfId="192"/>
    <cellStyle name="60% - Accent1 2" xfId="193"/>
    <cellStyle name="60% - Accent2" xfId="194"/>
    <cellStyle name="60% - Accent2 2" xfId="195"/>
    <cellStyle name="60% - Accent3" xfId="196"/>
    <cellStyle name="60% - Accent3 2" xfId="197"/>
    <cellStyle name="60% - Accent4" xfId="198"/>
    <cellStyle name="60% - Accent4 2" xfId="199"/>
    <cellStyle name="60% - Accent5" xfId="200"/>
    <cellStyle name="60% - Accent5 2" xfId="201"/>
    <cellStyle name="60% - Accent6" xfId="202"/>
    <cellStyle name="60% - Accent6 2" xfId="203"/>
    <cellStyle name="60% - 强调文字颜色 1 2" xfId="204"/>
    <cellStyle name="60% - 强调文字颜色 1 2 2" xfId="205"/>
    <cellStyle name="60% - 强调文字颜色 1 2 2 2" xfId="206"/>
    <cellStyle name="60% - 强调文字颜色 1 2 2 3" xfId="207"/>
    <cellStyle name="60% - 强调文字颜色 1 2 2_2017年省对市(州)税收返还和转移支付预算" xfId="208"/>
    <cellStyle name="60% - 强调文字颜色 1 2 3" xfId="209"/>
    <cellStyle name="60% - 强调文字颜色 1 2_四川省2017年省对市（州）税收返还和转移支付分地区预算（草案）--社保处" xfId="210"/>
    <cellStyle name="60% - 强调文字颜色 2 2" xfId="211"/>
    <cellStyle name="60% - 强调文字颜色 2 2 2" xfId="212"/>
    <cellStyle name="60% - 强调文字颜色 2 2 2 2" xfId="213"/>
    <cellStyle name="60% - 强调文字颜色 2 2 2 3" xfId="214"/>
    <cellStyle name="60% - 强调文字颜色 2 2 2_2017年省对市(州)税收返还和转移支付预算" xfId="215"/>
    <cellStyle name="60% - 强调文字颜色 2 2 3" xfId="216"/>
    <cellStyle name="60% - 强调文字颜色 2 2_四川省2017年省对市（州）税收返还和转移支付分地区预算（草案）--社保处" xfId="217"/>
    <cellStyle name="60% - 强调文字颜色 3 2" xfId="218"/>
    <cellStyle name="60% - 强调文字颜色 3 2 2" xfId="219"/>
    <cellStyle name="60% - 强调文字颜色 3 2 2 2" xfId="220"/>
    <cellStyle name="60% - 强调文字颜色 3 2 2 3" xfId="221"/>
    <cellStyle name="60% - 强调文字颜色 3 2 2_2017年省对市(州)税收返还和转移支付预算" xfId="222"/>
    <cellStyle name="60% - 强调文字颜色 3 2 3" xfId="223"/>
    <cellStyle name="60% - 强调文字颜色 3 2_四川省2017年省对市（州）税收返还和转移支付分地区预算（草案）--社保处" xfId="224"/>
    <cellStyle name="60% - 强调文字颜色 4 2" xfId="225"/>
    <cellStyle name="60% - 强调文字颜色 4 2 2" xfId="226"/>
    <cellStyle name="60% - 强调文字颜色 4 2 2 2" xfId="227"/>
    <cellStyle name="60% - 强调文字颜色 4 2 2 3" xfId="228"/>
    <cellStyle name="60% - 强调文字颜色 4 2 2_2017年省对市(州)税收返还和转移支付预算" xfId="229"/>
    <cellStyle name="60% - 强调文字颜色 4 2 3" xfId="230"/>
    <cellStyle name="60% - 强调文字颜色 4 2_四川省2017年省对市（州）税收返还和转移支付分地区预算（草案）--社保处" xfId="231"/>
    <cellStyle name="60% - 强调文字颜色 5 2" xfId="232"/>
    <cellStyle name="60% - 强调文字颜色 5 2 2" xfId="233"/>
    <cellStyle name="60% - 强调文字颜色 5 2 2 2" xfId="234"/>
    <cellStyle name="60% - 强调文字颜色 5 2 2 3" xfId="235"/>
    <cellStyle name="60% - 强调文字颜色 5 2 2_2017年省对市(州)税收返还和转移支付预算" xfId="236"/>
    <cellStyle name="60% - 强调文字颜色 5 2 3" xfId="237"/>
    <cellStyle name="60% - 强调文字颜色 5 2_四川省2017年省对市（州）税收返还和转移支付分地区预算（草案）--社保处" xfId="238"/>
    <cellStyle name="60% - 强调文字颜色 6 2" xfId="239"/>
    <cellStyle name="60% - 强调文字颜色 6 2 2" xfId="240"/>
    <cellStyle name="60% - 强调文字颜色 6 2 2 2" xfId="241"/>
    <cellStyle name="60% - 强调文字颜色 6 2 2 3" xfId="242"/>
    <cellStyle name="60% - 强调文字颜色 6 2 2_2017年省对市(州)税收返还和转移支付预算" xfId="243"/>
    <cellStyle name="60% - 强调文字颜色 6 2 3" xfId="244"/>
    <cellStyle name="60% - 强调文字颜色 6 2_四川省2017年省对市（州）税收返还和转移支付分地区预算（草案）--社保处" xfId="245"/>
    <cellStyle name="Accent1" xfId="246"/>
    <cellStyle name="Accent1 2" xfId="247"/>
    <cellStyle name="Accent2" xfId="248"/>
    <cellStyle name="Accent2 2" xfId="249"/>
    <cellStyle name="Accent3" xfId="250"/>
    <cellStyle name="Accent3 2" xfId="251"/>
    <cellStyle name="Accent4" xfId="252"/>
    <cellStyle name="Accent4 2" xfId="253"/>
    <cellStyle name="Accent5" xfId="254"/>
    <cellStyle name="Accent5 2" xfId="255"/>
    <cellStyle name="Accent6" xfId="256"/>
    <cellStyle name="Accent6 2" xfId="257"/>
    <cellStyle name="Bad" xfId="258"/>
    <cellStyle name="Bad 2" xfId="259"/>
    <cellStyle name="Calculation" xfId="260"/>
    <cellStyle name="Calculation 2" xfId="261"/>
    <cellStyle name="Calculation_2016年全省及省级财政收支执行及2017年预算草案表（20161206，预审自用稿）" xfId="262"/>
    <cellStyle name="Check Cell" xfId="263"/>
    <cellStyle name="Check Cell 2" xfId="264"/>
    <cellStyle name="Check Cell_2016年全省及省级财政收支执行及2017年预算草案表（20161206，预审自用稿）" xfId="265"/>
    <cellStyle name="Explanatory Text" xfId="266"/>
    <cellStyle name="Explanatory Text 2" xfId="267"/>
    <cellStyle name="Good" xfId="268"/>
    <cellStyle name="Good 2" xfId="269"/>
    <cellStyle name="Heading 1" xfId="270"/>
    <cellStyle name="Heading 1 2" xfId="271"/>
    <cellStyle name="Heading 1_2016年全省及省级财政收支执行及2017年预算草案表（20161206，预审自用稿）" xfId="272"/>
    <cellStyle name="Heading 2" xfId="273"/>
    <cellStyle name="Heading 2 2" xfId="274"/>
    <cellStyle name="Heading 2_2016年全省及省级财政收支执行及2017年预算草案表（20161206，预审自用稿）" xfId="275"/>
    <cellStyle name="Heading 3" xfId="276"/>
    <cellStyle name="Heading 3 2" xfId="277"/>
    <cellStyle name="Heading 3_2016年全省及省级财政收支执行及2017年预算草案表（20161206，预审自用稿）" xfId="278"/>
    <cellStyle name="Heading 4" xfId="279"/>
    <cellStyle name="Heading 4 2" xfId="280"/>
    <cellStyle name="Input" xfId="281"/>
    <cellStyle name="Input 2" xfId="282"/>
    <cellStyle name="Input_2016年全省及省级财政收支执行及2017年预算草案表（20161206，预审自用稿）" xfId="283"/>
    <cellStyle name="Linked Cell" xfId="284"/>
    <cellStyle name="Linked Cell 2" xfId="285"/>
    <cellStyle name="Linked Cell_2016年全省及省级财政收支执行及2017年预算草案表（20161206，预审自用稿）" xfId="286"/>
    <cellStyle name="Neutral" xfId="287"/>
    <cellStyle name="Neutral 2" xfId="288"/>
    <cellStyle name="no dec" xfId="289"/>
    <cellStyle name="Normal_APR" xfId="290"/>
    <cellStyle name="Note" xfId="291"/>
    <cellStyle name="Note 2" xfId="292"/>
    <cellStyle name="Note_2016年全省及省级财政收支执行及2017年预算草案表（20161206，预审自用稿）" xfId="293"/>
    <cellStyle name="Output" xfId="294"/>
    <cellStyle name="Output 2" xfId="295"/>
    <cellStyle name="Output_2016年全省及省级财政收支执行及2017年预算草案表（20161206，预审自用稿）" xfId="296"/>
    <cellStyle name="Title" xfId="297"/>
    <cellStyle name="Title 2" xfId="298"/>
    <cellStyle name="Total" xfId="299"/>
    <cellStyle name="Total 2" xfId="300"/>
    <cellStyle name="Total_2016年全省及省级财政收支执行及2017年预算草案表（20161206，预审自用稿）" xfId="301"/>
    <cellStyle name="Warning Text" xfId="302"/>
    <cellStyle name="Warning Text 2" xfId="303"/>
    <cellStyle name="百分比 2" xfId="304"/>
    <cellStyle name="百分比 2 2" xfId="305"/>
    <cellStyle name="百分比 2 3" xfId="306"/>
    <cellStyle name="百分比 2 3 2" xfId="307"/>
    <cellStyle name="百分比 2 3 3" xfId="308"/>
    <cellStyle name="百分比 2 4" xfId="309"/>
    <cellStyle name="百分比 2 5" xfId="310"/>
    <cellStyle name="百分比 3" xfId="311"/>
    <cellStyle name="百分比 4" xfId="312"/>
    <cellStyle name="标题 1 2" xfId="313"/>
    <cellStyle name="标题 1 2 2" xfId="314"/>
    <cellStyle name="标题 1 2 2 2" xfId="315"/>
    <cellStyle name="标题 1 2 2 3" xfId="316"/>
    <cellStyle name="标题 1 2 2_2017年省对市(州)税收返还和转移支付预算" xfId="317"/>
    <cellStyle name="标题 1 2 3" xfId="318"/>
    <cellStyle name="标题 2 2" xfId="319"/>
    <cellStyle name="标题 2 2 2" xfId="320"/>
    <cellStyle name="标题 2 2 2 2" xfId="321"/>
    <cellStyle name="标题 2 2 2 3" xfId="322"/>
    <cellStyle name="标题 2 2 2_2017年省对市(州)税收返还和转移支付预算" xfId="323"/>
    <cellStyle name="标题 2 2 3" xfId="324"/>
    <cellStyle name="标题 3 2" xfId="325"/>
    <cellStyle name="标题 3 2 2" xfId="326"/>
    <cellStyle name="标题 3 2 2 2" xfId="327"/>
    <cellStyle name="标题 3 2 2 3" xfId="328"/>
    <cellStyle name="标题 3 2 2_2017年省对市(州)税收返还和转移支付预算" xfId="329"/>
    <cellStyle name="标题 3 2 3" xfId="330"/>
    <cellStyle name="标题 4 2" xfId="331"/>
    <cellStyle name="标题 4 2 2" xfId="332"/>
    <cellStyle name="标题 4 2 2 2" xfId="333"/>
    <cellStyle name="标题 4 2 2 3" xfId="334"/>
    <cellStyle name="标题 4 2 2_2017年省对市(州)税收返还和转移支付预算" xfId="335"/>
    <cellStyle name="标题 4 2 3" xfId="336"/>
    <cellStyle name="标题 5" xfId="337"/>
    <cellStyle name="标题 5 2" xfId="338"/>
    <cellStyle name="标题 5 2 2" xfId="339"/>
    <cellStyle name="标题 5 2 3" xfId="340"/>
    <cellStyle name="标题 5 2_2017年省对市(州)税收返还和转移支付预算" xfId="341"/>
    <cellStyle name="标题 5 3" xfId="342"/>
    <cellStyle name="差 2" xfId="343"/>
    <cellStyle name="差 2 2" xfId="344"/>
    <cellStyle name="差 2 2 2" xfId="345"/>
    <cellStyle name="差 2 2 3" xfId="346"/>
    <cellStyle name="差 2 2_2017年省对市(州)税收返还和转移支付预算" xfId="347"/>
    <cellStyle name="差 2 3" xfId="348"/>
    <cellStyle name="差 2_四川省2017年省对市（州）税收返还和转移支付分地区预算（草案）--社保处" xfId="349"/>
    <cellStyle name="差_%84表2：2016-2018年省级部门三年滚动规划报表" xfId="350"/>
    <cellStyle name="差_“三区”文化人才专项资金" xfId="351"/>
    <cellStyle name="差_1 2017年省对市（州）税收返还和转移支付预算分地区情况表（华侨事务补助）(1)" xfId="352"/>
    <cellStyle name="差_10 2017年省对市（州）税收返还和转移支付预算分地区情况表（寺观教堂维修补助资金）(1)" xfId="353"/>
    <cellStyle name="差_10-扶持民族地区教育发展" xfId="354"/>
    <cellStyle name="差_11 2017年省对市（州）税收返还和转移支付预算分地区情况表（基层行政单位救灾专项资金）(1)" xfId="355"/>
    <cellStyle name="差_1-12" xfId="356"/>
    <cellStyle name="差_1-12_四川省2017年省对市（州）税收返还和转移支付分地区预算（草案）--社保处" xfId="357"/>
    <cellStyle name="差_12 2017年省对市（州）税收返还和转移支付预算分地区情况表（民族地区春节慰问经费）(1)" xfId="358"/>
    <cellStyle name="差_123" xfId="359"/>
    <cellStyle name="差_13 2017年省对市（州）税收返还和转移支付预算分地区情况表（审计能力提升专项经费）(1)" xfId="360"/>
    <cellStyle name="差_14 2017年省对市（州）税收返还和转移支付预算分地区情况表（支持基层政权建设补助资金）(1)" xfId="361"/>
    <cellStyle name="差_15-省级防震减灾分情况" xfId="362"/>
    <cellStyle name="差_18 2017年省对市（州）税收返还和转移支付预算分地区情况表（全省法院系统业务经费）(1)" xfId="363"/>
    <cellStyle name="差_19 征兵经费" xfId="364"/>
    <cellStyle name="差_1-学前教育发展专项资金" xfId="365"/>
    <cellStyle name="差_1-政策性保险财政补助资金" xfId="366"/>
    <cellStyle name="差_2" xfId="367"/>
    <cellStyle name="差_2 政法转移支付" xfId="368"/>
    <cellStyle name="差_20 国防动员专项经费" xfId="369"/>
    <cellStyle name="差_2015财金互动汇总（加人行、补成都）" xfId="370"/>
    <cellStyle name="差_2015财金互动汇总（加人行、补成都） 2" xfId="371"/>
    <cellStyle name="差_2015财金互动汇总（加人行、补成都） 2 2" xfId="372"/>
    <cellStyle name="差_2015财金互动汇总（加人行、补成都） 2 2_2017年省对市(州)税收返还和转移支付预算" xfId="373"/>
    <cellStyle name="差_2015财金互动汇总（加人行、补成都） 2 3" xfId="374"/>
    <cellStyle name="差_2015财金互动汇总（加人行、补成都） 2_2017年省对市(州)税收返还和转移支付预算" xfId="375"/>
    <cellStyle name="差_2015财金互动汇总（加人行、补成都） 3" xfId="376"/>
    <cellStyle name="差_2015财金互动汇总（加人行、补成都） 3_2017年省对市(州)税收返还和转移支付预算" xfId="377"/>
    <cellStyle name="差_2015财金互动汇总（加人行、补成都） 4" xfId="378"/>
    <cellStyle name="差_2015财金互动汇总（加人行、补成都）_2017年省对市(州)税收返还和转移支付预算" xfId="379"/>
    <cellStyle name="差_2015直接融资汇总表" xfId="380"/>
    <cellStyle name="差_2015直接融资汇总表 2" xfId="381"/>
    <cellStyle name="差_2015直接融资汇总表 2 2" xfId="382"/>
    <cellStyle name="差_2015直接融资汇总表 2 2_2017年省对市(州)税收返还和转移支付预算" xfId="383"/>
    <cellStyle name="差_2015直接融资汇总表 2 3" xfId="384"/>
    <cellStyle name="差_2015直接融资汇总表 2_2017年省对市(州)税收返还和转移支付预算" xfId="385"/>
    <cellStyle name="差_2015直接融资汇总表 3" xfId="386"/>
    <cellStyle name="差_2015直接融资汇总表 3_2017年省对市(州)税收返还和转移支付预算" xfId="387"/>
    <cellStyle name="差_2015直接融资汇总表 4" xfId="388"/>
    <cellStyle name="差_2015直接融资汇总表_2017年省对市(州)税收返还和转移支付预算" xfId="389"/>
    <cellStyle name="差_2016年四川省省级一般公共预算支出执行情况表" xfId="390"/>
    <cellStyle name="差_2017年省对市(州)税收返还和转移支付预算" xfId="391"/>
    <cellStyle name="差_2017年省对市（州）税收返还和转移支付预算分地区情况表（华侨事务补助）(1)" xfId="392"/>
    <cellStyle name="差_2017年省对市（州）税收返还和转移支付预算分地区情况表（华侨事务补助）(1)_四川省2017年省对市（州）税收返还和转移支付分地区预算（草案）--社保处" xfId="393"/>
    <cellStyle name="差_21 禁毒补助经费" xfId="394"/>
    <cellStyle name="差_22 2017年省对市（州）税收返还和转移支付预算分地区情况表（交警业务经费）(1)" xfId="395"/>
    <cellStyle name="差_23 铁路护路专项经费" xfId="396"/>
    <cellStyle name="差_24 维稳经费" xfId="397"/>
    <cellStyle name="差_2-45" xfId="398"/>
    <cellStyle name="差_2-45_四川省2017年省对市（州）税收返还和转移支付分地区预算（草案）--社保处" xfId="399"/>
    <cellStyle name="差_2-46" xfId="400"/>
    <cellStyle name="差_2-46_四川省2017年省对市（州）税收返还和转移支付分地区预算（草案）--社保处" xfId="401"/>
    <cellStyle name="差_25 消防部队大型装备建设补助经费" xfId="402"/>
    <cellStyle name="差_2-50" xfId="403"/>
    <cellStyle name="差_2-50_四川省2017年省对市（州）税收返还和转移支付分地区预算（草案）--社保处" xfId="404"/>
    <cellStyle name="差_2-52" xfId="405"/>
    <cellStyle name="差_2-52_四川省2017年省对市（州）税收返还和转移支付分地区预算（草案）--社保处" xfId="406"/>
    <cellStyle name="差_2-55" xfId="407"/>
    <cellStyle name="差_2-55_四川省2017年省对市（州）税收返还和转移支付分地区预算（草案）--社保处" xfId="408"/>
    <cellStyle name="差_2-58" xfId="409"/>
    <cellStyle name="差_2-58_四川省2017年省对市（州）税收返还和转移支付分地区预算（草案）--社保处" xfId="410"/>
    <cellStyle name="差_2-59" xfId="411"/>
    <cellStyle name="差_2-59_四川省2017年省对市（州）税收返还和转移支付分地区预算（草案）--社保处" xfId="412"/>
    <cellStyle name="差_26 地方纪检监察机关办案补助专项资金" xfId="413"/>
    <cellStyle name="差_2-60" xfId="414"/>
    <cellStyle name="差_2-60_四川省2017年省对市（州）税收返还和转移支付分地区预算（草案）--社保处" xfId="415"/>
    <cellStyle name="差_2-62" xfId="416"/>
    <cellStyle name="差_2-62_四川省2017年省对市（州）税收返还和转移支付分地区预算（草案）--社保处" xfId="417"/>
    <cellStyle name="差_2-65" xfId="418"/>
    <cellStyle name="差_2-65_四川省2017年省对市（州）税收返还和转移支付分地区预算（草案）--社保处" xfId="419"/>
    <cellStyle name="差_2-67" xfId="420"/>
    <cellStyle name="差_2-67_四川省2017年省对市（州）税收返还和转移支付分地区预算（草案）--社保处" xfId="421"/>
    <cellStyle name="差_27 妇女儿童事业发展专项资金" xfId="422"/>
    <cellStyle name="差_28 基层干训机构建设补助专项资金" xfId="423"/>
    <cellStyle name="差_2-财金互动" xfId="424"/>
    <cellStyle name="差_2-义务教育经费保障机制改革" xfId="425"/>
    <cellStyle name="差_3 2017年省对市（州）税收返还和转移支付预算分地区情况表（到村任职）" xfId="426"/>
    <cellStyle name="差_3-创业担保贷款贴息及奖补" xfId="427"/>
    <cellStyle name="差_3-义务教育均衡发展专项" xfId="428"/>
    <cellStyle name="差_4" xfId="429"/>
    <cellStyle name="差_4-11" xfId="430"/>
    <cellStyle name="差_4-12" xfId="431"/>
    <cellStyle name="差_4-14" xfId="432"/>
    <cellStyle name="差_4-15" xfId="433"/>
    <cellStyle name="差_4-20" xfId="434"/>
    <cellStyle name="差_4-21" xfId="435"/>
    <cellStyle name="差_4-22" xfId="436"/>
    <cellStyle name="差_4-23" xfId="437"/>
    <cellStyle name="差_4-24" xfId="438"/>
    <cellStyle name="差_4-29" xfId="439"/>
    <cellStyle name="差_4-30" xfId="440"/>
    <cellStyle name="差_4-31" xfId="441"/>
    <cellStyle name="差_4-5" xfId="442"/>
    <cellStyle name="差_4-8" xfId="443"/>
    <cellStyle name="差_4-9" xfId="444"/>
    <cellStyle name="差_4-农村义教“营养改善计划”" xfId="445"/>
    <cellStyle name="差_5 2017年省对市（州）税收返还和转移支付预算分地区情况表（全国重点寺观教堂维修经费业生中央财政补助资金）(1)" xfId="446"/>
    <cellStyle name="差_5-农村教师周转房建设" xfId="447"/>
    <cellStyle name="差_5-中央财政统借统还外债项目资金" xfId="448"/>
    <cellStyle name="差_6" xfId="449"/>
    <cellStyle name="差_6-扶持民办教育专项" xfId="450"/>
    <cellStyle name="差_6-省级财政政府与社会资本合作项目综合补助资金" xfId="451"/>
    <cellStyle name="差_7 2017年省对市（州）税收返还和转移支付预算分地区情况表（省级旅游发展资金）(1)" xfId="452"/>
    <cellStyle name="差_7-普惠金融政府和社会资本合作以奖代补资金" xfId="453"/>
    <cellStyle name="差_7-中等职业教育发展专项经费" xfId="454"/>
    <cellStyle name="差_8 2017年省对市（州）税收返还和转移支付预算分地区情况表（民族事业发展资金）(1)" xfId="455"/>
    <cellStyle name="差_9 2017年省对市（州）税收返还和转移支付预算分地区情况表（全省工商行政管理专项经费）(1)" xfId="456"/>
    <cellStyle name="差_Sheet14" xfId="457"/>
    <cellStyle name="差_Sheet14_四川省2017年省对市（州）税收返还和转移支付分地区预算（草案）--社保处" xfId="458"/>
    <cellStyle name="差_Sheet15" xfId="459"/>
    <cellStyle name="差_Sheet15_四川省2017年省对市（州）税收返还和转移支付分地区预算（草案）--社保处" xfId="460"/>
    <cellStyle name="差_Sheet16" xfId="461"/>
    <cellStyle name="差_Sheet16_四川省2017年省对市（州）税收返还和转移支付分地区预算（草案）--社保处" xfId="462"/>
    <cellStyle name="差_Sheet18" xfId="463"/>
    <cellStyle name="差_Sheet18_四川省2017年省对市（州）税收返还和转移支付分地区预算（草案）--社保处" xfId="464"/>
    <cellStyle name="差_Sheet19" xfId="465"/>
    <cellStyle name="差_Sheet19_四川省2017年省对市（州）税收返还和转移支付分地区预算（草案）--社保处" xfId="466"/>
    <cellStyle name="差_Sheet2" xfId="467"/>
    <cellStyle name="差_Sheet20" xfId="468"/>
    <cellStyle name="差_Sheet20_四川省2017年省对市（州）税收返还和转移支付分地区预算（草案）--社保处" xfId="469"/>
    <cellStyle name="差_Sheet22" xfId="470"/>
    <cellStyle name="差_Sheet22_四川省2017年省对市（州）税收返还和转移支付分地区预算（草案）--社保处" xfId="471"/>
    <cellStyle name="差_Sheet25" xfId="472"/>
    <cellStyle name="差_Sheet25_四川省2017年省对市（州）税收返还和转移支付分地区预算（草案）--社保处" xfId="473"/>
    <cellStyle name="差_Sheet26" xfId="474"/>
    <cellStyle name="差_Sheet26_四川省2017年省对市（州）税收返还和转移支付分地区预算（草案）--社保处" xfId="475"/>
    <cellStyle name="差_Sheet27" xfId="476"/>
    <cellStyle name="差_Sheet27_四川省2017年省对市（州）税收返还和转移支付分地区预算（草案）--社保处" xfId="477"/>
    <cellStyle name="差_Sheet29" xfId="478"/>
    <cellStyle name="差_Sheet29_四川省2017年省对市（州）税收返还和转移支付分地区预算（草案）--社保处" xfId="479"/>
    <cellStyle name="差_Sheet32" xfId="480"/>
    <cellStyle name="差_Sheet32_四川省2017年省对市（州）税收返还和转移支付分地区预算（草案）--社保处" xfId="481"/>
    <cellStyle name="差_Sheet33" xfId="482"/>
    <cellStyle name="差_Sheet33_四川省2017年省对市（州）税收返还和转移支付分地区预算（草案）--社保处" xfId="483"/>
    <cellStyle name="差_Sheet7" xfId="484"/>
    <cellStyle name="差_博物馆纪念馆逐步免费开放补助资金" xfId="485"/>
    <cellStyle name="差_促进扩大信贷增量" xfId="486"/>
    <cellStyle name="差_促进扩大信贷增量 2" xfId="487"/>
    <cellStyle name="差_促进扩大信贷增量 2 2" xfId="488"/>
    <cellStyle name="差_促进扩大信贷增量 2 2_2017年省对市(州)税收返还和转移支付预算" xfId="489"/>
    <cellStyle name="差_促进扩大信贷增量 2 2_四川省2017年省对市（州）税收返还和转移支付分地区预算（草案）--社保处" xfId="490"/>
    <cellStyle name="差_促进扩大信贷增量 2 3" xfId="491"/>
    <cellStyle name="差_促进扩大信贷增量 2_2017年省对市(州)税收返还和转移支付预算" xfId="492"/>
    <cellStyle name="差_促进扩大信贷增量 2_四川省2017年省对市（州）税收返还和转移支付分地区预算（草案）--社保处" xfId="493"/>
    <cellStyle name="差_促进扩大信贷增量 3" xfId="494"/>
    <cellStyle name="差_促进扩大信贷增量 3_2017年省对市(州)税收返还和转移支付预算" xfId="495"/>
    <cellStyle name="差_促进扩大信贷增量 3_四川省2017年省对市（州）税收返还和转移支付分地区预算（草案）--社保处" xfId="496"/>
    <cellStyle name="差_促进扩大信贷增量 4" xfId="497"/>
    <cellStyle name="差_促进扩大信贷增量_2017年省对市(州)税收返还和转移支付预算" xfId="498"/>
    <cellStyle name="差_促进扩大信贷增量_四川省2017年省对市（州）税收返还和转移支付分地区预算（草案）--社保处" xfId="499"/>
    <cellStyle name="差_地方纪检监察机关办案补助专项资金" xfId="500"/>
    <cellStyle name="差_地方纪检监察机关办案补助专项资金_四川省2017年省对市（州）税收返还和转移支付分地区预算（草案）--社保处" xfId="501"/>
    <cellStyle name="差_公共文化服务体系建设" xfId="502"/>
    <cellStyle name="差_国家级非物质文化遗产保护专项资金" xfId="503"/>
    <cellStyle name="差_国家文物保护专项资金" xfId="504"/>
    <cellStyle name="差_汇总" xfId="505"/>
    <cellStyle name="差_汇总 2" xfId="506"/>
    <cellStyle name="差_汇总 2 2" xfId="507"/>
    <cellStyle name="差_汇总 2 2_2017年省对市(州)税收返还和转移支付预算" xfId="508"/>
    <cellStyle name="差_汇总 2 2_四川省2017年省对市（州）税收返还和转移支付分地区预算（草案）--社保处" xfId="509"/>
    <cellStyle name="差_汇总 2 3" xfId="510"/>
    <cellStyle name="差_汇总 2_2017年省对市(州)税收返还和转移支付预算" xfId="511"/>
    <cellStyle name="差_汇总 2_四川省2017年省对市（州）税收返还和转移支付分地区预算（草案）--社保处" xfId="512"/>
    <cellStyle name="差_汇总 3" xfId="513"/>
    <cellStyle name="差_汇总 3_2017年省对市(州)税收返还和转移支付预算" xfId="514"/>
    <cellStyle name="差_汇总 3_四川省2017年省对市（州）税收返还和转移支付分地区预算（草案）--社保处" xfId="515"/>
    <cellStyle name="差_汇总 4" xfId="516"/>
    <cellStyle name="差_汇总_1" xfId="517"/>
    <cellStyle name="差_汇总_1 2" xfId="518"/>
    <cellStyle name="差_汇总_1 2 2" xfId="519"/>
    <cellStyle name="差_汇总_1 2 2_2017年省对市(州)税收返还和转移支付预算" xfId="520"/>
    <cellStyle name="差_汇总_1 2 3" xfId="521"/>
    <cellStyle name="差_汇总_1 2_2017年省对市(州)税收返还和转移支付预算" xfId="522"/>
    <cellStyle name="差_汇总_1 3" xfId="523"/>
    <cellStyle name="差_汇总_1 3_2017年省对市(州)税收返还和转移支付预算" xfId="524"/>
    <cellStyle name="差_汇总_2" xfId="525"/>
    <cellStyle name="差_汇总_2 2" xfId="526"/>
    <cellStyle name="差_汇总_2 2 2" xfId="527"/>
    <cellStyle name="差_汇总_2 2 2_2017年省对市(州)税收返还和转移支付预算" xfId="528"/>
    <cellStyle name="差_汇总_2 2 2_四川省2017年省对市（州）税收返还和转移支付分地区预算（草案）--社保处" xfId="529"/>
    <cellStyle name="差_汇总_2 2 3" xfId="530"/>
    <cellStyle name="差_汇总_2 2_2017年省对市(州)税收返还和转移支付预算" xfId="531"/>
    <cellStyle name="差_汇总_2 2_四川省2017年省对市（州）税收返还和转移支付分地区预算（草案）--社保处" xfId="532"/>
    <cellStyle name="差_汇总_2 3" xfId="533"/>
    <cellStyle name="差_汇总_2 3_2017年省对市(州)税收返还和转移支付预算" xfId="534"/>
    <cellStyle name="差_汇总_2 3_四川省2017年省对市（州）税收返还和转移支付分地区预算（草案）--社保处" xfId="535"/>
    <cellStyle name="差_汇总_2_四川省2017年省对市（州）税收返还和转移支付分地区预算（草案）--社保处" xfId="536"/>
    <cellStyle name="差_汇总_2017年省对市(州)税收返还和转移支付预算" xfId="537"/>
    <cellStyle name="差_汇总_四川省2017年省对市（州）税收返还和转移支付分地区预算（草案）--社保处" xfId="538"/>
    <cellStyle name="差_科技口6-30-35" xfId="539"/>
    <cellStyle name="差_美术馆公共图书馆文化馆（站）免费开放专项资金" xfId="540"/>
    <cellStyle name="差_其他工程费用计费" xfId="541"/>
    <cellStyle name="差_其他工程费用计费_四川省2017年省对市（州）税收返还和转移支付分地区预算（草案）--社保处" xfId="542"/>
    <cellStyle name="差_少数民族文化事业发展专项资金" xfId="543"/>
    <cellStyle name="差_省级科技计划项目专项资金" xfId="544"/>
    <cellStyle name="差_省级体育专项资金" xfId="545"/>
    <cellStyle name="差_省级文化发展专项资金" xfId="546"/>
    <cellStyle name="差_省级文物保护专项资金" xfId="547"/>
    <cellStyle name="差_四川省2017年省对市（州）税收返还和转移支付分地区预算（草案）--行政政法处" xfId="548"/>
    <cellStyle name="差_四川省2017年省对市（州）税收返还和转移支付分地区预算（草案）--教科文处" xfId="549"/>
    <cellStyle name="差_四川省2017年省对市（州）税收返还和转移支付分地区预算（草案）--社保处" xfId="550"/>
    <cellStyle name="差_四川省2017年省对市（州）税收返还和转移支付分地区预算（草案）--债务金融处" xfId="551"/>
    <cellStyle name="差_体育场馆免费低收费开放补助资金" xfId="552"/>
    <cellStyle name="差_文化产业发展专项资金" xfId="553"/>
    <cellStyle name="差_宣传文化事业发展专项资金" xfId="554"/>
    <cellStyle name="差_债券贴息计算器" xfId="555"/>
    <cellStyle name="差_债券贴息计算器_四川省2017年省对市（州）税收返还和转移支付分地区预算（草案）--社保处" xfId="556"/>
    <cellStyle name="常规 10" xfId="557"/>
    <cellStyle name="常规 10 2" xfId="558"/>
    <cellStyle name="常规 10 2 2" xfId="559"/>
    <cellStyle name="常规 10 2 2 2" xfId="560"/>
    <cellStyle name="常规 10 2 2 3" xfId="561"/>
    <cellStyle name="常规 10 2 2_2017年省对市(州)税收返还和转移支付预算" xfId="562"/>
    <cellStyle name="常规 10 2 3" xfId="563"/>
    <cellStyle name="常规 10 2 4" xfId="564"/>
    <cellStyle name="常规 10 2_2017年省对市(州)税收返还和转移支付预算" xfId="565"/>
    <cellStyle name="常规 10 3" xfId="566"/>
    <cellStyle name="常规 10 3 2" xfId="567"/>
    <cellStyle name="常规 10 3_123" xfId="568"/>
    <cellStyle name="常规 10 4" xfId="569"/>
    <cellStyle name="常规 10 4 2" xfId="570"/>
    <cellStyle name="常规 10 4 3" xfId="571"/>
    <cellStyle name="常规 10 4 3 2" xfId="572"/>
    <cellStyle name="常规 10_123" xfId="573"/>
    <cellStyle name="常规 11" xfId="574"/>
    <cellStyle name="常规 11 2" xfId="575"/>
    <cellStyle name="常规 11 2 2" xfId="576"/>
    <cellStyle name="常规 11 2 3" xfId="577"/>
    <cellStyle name="常规 11 2_2017年省对市(州)税收返还和转移支付预算" xfId="578"/>
    <cellStyle name="常规 11 3" xfId="579"/>
    <cellStyle name="常规 12" xfId="580"/>
    <cellStyle name="常规 12 2" xfId="581"/>
    <cellStyle name="常规 12 3" xfId="582"/>
    <cellStyle name="常规 12_123" xfId="583"/>
    <cellStyle name="常规 13" xfId="584"/>
    <cellStyle name="常规 13 2" xfId="585"/>
    <cellStyle name="常规 13_四川省2017年省对市（州）税收返还和转移支付分地区预算（草案）--社保处" xfId="586"/>
    <cellStyle name="常规 14" xfId="587"/>
    <cellStyle name="常规 14 2" xfId="588"/>
    <cellStyle name="常规 15" xfId="589"/>
    <cellStyle name="常规 15 2" xfId="590"/>
    <cellStyle name="常规 15 4" xfId="591"/>
    <cellStyle name="常规 16" xfId="592"/>
    <cellStyle name="常规 16 2" xfId="593"/>
    <cellStyle name="常规 17" xfId="594"/>
    <cellStyle name="常规 17 2" xfId="595"/>
    <cellStyle name="常规 17 2 2" xfId="596"/>
    <cellStyle name="常规 17 2_2016年四川省省级一般公共预算支出执行情况表" xfId="597"/>
    <cellStyle name="常规 17 3" xfId="598"/>
    <cellStyle name="常规 17 4" xfId="599"/>
    <cellStyle name="常规 17 4 2" xfId="600"/>
    <cellStyle name="常规 17 4_2016年四川省省级一般公共预算支出执行情况表" xfId="601"/>
    <cellStyle name="常规 17_2016年四川省省级一般公共预算支出执行情况表" xfId="602"/>
    <cellStyle name="常规 18" xfId="603"/>
    <cellStyle name="常规 18 2" xfId="604"/>
    <cellStyle name="常规 19" xfId="605"/>
    <cellStyle name="常规 19 2" xfId="606"/>
    <cellStyle name="常规 2" xfId="607"/>
    <cellStyle name="常规 2 2" xfId="608"/>
    <cellStyle name="常规 2 2 2" xfId="609"/>
    <cellStyle name="常规 2 2 2 2" xfId="610"/>
    <cellStyle name="常规 2 2 2 3" xfId="611"/>
    <cellStyle name="常规 2 2 2_2017年省对市(州)税收返还和转移支付预算" xfId="612"/>
    <cellStyle name="常规 2 2 3" xfId="613"/>
    <cellStyle name="常规 2 2 4" xfId="614"/>
    <cellStyle name="常规 2 2_2017年省对市(州)税收返还和转移支付预算" xfId="615"/>
    <cellStyle name="常规 2 3" xfId="616"/>
    <cellStyle name="常规 2 3 2" xfId="617"/>
    <cellStyle name="常规 2 3 2 2" xfId="618"/>
    <cellStyle name="常规 2 3 2 3" xfId="619"/>
    <cellStyle name="常规 2 3 2_2017年省对市(州)税收返还和转移支付预算" xfId="620"/>
    <cellStyle name="常规 2 3 3" xfId="621"/>
    <cellStyle name="常规 2 3 4" xfId="622"/>
    <cellStyle name="常规 2 3 5" xfId="623"/>
    <cellStyle name="常规 2 3_2017年省对市(州)税收返还和转移支付预算" xfId="624"/>
    <cellStyle name="常规 2 4" xfId="625"/>
    <cellStyle name="常规 2 4 2" xfId="626"/>
    <cellStyle name="常规 2 4 2 2" xfId="627"/>
    <cellStyle name="常规 2 4 6 2 2" xfId="628"/>
    <cellStyle name="常规 2 5" xfId="629"/>
    <cellStyle name="常规 2 5 2" xfId="630"/>
    <cellStyle name="常规 2 5 3" xfId="631"/>
    <cellStyle name="常规 2 5_2017年省对市(州)税收返还和转移支付预算" xfId="632"/>
    <cellStyle name="常规 2 6" xfId="633"/>
    <cellStyle name="常规 2_%84表2：2016-2018年省级部门三年滚动规划报表" xfId="634"/>
    <cellStyle name="常规 20" xfId="635"/>
    <cellStyle name="常规 20 2" xfId="636"/>
    <cellStyle name="常规 20 2 2" xfId="637"/>
    <cellStyle name="常规 20 2_2016年社保基金收支执行及2017年预算草案表" xfId="638"/>
    <cellStyle name="常规 20 3" xfId="639"/>
    <cellStyle name="常规 20 4" xfId="640"/>
    <cellStyle name="常规 20_2015年全省及省级财政收支执行及2016年预算草案表（20160120）企业处修改" xfId="641"/>
    <cellStyle name="常规 21" xfId="642"/>
    <cellStyle name="常规 21 2" xfId="643"/>
    <cellStyle name="常规 21 2 2" xfId="644"/>
    <cellStyle name="常规 21 3" xfId="645"/>
    <cellStyle name="常规 22" xfId="646"/>
    <cellStyle name="常规 22 2" xfId="647"/>
    <cellStyle name="常规 23" xfId="648"/>
    <cellStyle name="常规 24" xfId="649"/>
    <cellStyle name="常规 24 2" xfId="650"/>
    <cellStyle name="常规 25" xfId="651"/>
    <cellStyle name="常规 25 2" xfId="652"/>
    <cellStyle name="常规 25 2 2" xfId="653"/>
    <cellStyle name="常规 25 2_2016年社保基金收支执行及2017年预算草案表" xfId="654"/>
    <cellStyle name="常规 26" xfId="655"/>
    <cellStyle name="常规 26 2" xfId="656"/>
    <cellStyle name="常规 26 2 2" xfId="657"/>
    <cellStyle name="常规 26 2 2 2" xfId="658"/>
    <cellStyle name="常规 26_2016年社保基金收支执行及2017年预算草案表" xfId="659"/>
    <cellStyle name="常规 27" xfId="660"/>
    <cellStyle name="常规 27 2" xfId="661"/>
    <cellStyle name="常规 27 2 2" xfId="662"/>
    <cellStyle name="常规 27 2_2016年四川省省级一般公共预算支出执行情况表" xfId="663"/>
    <cellStyle name="常规 27 3" xfId="664"/>
    <cellStyle name="常规 27_2016年四川省省级一般公共预算支出执行情况表" xfId="665"/>
    <cellStyle name="常规 28" xfId="666"/>
    <cellStyle name="常规 28 2" xfId="667"/>
    <cellStyle name="常规 28 2 2" xfId="668"/>
    <cellStyle name="常规 28 2 3" xfId="669"/>
    <cellStyle name="常规 28_2016年社保基金收支执行及2017年预算草案表" xfId="670"/>
    <cellStyle name="常规 29" xfId="671"/>
    <cellStyle name="常规 3" xfId="672"/>
    <cellStyle name="常规 3 2" xfId="673"/>
    <cellStyle name="常规 3 2 2" xfId="674"/>
    <cellStyle name="常规 3 2 2 2" xfId="675"/>
    <cellStyle name="常规 3 2 2 3" xfId="676"/>
    <cellStyle name="常规 3 2 2_2017年省对市(州)税收返还和转移支付预算" xfId="677"/>
    <cellStyle name="常规 3 2 3" xfId="678"/>
    <cellStyle name="常规 3 2 3 2" xfId="679"/>
    <cellStyle name="常规 3 2 4" xfId="680"/>
    <cellStyle name="常规 3 2_2016年四川省省级一般公共预算支出执行情况表" xfId="681"/>
    <cellStyle name="常规 3 3" xfId="682"/>
    <cellStyle name="常规 3 3 2" xfId="683"/>
    <cellStyle name="常规 3 3 3" xfId="684"/>
    <cellStyle name="常规 3 3_2017年省对市(州)税收返还和转移支付预算" xfId="685"/>
    <cellStyle name="常规 3 4" xfId="686"/>
    <cellStyle name="常规 3_15-省级防震减灾分情况" xfId="687"/>
    <cellStyle name="常规 30" xfId="688"/>
    <cellStyle name="常规 30 2" xfId="689"/>
    <cellStyle name="常规 30 2 2" xfId="690"/>
    <cellStyle name="常规 30 2_2016年四川省省级一般公共预算支出执行情况表" xfId="691"/>
    <cellStyle name="常规 30 3" xfId="692"/>
    <cellStyle name="常规 30_2016年四川省省级一般公共预算支出执行情况表" xfId="693"/>
    <cellStyle name="常规 31" xfId="694"/>
    <cellStyle name="常规 31 2" xfId="695"/>
    <cellStyle name="常规 31_2016年社保基金收支执行及2017年预算草案表" xfId="696"/>
    <cellStyle name="常规 32" xfId="697"/>
    <cellStyle name="常规 33" xfId="698"/>
    <cellStyle name="常规 34" xfId="699"/>
    <cellStyle name="常规 35" xfId="700"/>
    <cellStyle name="常规 36" xfId="701"/>
    <cellStyle name="常规 36 2 3 3" xfId="702"/>
    <cellStyle name="常规 4" xfId="703"/>
    <cellStyle name="常规 4 2" xfId="704"/>
    <cellStyle name="常规 4 2 2" xfId="705"/>
    <cellStyle name="常规 4 2_123" xfId="706"/>
    <cellStyle name="常规 4 3" xfId="707"/>
    <cellStyle name="常规 4_123" xfId="708"/>
    <cellStyle name="常规 42" xfId="709"/>
    <cellStyle name="常规 43" xfId="710"/>
    <cellStyle name="常规 47" xfId="711"/>
    <cellStyle name="常规 47 2" xfId="712"/>
    <cellStyle name="常规 47 2 2" xfId="713"/>
    <cellStyle name="常规 47 2 2 2" xfId="714"/>
    <cellStyle name="常规 47 2 3" xfId="715"/>
    <cellStyle name="常规 47 3" xfId="716"/>
    <cellStyle name="常规 47 4" xfId="717"/>
    <cellStyle name="常规 47 4 2" xfId="718"/>
    <cellStyle name="常规 47 4 2 2" xfId="719"/>
    <cellStyle name="常规 48" xfId="720"/>
    <cellStyle name="常规 48 2" xfId="721"/>
    <cellStyle name="常规 48 2 2" xfId="722"/>
    <cellStyle name="常规 48 3" xfId="723"/>
    <cellStyle name="常规 5" xfId="724"/>
    <cellStyle name="常规 5 2" xfId="725"/>
    <cellStyle name="常规 5 2 2" xfId="726"/>
    <cellStyle name="常规 5 2 3" xfId="727"/>
    <cellStyle name="常规 5 2_2017年省对市(州)税收返还和转移支付预算" xfId="728"/>
    <cellStyle name="常规 5 3" xfId="729"/>
    <cellStyle name="常规 5 4" xfId="730"/>
    <cellStyle name="常规 5_2017年省对市(州)税收返还和转移支付预算" xfId="731"/>
    <cellStyle name="常规 6" xfId="732"/>
    <cellStyle name="常规 6 2" xfId="733"/>
    <cellStyle name="常规 6 2 2" xfId="734"/>
    <cellStyle name="常规 6 2 2 2" xfId="735"/>
    <cellStyle name="常规 6 2 2 3" xfId="736"/>
    <cellStyle name="常规 6 2 2_2017年省对市(州)税收返还和转移支付预算" xfId="737"/>
    <cellStyle name="常规 6 2 3" xfId="738"/>
    <cellStyle name="常规 6 2 4" xfId="739"/>
    <cellStyle name="常规 6 2_2017年省对市(州)税收返还和转移支付预算" xfId="740"/>
    <cellStyle name="常规 6 3" xfId="741"/>
    <cellStyle name="常规 6 3 2" xfId="742"/>
    <cellStyle name="常规 6 3_123" xfId="743"/>
    <cellStyle name="常规 6 4" xfId="744"/>
    <cellStyle name="常规 6_123" xfId="745"/>
    <cellStyle name="常规 7" xfId="746"/>
    <cellStyle name="常规 7 2" xfId="747"/>
    <cellStyle name="常规 7 2 2" xfId="748"/>
    <cellStyle name="常规 7 2 3" xfId="749"/>
    <cellStyle name="常规 7 2_2017年省对市(州)税收返还和转移支付预算" xfId="750"/>
    <cellStyle name="常规 7 3" xfId="751"/>
    <cellStyle name="常规 7_四川省2017年省对市（州）税收返还和转移支付分地区预算（草案）--社保处" xfId="752"/>
    <cellStyle name="常规 8" xfId="753"/>
    <cellStyle name="常规 8 2" xfId="754"/>
    <cellStyle name="常规 9" xfId="755"/>
    <cellStyle name="常规 9 2" xfId="756"/>
    <cellStyle name="常规 9 2 2" xfId="757"/>
    <cellStyle name="常规 9 2_123" xfId="758"/>
    <cellStyle name="常规 9 3" xfId="759"/>
    <cellStyle name="常规 9_123" xfId="760"/>
    <cellStyle name="常规_(陈诚修改稿)2006年全省及省级财政决算及07年预算执行情况表(A4 留底自用) 2" xfId="761"/>
    <cellStyle name="常规_(陈诚修改稿)2006年全省及省级财政决算及07年预算执行情况表(A4 留底自用) 2 2 2" xfId="762"/>
    <cellStyle name="常规_200704(第一稿）" xfId="763"/>
    <cellStyle name="常规_2014年全省及省级财政收支执行及2015年预算草案表（20150123，自用稿）" xfId="764"/>
    <cellStyle name="常规_2014年全省及省级财政收支执行及2015年预算草案表（20150123，自用稿） 2 2 2" xfId="765"/>
    <cellStyle name="常规_2015年全省及省级财政收支执行及2016年预算草案表（20160120）企业处修改" xfId="766"/>
    <cellStyle name="常规_国有资本经营预算表样" xfId="767"/>
    <cellStyle name="常规_国有资本经营预算表样 2 2" xfId="768"/>
    <cellStyle name="常规_国有资本经营预算表样 2 2 3" xfId="769"/>
    <cellStyle name="常规_国资决算以及执行情况0712 2 2" xfId="770"/>
    <cellStyle name="常规_国资决算以及执行情况0712 2 2 3" xfId="771"/>
    <cellStyle name="常规_社保基金预算报人大建议表样 2" xfId="772"/>
    <cellStyle name="常规_社保基金预算报人大建议表样 2 2 3" xfId="773"/>
    <cellStyle name="常规_省级科预算草案表1.14 2" xfId="774"/>
    <cellStyle name="好 2" xfId="775"/>
    <cellStyle name="好 2 2" xfId="776"/>
    <cellStyle name="好 2 2 2" xfId="777"/>
    <cellStyle name="好 2 2 3" xfId="778"/>
    <cellStyle name="好 2 2_2017年省对市(州)税收返还和转移支付预算" xfId="779"/>
    <cellStyle name="好 2 3" xfId="780"/>
    <cellStyle name="好 2_四川省2017年省对市（州）税收返还和转移支付分地区预算（草案）--社保处" xfId="781"/>
    <cellStyle name="好_%84表2：2016-2018年省级部门三年滚动规划报表" xfId="782"/>
    <cellStyle name="好_“三区”文化人才专项资金" xfId="783"/>
    <cellStyle name="好_1 2017年省对市（州）税收返还和转移支付预算分地区情况表（华侨事务补助）(1)" xfId="784"/>
    <cellStyle name="好_10 2017年省对市（州）税收返还和转移支付预算分地区情况表（寺观教堂维修补助资金）(1)" xfId="785"/>
    <cellStyle name="好_10-扶持民族地区教育发展" xfId="786"/>
    <cellStyle name="好_11 2017年省对市（州）税收返还和转移支付预算分地区情况表（基层行政单位救灾专项资金）(1)" xfId="787"/>
    <cellStyle name="好_1-12" xfId="788"/>
    <cellStyle name="好_1-12_四川省2017年省对市（州）税收返还和转移支付分地区预算（草案）--社保处" xfId="789"/>
    <cellStyle name="好_12 2017年省对市（州）税收返还和转移支付预算分地区情况表（民族地区春节慰问经费）(1)" xfId="790"/>
    <cellStyle name="好_123" xfId="791"/>
    <cellStyle name="好_13 2017年省对市（州）税收返还和转移支付预算分地区情况表（审计能力提升专项经费）(1)" xfId="792"/>
    <cellStyle name="好_14 2017年省对市（州）税收返还和转移支付预算分地区情况表（支持基层政权建设补助资金）(1)" xfId="793"/>
    <cellStyle name="好_15-省级防震减灾分情况" xfId="794"/>
    <cellStyle name="好_18 2017年省对市（州）税收返还和转移支付预算分地区情况表（全省法院系统业务经费）(1)" xfId="795"/>
    <cellStyle name="好_19 征兵经费" xfId="796"/>
    <cellStyle name="好_1-学前教育发展专项资金" xfId="797"/>
    <cellStyle name="好_1-政策性保险财政补助资金" xfId="798"/>
    <cellStyle name="好_2" xfId="799"/>
    <cellStyle name="好_2 政法转移支付" xfId="800"/>
    <cellStyle name="好_20 国防动员专项经费" xfId="801"/>
    <cellStyle name="好_2015财金互动汇总（加人行、补成都）" xfId="802"/>
    <cellStyle name="好_2015财金互动汇总（加人行、补成都） 2" xfId="803"/>
    <cellStyle name="好_2015财金互动汇总（加人行、补成都） 2 2" xfId="804"/>
    <cellStyle name="好_2015财金互动汇总（加人行、补成都） 2 2_2017年省对市(州)税收返还和转移支付预算" xfId="805"/>
    <cellStyle name="好_2015财金互动汇总（加人行、补成都） 2 3" xfId="806"/>
    <cellStyle name="好_2015财金互动汇总（加人行、补成都） 2_2017年省对市(州)税收返还和转移支付预算" xfId="807"/>
    <cellStyle name="好_2015财金互动汇总（加人行、补成都） 3" xfId="808"/>
    <cellStyle name="好_2015财金互动汇总（加人行、补成都） 3_2017年省对市(州)税收返还和转移支付预算" xfId="809"/>
    <cellStyle name="好_2015财金互动汇总（加人行、补成都） 4" xfId="810"/>
    <cellStyle name="好_2015财金互动汇总（加人行、补成都）_2017年省对市(州)税收返还和转移支付预算" xfId="811"/>
    <cellStyle name="好_2015直接融资汇总表" xfId="812"/>
    <cellStyle name="好_2015直接融资汇总表 2" xfId="813"/>
    <cellStyle name="好_2015直接融资汇总表 2 2" xfId="814"/>
    <cellStyle name="好_2015直接融资汇总表 2 2_2017年省对市(州)税收返还和转移支付预算" xfId="815"/>
    <cellStyle name="好_2015直接融资汇总表 2 3" xfId="816"/>
    <cellStyle name="好_2015直接融资汇总表 2_2017年省对市(州)税收返还和转移支付预算" xfId="817"/>
    <cellStyle name="好_2015直接融资汇总表 3" xfId="818"/>
    <cellStyle name="好_2015直接融资汇总表 3_2017年省对市(州)税收返还和转移支付预算" xfId="819"/>
    <cellStyle name="好_2015直接融资汇总表 4" xfId="820"/>
    <cellStyle name="好_2015直接融资汇总表_2017年省对市(州)税收返还和转移支付预算" xfId="821"/>
    <cellStyle name="好_2016年四川省省级一般公共预算支出执行情况表" xfId="822"/>
    <cellStyle name="好_2017年省对市(州)税收返还和转移支付预算" xfId="823"/>
    <cellStyle name="好_2017年省对市（州）税收返还和转移支付预算分地区情况表（华侨事务补助）(1)" xfId="824"/>
    <cellStyle name="好_2017年省对市（州）税收返还和转移支付预算分地区情况表（华侨事务补助）(1)_四川省2017年省对市（州）税收返还和转移支付分地区预算（草案）--社保处" xfId="825"/>
    <cellStyle name="好_21 禁毒补助经费" xfId="826"/>
    <cellStyle name="好_22 2017年省对市（州）税收返还和转移支付预算分地区情况表（交警业务经费）(1)" xfId="827"/>
    <cellStyle name="好_23 铁路护路专项经费" xfId="828"/>
    <cellStyle name="好_24 维稳经费" xfId="829"/>
    <cellStyle name="好_2-45" xfId="830"/>
    <cellStyle name="好_2-45_四川省2017年省对市（州）税收返还和转移支付分地区预算（草案）--社保处" xfId="831"/>
    <cellStyle name="好_2-46" xfId="832"/>
    <cellStyle name="好_2-46_四川省2017年省对市（州）税收返还和转移支付分地区预算（草案）--社保处" xfId="833"/>
    <cellStyle name="好_25 消防部队大型装备建设补助经费" xfId="834"/>
    <cellStyle name="好_2-50" xfId="835"/>
    <cellStyle name="好_2-50_四川省2017年省对市（州）税收返还和转移支付分地区预算（草案）--社保处" xfId="836"/>
    <cellStyle name="好_2-52" xfId="837"/>
    <cellStyle name="好_2-52_四川省2017年省对市（州）税收返还和转移支付分地区预算（草案）--社保处" xfId="838"/>
    <cellStyle name="好_2-55" xfId="839"/>
    <cellStyle name="好_2-55_四川省2017年省对市（州）税收返还和转移支付分地区预算（草案）--社保处" xfId="840"/>
    <cellStyle name="好_2-58" xfId="841"/>
    <cellStyle name="好_2-58_四川省2017年省对市（州）税收返还和转移支付分地区预算（草案）--社保处" xfId="842"/>
    <cellStyle name="好_2-59" xfId="843"/>
    <cellStyle name="好_2-59_四川省2017年省对市（州）税收返还和转移支付分地区预算（草案）--社保处" xfId="844"/>
    <cellStyle name="好_26 地方纪检监察机关办案补助专项资金" xfId="845"/>
    <cellStyle name="好_2-60" xfId="846"/>
    <cellStyle name="好_2-60_四川省2017年省对市（州）税收返还和转移支付分地区预算（草案）--社保处" xfId="847"/>
    <cellStyle name="好_2-62" xfId="848"/>
    <cellStyle name="好_2-62_四川省2017年省对市（州）税收返还和转移支付分地区预算（草案）--社保处" xfId="849"/>
    <cellStyle name="好_2-65" xfId="850"/>
    <cellStyle name="好_2-65_四川省2017年省对市（州）税收返还和转移支付分地区预算（草案）--社保处" xfId="851"/>
    <cellStyle name="好_2-67" xfId="852"/>
    <cellStyle name="好_2-67_四川省2017年省对市（州）税收返还和转移支付分地区预算（草案）--社保处" xfId="853"/>
    <cellStyle name="好_27 妇女儿童事业发展专项资金" xfId="854"/>
    <cellStyle name="好_28 基层干训机构建设补助专项资金" xfId="855"/>
    <cellStyle name="好_2-财金互动" xfId="856"/>
    <cellStyle name="好_2-义务教育经费保障机制改革" xfId="857"/>
    <cellStyle name="好_3 2017年省对市（州）税收返还和转移支付预算分地区情况表（到村任职）" xfId="858"/>
    <cellStyle name="好_3-创业担保贷款贴息及奖补" xfId="859"/>
    <cellStyle name="好_3-义务教育均衡发展专项" xfId="860"/>
    <cellStyle name="好_4" xfId="861"/>
    <cellStyle name="好_4-11" xfId="862"/>
    <cellStyle name="好_4-12" xfId="863"/>
    <cellStyle name="好_4-14" xfId="864"/>
    <cellStyle name="好_4-15" xfId="865"/>
    <cellStyle name="好_4-20" xfId="866"/>
    <cellStyle name="好_4-21" xfId="867"/>
    <cellStyle name="好_4-22" xfId="868"/>
    <cellStyle name="好_4-23" xfId="869"/>
    <cellStyle name="好_4-24" xfId="870"/>
    <cellStyle name="好_4-29" xfId="871"/>
    <cellStyle name="好_4-30" xfId="872"/>
    <cellStyle name="好_4-31" xfId="873"/>
    <cellStyle name="好_4-5" xfId="874"/>
    <cellStyle name="好_4-8" xfId="875"/>
    <cellStyle name="好_4-9" xfId="876"/>
    <cellStyle name="好_4-农村义教“营养改善计划”" xfId="877"/>
    <cellStyle name="好_5 2017年省对市（州）税收返还和转移支付预算分地区情况表（全国重点寺观教堂维修经费业生中央财政补助资金）(1)" xfId="878"/>
    <cellStyle name="好_5-农村教师周转房建设" xfId="879"/>
    <cellStyle name="好_5-中央财政统借统还外债项目资金" xfId="880"/>
    <cellStyle name="好_6" xfId="881"/>
    <cellStyle name="好_6-扶持民办教育专项" xfId="882"/>
    <cellStyle name="好_6-省级财政政府与社会资本合作项目综合补助资金" xfId="883"/>
    <cellStyle name="好_7 2017年省对市（州）税收返还和转移支付预算分地区情况表（省级旅游发展资金）(1)" xfId="884"/>
    <cellStyle name="好_7-普惠金融政府和社会资本合作以奖代补资金" xfId="885"/>
    <cellStyle name="好_7-中等职业教育发展专项经费" xfId="886"/>
    <cellStyle name="好_8 2017年省对市（州）税收返还和转移支付预算分地区情况表（民族事业发展资金）(1)" xfId="887"/>
    <cellStyle name="好_9 2017年省对市（州）税收返还和转移支付预算分地区情况表（全省工商行政管理专项经费）(1)" xfId="888"/>
    <cellStyle name="好_Sheet14" xfId="889"/>
    <cellStyle name="好_Sheet14_四川省2017年省对市（州）税收返还和转移支付分地区预算（草案）--社保处" xfId="890"/>
    <cellStyle name="好_Sheet15" xfId="891"/>
    <cellStyle name="好_Sheet15_四川省2017年省对市（州）税收返还和转移支付分地区预算（草案）--社保处" xfId="892"/>
    <cellStyle name="好_Sheet16" xfId="893"/>
    <cellStyle name="好_Sheet16_四川省2017年省对市（州）税收返还和转移支付分地区预算（草案）--社保处" xfId="894"/>
    <cellStyle name="好_Sheet18" xfId="895"/>
    <cellStyle name="好_Sheet18_四川省2017年省对市（州）税收返还和转移支付分地区预算（草案）--社保处" xfId="896"/>
    <cellStyle name="好_Sheet19" xfId="897"/>
    <cellStyle name="好_Sheet19_四川省2017年省对市（州）税收返还和转移支付分地区预算（草案）--社保处" xfId="898"/>
    <cellStyle name="好_Sheet2" xfId="899"/>
    <cellStyle name="好_Sheet20" xfId="900"/>
    <cellStyle name="好_Sheet20_四川省2017年省对市（州）税收返还和转移支付分地区预算（草案）--社保处" xfId="901"/>
    <cellStyle name="好_Sheet22" xfId="902"/>
    <cellStyle name="好_Sheet22_四川省2017年省对市（州）税收返还和转移支付分地区预算（草案）--社保处" xfId="903"/>
    <cellStyle name="好_Sheet25" xfId="904"/>
    <cellStyle name="好_Sheet25_四川省2017年省对市（州）税收返还和转移支付分地区预算（草案）--社保处" xfId="905"/>
    <cellStyle name="好_Sheet26" xfId="906"/>
    <cellStyle name="好_Sheet26_四川省2017年省对市（州）税收返还和转移支付分地区预算（草案）--社保处" xfId="907"/>
    <cellStyle name="好_Sheet27" xfId="908"/>
    <cellStyle name="好_Sheet27_四川省2017年省对市（州）税收返还和转移支付分地区预算（草案）--社保处" xfId="909"/>
    <cellStyle name="好_Sheet29" xfId="910"/>
    <cellStyle name="好_Sheet29_四川省2017年省对市（州）税收返还和转移支付分地区预算（草案）--社保处" xfId="911"/>
    <cellStyle name="好_Sheet32" xfId="912"/>
    <cellStyle name="好_Sheet32_四川省2017年省对市（州）税收返还和转移支付分地区预算（草案）--社保处" xfId="913"/>
    <cellStyle name="好_Sheet33" xfId="914"/>
    <cellStyle name="好_Sheet33_四川省2017年省对市（州）税收返还和转移支付分地区预算（草案）--社保处" xfId="915"/>
    <cellStyle name="好_Sheet7" xfId="916"/>
    <cellStyle name="好_博物馆纪念馆逐步免费开放补助资金" xfId="917"/>
    <cellStyle name="好_促进扩大信贷增量" xfId="918"/>
    <cellStyle name="好_促进扩大信贷增量 2" xfId="919"/>
    <cellStyle name="好_促进扩大信贷增量 2 2" xfId="920"/>
    <cellStyle name="好_促进扩大信贷增量 2 2_2017年省对市(州)税收返还和转移支付预算" xfId="921"/>
    <cellStyle name="好_促进扩大信贷增量 2 2_四川省2017年省对市（州）税收返还和转移支付分地区预算（草案）--社保处" xfId="922"/>
    <cellStyle name="好_促进扩大信贷增量 2 3" xfId="923"/>
    <cellStyle name="好_促进扩大信贷增量 2_2017年省对市(州)税收返还和转移支付预算" xfId="924"/>
    <cellStyle name="好_促进扩大信贷增量 2_四川省2017年省对市（州）税收返还和转移支付分地区预算（草案）--社保处" xfId="925"/>
    <cellStyle name="好_促进扩大信贷增量 3" xfId="926"/>
    <cellStyle name="好_促进扩大信贷增量 3_2017年省对市(州)税收返还和转移支付预算" xfId="927"/>
    <cellStyle name="好_促进扩大信贷增量 3_四川省2017年省对市（州）税收返还和转移支付分地区预算（草案）--社保处" xfId="928"/>
    <cellStyle name="好_促进扩大信贷增量 4" xfId="929"/>
    <cellStyle name="好_促进扩大信贷增量_2017年省对市(州)税收返还和转移支付预算" xfId="930"/>
    <cellStyle name="好_促进扩大信贷增量_四川省2017年省对市（州）税收返还和转移支付分地区预算（草案）--社保处" xfId="931"/>
    <cellStyle name="好_地方纪检监察机关办案补助专项资金" xfId="932"/>
    <cellStyle name="好_地方纪检监察机关办案补助专项资金_四川省2017年省对市（州）税收返还和转移支付分地区预算（草案）--社保处" xfId="933"/>
    <cellStyle name="好_公共文化服务体系建设" xfId="934"/>
    <cellStyle name="好_国家级非物质文化遗产保护专项资金" xfId="935"/>
    <cellStyle name="好_国家文物保护专项资金" xfId="936"/>
    <cellStyle name="好_汇总" xfId="937"/>
    <cellStyle name="好_汇总 2" xfId="938"/>
    <cellStyle name="好_汇总 2 2" xfId="939"/>
    <cellStyle name="好_汇总 2 2_2017年省对市(州)税收返还和转移支付预算" xfId="940"/>
    <cellStyle name="好_汇总 2 2_四川省2017年省对市（州）税收返还和转移支付分地区预算（草案）--社保处" xfId="941"/>
    <cellStyle name="好_汇总 2 3" xfId="942"/>
    <cellStyle name="好_汇总 2_2017年省对市(州)税收返还和转移支付预算" xfId="943"/>
    <cellStyle name="好_汇总 2_四川省2017年省对市（州）税收返还和转移支付分地区预算（草案）--社保处" xfId="944"/>
    <cellStyle name="好_汇总 3" xfId="945"/>
    <cellStyle name="好_汇总 3_2017年省对市(州)税收返还和转移支付预算" xfId="946"/>
    <cellStyle name="好_汇总 3_四川省2017年省对市（州）税收返还和转移支付分地区预算（草案）--社保处" xfId="947"/>
    <cellStyle name="好_汇总 4" xfId="948"/>
    <cellStyle name="好_汇总_2017年省对市(州)税收返还和转移支付预算" xfId="949"/>
    <cellStyle name="好_汇总_四川省2017年省对市（州）税收返还和转移支付分地区预算（草案）--社保处" xfId="950"/>
    <cellStyle name="好_科技口6-30-35" xfId="951"/>
    <cellStyle name="好_美术馆公共图书馆文化馆（站）免费开放专项资金" xfId="952"/>
    <cellStyle name="好_其他工程费用计费" xfId="953"/>
    <cellStyle name="好_其他工程费用计费_四川省2017年省对市（州）税收返还和转移支付分地区预算（草案）--社保处" xfId="954"/>
    <cellStyle name="好_少数民族文化事业发展专项资金" xfId="955"/>
    <cellStyle name="好_省级科技计划项目专项资金" xfId="956"/>
    <cellStyle name="好_省级体育专项资金" xfId="957"/>
    <cellStyle name="好_省级文化发展专项资金" xfId="958"/>
    <cellStyle name="好_省级文物保护专项资金" xfId="959"/>
    <cellStyle name="好_四川省2017年省对市（州）税收返还和转移支付分地区预算（草案）--行政政法处" xfId="960"/>
    <cellStyle name="好_四川省2017年省对市（州）税收返还和转移支付分地区预算（草案）--教科文处" xfId="961"/>
    <cellStyle name="好_四川省2017年省对市（州）税收返还和转移支付分地区预算（草案）--社保处" xfId="962"/>
    <cellStyle name="好_四川省2017年省对市（州）税收返还和转移支付分地区预算（草案）--债务金融处" xfId="963"/>
    <cellStyle name="好_体育场馆免费低收费开放补助资金" xfId="964"/>
    <cellStyle name="好_文化产业发展专项资金" xfId="965"/>
    <cellStyle name="好_宣传文化事业发展专项资金" xfId="966"/>
    <cellStyle name="好_债券贴息计算器" xfId="967"/>
    <cellStyle name="好_债券贴息计算器_四川省2017年省对市（州）税收返还和转移支付分地区预算（草案）--社保处" xfId="968"/>
    <cellStyle name="汇总 2" xfId="969"/>
    <cellStyle name="汇总 2 2" xfId="970"/>
    <cellStyle name="汇总 2 2 2" xfId="971"/>
    <cellStyle name="汇总 2 2 3" xfId="972"/>
    <cellStyle name="汇总 2 2_2017年省对市(州)税收返还和转移支付预算" xfId="973"/>
    <cellStyle name="汇总 2 3" xfId="974"/>
    <cellStyle name="计算 2" xfId="975"/>
    <cellStyle name="计算 2 2" xfId="976"/>
    <cellStyle name="计算 2 2 2" xfId="977"/>
    <cellStyle name="计算 2 2 3" xfId="978"/>
    <cellStyle name="计算 2 2_2017年省对市(州)税收返还和转移支付预算" xfId="979"/>
    <cellStyle name="计算 2 3" xfId="980"/>
    <cellStyle name="计算 2_四川省2017年省对市（州）税收返还和转移支付分地区预算（草案）--社保处" xfId="981"/>
    <cellStyle name="检查单元格 2" xfId="982"/>
    <cellStyle name="检查单元格 2 2" xfId="983"/>
    <cellStyle name="检查单元格 2 2 2" xfId="984"/>
    <cellStyle name="检查单元格 2 2 3" xfId="985"/>
    <cellStyle name="检查单元格 2 2_2017年省对市(州)税收返还和转移支付预算" xfId="986"/>
    <cellStyle name="检查单元格 2 3" xfId="987"/>
    <cellStyle name="检查单元格 2_四川省2017年省对市（州）税收返还和转移支付分地区预算（草案）--社保处" xfId="988"/>
    <cellStyle name="解释性文本 2" xfId="989"/>
    <cellStyle name="解释性文本 2 2" xfId="990"/>
    <cellStyle name="解释性文本 2 2 2" xfId="991"/>
    <cellStyle name="解释性文本 2 2 3" xfId="992"/>
    <cellStyle name="解释性文本 2 2_2017年省对市(州)税收返还和转移支付预算" xfId="993"/>
    <cellStyle name="解释性文本 2 3" xfId="994"/>
    <cellStyle name="警告文本 2" xfId="995"/>
    <cellStyle name="警告文本 2 2" xfId="996"/>
    <cellStyle name="警告文本 2 2 2" xfId="997"/>
    <cellStyle name="警告文本 2 2 3" xfId="998"/>
    <cellStyle name="警告文本 2 2_2017年省对市(州)税收返还和转移支付预算" xfId="999"/>
    <cellStyle name="警告文本 2 3" xfId="1000"/>
    <cellStyle name="链接单元格 2" xfId="1001"/>
    <cellStyle name="链接单元格 2 2" xfId="1002"/>
    <cellStyle name="链接单元格 2 2 2" xfId="1003"/>
    <cellStyle name="链接单元格 2 2 3" xfId="1004"/>
    <cellStyle name="链接单元格 2 2_2017年省对市(州)税收返还和转移支付预算" xfId="1005"/>
    <cellStyle name="链接单元格 2 3" xfId="1006"/>
    <cellStyle name="普通_97-917" xfId="1007"/>
    <cellStyle name="千分位[0]_laroux" xfId="1008"/>
    <cellStyle name="千分位_97-917" xfId="1009"/>
    <cellStyle name="千位[0]_ 表八" xfId="1010"/>
    <cellStyle name="千位_ 表八" xfId="1011"/>
    <cellStyle name="千位分隔 2" xfId="1012"/>
    <cellStyle name="千位分隔 2 2" xfId="1013"/>
    <cellStyle name="千位分隔 2 2 2" xfId="1014"/>
    <cellStyle name="千位分隔 2 2 2 2" xfId="1015"/>
    <cellStyle name="千位分隔 2 2 2 3" xfId="1016"/>
    <cellStyle name="千位分隔 2 2 3" xfId="1017"/>
    <cellStyle name="千位分隔 2 2 4" xfId="1018"/>
    <cellStyle name="千位分隔 2 3" xfId="1019"/>
    <cellStyle name="千位分隔 2 3 2" xfId="1020"/>
    <cellStyle name="千位分隔 2 3 3" xfId="1021"/>
    <cellStyle name="千位分隔 2 4" xfId="1022"/>
    <cellStyle name="千位分隔 3" xfId="1023"/>
    <cellStyle name="千位分隔 3 2" xfId="1024"/>
    <cellStyle name="千位分隔 3 2 2" xfId="1025"/>
    <cellStyle name="千位分隔 3 2 3" xfId="1026"/>
    <cellStyle name="千位分隔 3 3" xfId="1027"/>
    <cellStyle name="千位分隔 3 4" xfId="1028"/>
    <cellStyle name="千位分隔 4" xfId="1029"/>
    <cellStyle name="强调文字颜色 1 2" xfId="1030"/>
    <cellStyle name="强调文字颜色 1 2 2" xfId="1031"/>
    <cellStyle name="强调文字颜色 1 2 2 2" xfId="1032"/>
    <cellStyle name="强调文字颜色 1 2 2 3" xfId="1033"/>
    <cellStyle name="强调文字颜色 1 2 2_2017年省对市(州)税收返还和转移支付预算" xfId="1034"/>
    <cellStyle name="强调文字颜色 1 2 3" xfId="1035"/>
    <cellStyle name="强调文字颜色 1 2_四川省2017年省对市（州）税收返还和转移支付分地区预算（草案）--社保处" xfId="1036"/>
    <cellStyle name="强调文字颜色 2 2" xfId="1037"/>
    <cellStyle name="强调文字颜色 2 2 2" xfId="1038"/>
    <cellStyle name="强调文字颜色 2 2 2 2" xfId="1039"/>
    <cellStyle name="强调文字颜色 2 2 2 3" xfId="1040"/>
    <cellStyle name="强调文字颜色 2 2 2_2017年省对市(州)税收返还和转移支付预算" xfId="1041"/>
    <cellStyle name="强调文字颜色 2 2 3" xfId="1042"/>
    <cellStyle name="强调文字颜色 2 2_四川省2017年省对市（州）税收返还和转移支付分地区预算（草案）--社保处" xfId="1043"/>
    <cellStyle name="强调文字颜色 3 2" xfId="1044"/>
    <cellStyle name="强调文字颜色 3 2 2" xfId="1045"/>
    <cellStyle name="强调文字颜色 3 2 2 2" xfId="1046"/>
    <cellStyle name="强调文字颜色 3 2 2 3" xfId="1047"/>
    <cellStyle name="强调文字颜色 3 2 2_2017年省对市(州)税收返还和转移支付预算" xfId="1048"/>
    <cellStyle name="强调文字颜色 3 2 3" xfId="1049"/>
    <cellStyle name="强调文字颜色 3 2_四川省2017年省对市（州）税收返还和转移支付分地区预算（草案）--社保处" xfId="1050"/>
    <cellStyle name="强调文字颜色 4 2" xfId="1051"/>
    <cellStyle name="强调文字颜色 4 2 2" xfId="1052"/>
    <cellStyle name="强调文字颜色 4 2 2 2" xfId="1053"/>
    <cellStyle name="强调文字颜色 4 2 2 3" xfId="1054"/>
    <cellStyle name="强调文字颜色 4 2 2_2017年省对市(州)税收返还和转移支付预算" xfId="1055"/>
    <cellStyle name="强调文字颜色 4 2 3" xfId="1056"/>
    <cellStyle name="强调文字颜色 4 2_四川省2017年省对市（州）税收返还和转移支付分地区预算（草案）--社保处" xfId="1057"/>
    <cellStyle name="强调文字颜色 5 2" xfId="1058"/>
    <cellStyle name="强调文字颜色 5 2 2" xfId="1059"/>
    <cellStyle name="强调文字颜色 5 2 2 2" xfId="1060"/>
    <cellStyle name="强调文字颜色 5 2 2 3" xfId="1061"/>
    <cellStyle name="强调文字颜色 5 2 2_2017年省对市(州)税收返还和转移支付预算" xfId="1062"/>
    <cellStyle name="强调文字颜色 5 2 3" xfId="1063"/>
    <cellStyle name="强调文字颜色 5 2_四川省2017年省对市（州）税收返还和转移支付分地区预算（草案）--社保处" xfId="1064"/>
    <cellStyle name="强调文字颜色 6 2" xfId="1065"/>
    <cellStyle name="强调文字颜色 6 2 2" xfId="1066"/>
    <cellStyle name="强调文字颜色 6 2 2 2" xfId="1067"/>
    <cellStyle name="强调文字颜色 6 2 2 3" xfId="1068"/>
    <cellStyle name="强调文字颜色 6 2 2_2017年省对市(州)税收返还和转移支付预算" xfId="1069"/>
    <cellStyle name="强调文字颜色 6 2 3" xfId="1070"/>
    <cellStyle name="强调文字颜色 6 2_四川省2017年省对市（州）税收返还和转移支付分地区预算（草案）--社保处" xfId="1071"/>
    <cellStyle name="适中 2" xfId="1072"/>
    <cellStyle name="适中 2 2" xfId="1073"/>
    <cellStyle name="适中 2 2 2" xfId="1074"/>
    <cellStyle name="适中 2 2 3" xfId="1075"/>
    <cellStyle name="适中 2 2_2017年省对市(州)税收返还和转移支付预算" xfId="1076"/>
    <cellStyle name="适中 2 3" xfId="1077"/>
    <cellStyle name="适中 2_四川省2017年省对市（州）税收返还和转移支付分地区预算（草案）--社保处" xfId="1078"/>
    <cellStyle name="输出 2" xfId="1079"/>
    <cellStyle name="输出 2 2" xfId="1080"/>
    <cellStyle name="输出 2 2 2" xfId="1081"/>
    <cellStyle name="输出 2 2 3" xfId="1082"/>
    <cellStyle name="输出 2 2_2017年省对市(州)税收返还和转移支付预算" xfId="1083"/>
    <cellStyle name="输出 2 3" xfId="1084"/>
    <cellStyle name="输出 2_四川省2017年省对市（州）税收返还和转移支付分地区预算（草案）--社保处" xfId="1085"/>
    <cellStyle name="输入 2" xfId="1086"/>
    <cellStyle name="输入 2 2" xfId="1087"/>
    <cellStyle name="输入 2 2 2" xfId="1088"/>
    <cellStyle name="输入 2 2 3" xfId="1089"/>
    <cellStyle name="输入 2 2_2017年省对市(州)税收返还和转移支付预算" xfId="1090"/>
    <cellStyle name="输入 2 3" xfId="1091"/>
    <cellStyle name="输入 2_四川省2017年省对市（州）税收返还和转移支付分地区预算（草案）--社保处" xfId="1092"/>
    <cellStyle name="未定义" xfId="1093"/>
    <cellStyle name="样式 1" xfId="1094"/>
    <cellStyle name="样式 1 2" xfId="1095"/>
    <cellStyle name="样式 1_2017年省对市(州)税收返还和转移支付预算" xfId="1096"/>
    <cellStyle name="注释 2" xfId="1097"/>
    <cellStyle name="注释 2 2" xfId="1098"/>
    <cellStyle name="注释 2 2 2" xfId="1099"/>
    <cellStyle name="注释 2 2 3" xfId="1100"/>
    <cellStyle name="注释 2 2_四川省2017年省对市（州）税收返还和转移支付分地区预算（草案）--社保处" xfId="1101"/>
    <cellStyle name="注释 2 3" xfId="1102"/>
    <cellStyle name="注释 2_四川省2017年省对市（州）税收返还和转移支付分地区预算（草案）--社保处" xfId="1103"/>
  </cellStyles>
  <dxfs count="1"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12.2891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showZeros="0" workbookViewId="0" topLeftCell="A1">
      <pane xSplit="1" ySplit="4" topLeftCell="B27" activePane="bottomRight" state="frozen"/>
      <selection pane="bottomRight" activeCell="B11" sqref="B11"/>
    </sheetView>
  </sheetViews>
  <sheetFormatPr defaultColWidth="8.8515625" defaultRowHeight="15"/>
  <cols>
    <col min="1" max="1" width="32.57421875" style="558" customWidth="1"/>
    <col min="2" max="2" width="9.140625" style="559" customWidth="1"/>
    <col min="3" max="3" width="9.421875" style="559" customWidth="1"/>
    <col min="4" max="4" width="9.57421875" style="559" customWidth="1"/>
    <col min="5" max="5" width="13.8515625" style="560" customWidth="1"/>
    <col min="6" max="6" width="10.28125" style="558" hidden="1" customWidth="1"/>
    <col min="7" max="7" width="12.00390625" style="560" customWidth="1"/>
    <col min="8" max="32" width="9.00390625" style="558" bestFit="1" customWidth="1"/>
    <col min="33" max="16384" width="8.8515625" style="558" customWidth="1"/>
  </cols>
  <sheetData>
    <row r="1" spans="1:7" s="401" customFormat="1" ht="24.75" customHeight="1">
      <c r="A1" s="111" t="s">
        <v>0</v>
      </c>
      <c r="B1" s="561"/>
      <c r="C1" s="561"/>
      <c r="D1" s="561"/>
      <c r="E1" s="562"/>
      <c r="G1" s="562"/>
    </row>
    <row r="2" spans="1:7" s="555" customFormat="1" ht="30" customHeight="1">
      <c r="A2" s="404" t="s">
        <v>1</v>
      </c>
      <c r="B2" s="404"/>
      <c r="C2" s="404"/>
      <c r="D2" s="404"/>
      <c r="E2" s="404"/>
      <c r="F2" s="404"/>
      <c r="G2" s="404"/>
    </row>
    <row r="3" spans="1:7" ht="24.75" customHeight="1">
      <c r="A3" s="402"/>
      <c r="B3" s="563"/>
      <c r="C3" s="563"/>
      <c r="D3" s="563"/>
      <c r="E3" s="564" t="s">
        <v>2</v>
      </c>
      <c r="F3" s="565"/>
      <c r="G3" s="565"/>
    </row>
    <row r="4" spans="1:32" s="337" customFormat="1" ht="54.75" customHeight="1">
      <c r="A4" s="581" t="s">
        <v>3</v>
      </c>
      <c r="B4" s="566" t="s">
        <v>4</v>
      </c>
      <c r="C4" s="566" t="s">
        <v>5</v>
      </c>
      <c r="D4" s="566" t="s">
        <v>6</v>
      </c>
      <c r="E4" s="533" t="s">
        <v>7</v>
      </c>
      <c r="F4" s="357" t="s">
        <v>8</v>
      </c>
      <c r="G4" s="533" t="s">
        <v>9</v>
      </c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</row>
    <row r="5" spans="1:32" s="337" customFormat="1" ht="24.75" customHeight="1">
      <c r="A5" s="567" t="s">
        <v>10</v>
      </c>
      <c r="B5" s="568">
        <f>SUM(B6:B22)</f>
        <v>13500</v>
      </c>
      <c r="C5" s="568">
        <f>SUM(C6:C22)</f>
        <v>8700</v>
      </c>
      <c r="D5" s="568">
        <f>SUM(D6:D22)</f>
        <v>8702</v>
      </c>
      <c r="E5" s="569">
        <f>D5/C5</f>
        <v>1.0002298850574713</v>
      </c>
      <c r="F5" s="570">
        <f>SUM(F6:F22)</f>
        <v>11371</v>
      </c>
      <c r="G5" s="569">
        <f>SUM(D5-F5)/F5</f>
        <v>-0.23471990150382552</v>
      </c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</row>
    <row r="6" spans="1:32" s="337" customFormat="1" ht="24.75" customHeight="1">
      <c r="A6" s="571" t="s">
        <v>11</v>
      </c>
      <c r="B6" s="572">
        <v>5737</v>
      </c>
      <c r="C6" s="572">
        <v>2090</v>
      </c>
      <c r="D6" s="572">
        <v>2090</v>
      </c>
      <c r="E6" s="573">
        <f>D6/C6</f>
        <v>1</v>
      </c>
      <c r="F6" s="574">
        <v>3838</v>
      </c>
      <c r="G6" s="573">
        <f>SUM(D6-F6)/F6</f>
        <v>-0.45544554455445546</v>
      </c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</row>
    <row r="7" spans="1:32" s="337" customFormat="1" ht="24.75" customHeight="1">
      <c r="A7" s="571" t="s">
        <v>12</v>
      </c>
      <c r="B7" s="572"/>
      <c r="C7" s="572"/>
      <c r="D7" s="572"/>
      <c r="E7" s="573"/>
      <c r="F7" s="574"/>
      <c r="G7" s="573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</row>
    <row r="8" spans="1:32" s="337" customFormat="1" ht="24.75" customHeight="1">
      <c r="A8" s="571" t="s">
        <v>13</v>
      </c>
      <c r="B8" s="572">
        <v>730</v>
      </c>
      <c r="C8" s="572">
        <v>760</v>
      </c>
      <c r="D8" s="572">
        <v>761</v>
      </c>
      <c r="E8" s="573">
        <f>D8/C8</f>
        <v>1.0013157894736842</v>
      </c>
      <c r="F8" s="574">
        <v>721</v>
      </c>
      <c r="G8" s="573">
        <f>SUM(D8-F8)/F8</f>
        <v>0.05547850208044383</v>
      </c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</row>
    <row r="9" spans="1:32" s="337" customFormat="1" ht="24.75" customHeight="1">
      <c r="A9" s="571" t="s">
        <v>14</v>
      </c>
      <c r="B9" s="572"/>
      <c r="C9" s="572"/>
      <c r="D9" s="572"/>
      <c r="E9" s="573"/>
      <c r="F9" s="574"/>
      <c r="G9" s="573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</row>
    <row r="10" spans="1:32" s="337" customFormat="1" ht="24.75" customHeight="1">
      <c r="A10" s="571" t="s">
        <v>15</v>
      </c>
      <c r="B10" s="572">
        <v>250</v>
      </c>
      <c r="C10" s="572">
        <v>260</v>
      </c>
      <c r="D10" s="572">
        <v>248</v>
      </c>
      <c r="E10" s="573">
        <f aca="true" t="shared" si="0" ref="E10:E15">D10/C10</f>
        <v>0.9538461538461539</v>
      </c>
      <c r="F10" s="574">
        <v>261</v>
      </c>
      <c r="G10" s="573">
        <f aca="true" t="shared" si="1" ref="G10:G15">SUM(D10-F10)/F10</f>
        <v>-0.04980842911877394</v>
      </c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 s="337" customFormat="1" ht="24.75" customHeight="1">
      <c r="A11" s="571" t="s">
        <v>16</v>
      </c>
      <c r="B11" s="572">
        <v>240</v>
      </c>
      <c r="C11" s="572">
        <v>280</v>
      </c>
      <c r="D11" s="572">
        <v>278</v>
      </c>
      <c r="E11" s="573">
        <f t="shared" si="0"/>
        <v>0.9928571428571429</v>
      </c>
      <c r="F11" s="574">
        <v>266</v>
      </c>
      <c r="G11" s="573">
        <f t="shared" si="1"/>
        <v>0.045112781954887216</v>
      </c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</row>
    <row r="12" spans="1:32" s="337" customFormat="1" ht="24.75" customHeight="1">
      <c r="A12" s="571" t="s">
        <v>17</v>
      </c>
      <c r="B12" s="572">
        <v>1400</v>
      </c>
      <c r="C12" s="572">
        <v>710</v>
      </c>
      <c r="D12" s="572">
        <v>710</v>
      </c>
      <c r="E12" s="573">
        <f t="shared" si="0"/>
        <v>1</v>
      </c>
      <c r="F12" s="574">
        <v>943</v>
      </c>
      <c r="G12" s="573">
        <f t="shared" si="1"/>
        <v>-0.24708377518557795</v>
      </c>
      <c r="H12" s="558"/>
      <c r="I12" s="558"/>
      <c r="J12" s="558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</row>
    <row r="13" spans="1:32" s="337" customFormat="1" ht="24.75" customHeight="1">
      <c r="A13" s="571" t="s">
        <v>18</v>
      </c>
      <c r="B13" s="572">
        <v>450</v>
      </c>
      <c r="C13" s="572">
        <v>385</v>
      </c>
      <c r="D13" s="572">
        <v>385</v>
      </c>
      <c r="E13" s="573">
        <f t="shared" si="0"/>
        <v>1</v>
      </c>
      <c r="F13" s="574">
        <v>469</v>
      </c>
      <c r="G13" s="573">
        <f t="shared" si="1"/>
        <v>-0.1791044776119403</v>
      </c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</row>
    <row r="14" spans="1:32" s="337" customFormat="1" ht="24.75" customHeight="1">
      <c r="A14" s="571" t="s">
        <v>19</v>
      </c>
      <c r="B14" s="572">
        <v>390</v>
      </c>
      <c r="C14" s="572">
        <v>380</v>
      </c>
      <c r="D14" s="572">
        <v>382</v>
      </c>
      <c r="E14" s="573">
        <f t="shared" si="0"/>
        <v>1.0052631578947369</v>
      </c>
      <c r="F14" s="574">
        <v>415</v>
      </c>
      <c r="G14" s="573">
        <f t="shared" si="1"/>
        <v>-0.07951807228915662</v>
      </c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</row>
    <row r="15" spans="1:32" s="337" customFormat="1" ht="24.75" customHeight="1">
      <c r="A15" s="571" t="s">
        <v>20</v>
      </c>
      <c r="B15" s="572">
        <v>1600</v>
      </c>
      <c r="C15" s="572">
        <v>2150</v>
      </c>
      <c r="D15" s="572">
        <v>2145</v>
      </c>
      <c r="E15" s="573">
        <f t="shared" si="0"/>
        <v>0.9976744186046511</v>
      </c>
      <c r="F15" s="574">
        <v>1675</v>
      </c>
      <c r="G15" s="573">
        <f t="shared" si="1"/>
        <v>0.28059701492537314</v>
      </c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</row>
    <row r="16" spans="1:32" s="337" customFormat="1" ht="24.75" customHeight="1">
      <c r="A16" s="571" t="s">
        <v>21</v>
      </c>
      <c r="B16" s="572"/>
      <c r="C16" s="572"/>
      <c r="D16" s="572"/>
      <c r="E16" s="573"/>
      <c r="F16" s="574"/>
      <c r="G16" s="573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</row>
    <row r="17" spans="1:32" s="337" customFormat="1" ht="24.75" customHeight="1">
      <c r="A17" s="571" t="s">
        <v>22</v>
      </c>
      <c r="B17" s="572">
        <v>700</v>
      </c>
      <c r="C17" s="572">
        <v>660</v>
      </c>
      <c r="D17" s="572">
        <v>662</v>
      </c>
      <c r="E17" s="573">
        <f>D17/C17</f>
        <v>1.003030303030303</v>
      </c>
      <c r="F17" s="574">
        <v>781</v>
      </c>
      <c r="G17" s="573">
        <f>SUM(D17-F17)/F17</f>
        <v>-0.1523687580025608</v>
      </c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</row>
    <row r="18" spans="1:32" s="337" customFormat="1" ht="24.75" customHeight="1">
      <c r="A18" s="571" t="s">
        <v>23</v>
      </c>
      <c r="B18" s="572">
        <v>1000</v>
      </c>
      <c r="C18" s="572">
        <v>175</v>
      </c>
      <c r="D18" s="572">
        <v>178</v>
      </c>
      <c r="E18" s="573">
        <f>D18/C18</f>
        <v>1.0171428571428571</v>
      </c>
      <c r="F18" s="574">
        <v>1058</v>
      </c>
      <c r="G18" s="573">
        <f>SUM(D18-F18)/F18</f>
        <v>-0.831758034026465</v>
      </c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</row>
    <row r="19" spans="1:32" s="337" customFormat="1" ht="24.75" customHeight="1">
      <c r="A19" s="571" t="s">
        <v>24</v>
      </c>
      <c r="B19" s="572">
        <v>923</v>
      </c>
      <c r="C19" s="572">
        <v>780</v>
      </c>
      <c r="D19" s="572">
        <v>788</v>
      </c>
      <c r="E19" s="573">
        <f>D19/C19</f>
        <v>1.0102564102564102</v>
      </c>
      <c r="F19" s="574">
        <v>852</v>
      </c>
      <c r="G19" s="573">
        <f>SUM(D19-F19)/F19</f>
        <v>-0.07511737089201878</v>
      </c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</row>
    <row r="20" spans="1:32" s="337" customFormat="1" ht="24.75" customHeight="1">
      <c r="A20" s="571" t="s">
        <v>25</v>
      </c>
      <c r="B20" s="572"/>
      <c r="C20" s="572"/>
      <c r="D20" s="572"/>
      <c r="E20" s="573"/>
      <c r="F20" s="574"/>
      <c r="G20" s="573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</row>
    <row r="21" spans="1:32" s="337" customFormat="1" ht="24.75" customHeight="1">
      <c r="A21" s="571" t="s">
        <v>26</v>
      </c>
      <c r="B21" s="572">
        <v>80</v>
      </c>
      <c r="C21" s="572">
        <v>70</v>
      </c>
      <c r="D21" s="572">
        <v>75</v>
      </c>
      <c r="E21" s="573">
        <f aca="true" t="shared" si="2" ref="E21:E27">D21/C21</f>
        <v>1.0714285714285714</v>
      </c>
      <c r="F21" s="574">
        <v>92</v>
      </c>
      <c r="G21" s="573">
        <f aca="true" t="shared" si="3" ref="G21:G27">SUM(D21-F21)/F21</f>
        <v>-0.18478260869565216</v>
      </c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</row>
    <row r="22" spans="1:32" s="337" customFormat="1" ht="24.75" customHeight="1">
      <c r="A22" s="571" t="s">
        <v>27</v>
      </c>
      <c r="B22" s="572"/>
      <c r="C22" s="572"/>
      <c r="D22" s="572"/>
      <c r="E22" s="573"/>
      <c r="F22" s="574"/>
      <c r="G22" s="573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</row>
    <row r="23" spans="1:7" s="556" customFormat="1" ht="24.75" customHeight="1">
      <c r="A23" s="567" t="s">
        <v>28</v>
      </c>
      <c r="B23" s="568">
        <f>SUM(B24:B30)</f>
        <v>7500</v>
      </c>
      <c r="C23" s="568">
        <f>SUM(C24:C30)</f>
        <v>18300</v>
      </c>
      <c r="D23" s="568">
        <f>SUM(D24:D30)</f>
        <v>18363</v>
      </c>
      <c r="E23" s="569">
        <f t="shared" si="2"/>
        <v>1.0034426229508198</v>
      </c>
      <c r="F23" s="570">
        <f>SUM(F24:F30)</f>
        <v>9458</v>
      </c>
      <c r="G23" s="569">
        <f t="shared" si="3"/>
        <v>0.9415309790653416</v>
      </c>
    </row>
    <row r="24" spans="1:32" s="337" customFormat="1" ht="24.75" customHeight="1">
      <c r="A24" s="571" t="s">
        <v>29</v>
      </c>
      <c r="B24" s="572">
        <v>992</v>
      </c>
      <c r="C24" s="572">
        <v>1100</v>
      </c>
      <c r="D24" s="572">
        <v>1098</v>
      </c>
      <c r="E24" s="573">
        <f t="shared" si="2"/>
        <v>0.9981818181818182</v>
      </c>
      <c r="F24" s="572">
        <v>1254</v>
      </c>
      <c r="G24" s="573">
        <f t="shared" si="3"/>
        <v>-0.12440191387559808</v>
      </c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</row>
    <row r="25" spans="1:32" s="337" customFormat="1" ht="24.75" customHeight="1">
      <c r="A25" s="571" t="s">
        <v>30</v>
      </c>
      <c r="B25" s="572">
        <v>350</v>
      </c>
      <c r="C25" s="572">
        <v>480</v>
      </c>
      <c r="D25" s="572">
        <v>483</v>
      </c>
      <c r="E25" s="573">
        <f t="shared" si="2"/>
        <v>1.00625</v>
      </c>
      <c r="F25" s="572">
        <v>721</v>
      </c>
      <c r="G25" s="573">
        <f t="shared" si="3"/>
        <v>-0.3300970873786408</v>
      </c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</row>
    <row r="26" spans="1:32" s="337" customFormat="1" ht="24.75" customHeight="1">
      <c r="A26" s="571" t="s">
        <v>31</v>
      </c>
      <c r="B26" s="572">
        <v>2700</v>
      </c>
      <c r="C26" s="572">
        <v>1820</v>
      </c>
      <c r="D26" s="572">
        <v>1834</v>
      </c>
      <c r="E26" s="573">
        <f t="shared" si="2"/>
        <v>1.0076923076923077</v>
      </c>
      <c r="F26" s="572">
        <v>3701</v>
      </c>
      <c r="G26" s="573">
        <f t="shared" si="3"/>
        <v>-0.5044582545258038</v>
      </c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</row>
    <row r="27" spans="1:32" s="337" customFormat="1" ht="39.75" customHeight="1">
      <c r="A27" s="575" t="s">
        <v>32</v>
      </c>
      <c r="B27" s="572">
        <v>2738</v>
      </c>
      <c r="C27" s="572">
        <v>13500</v>
      </c>
      <c r="D27" s="572">
        <v>13549</v>
      </c>
      <c r="E27" s="573">
        <f t="shared" si="2"/>
        <v>1.0036296296296296</v>
      </c>
      <c r="F27" s="572">
        <v>2201</v>
      </c>
      <c r="G27" s="573">
        <f t="shared" si="3"/>
        <v>5.155838255338483</v>
      </c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</row>
    <row r="28" spans="1:32" s="337" customFormat="1" ht="24.75" customHeight="1">
      <c r="A28" s="571" t="s">
        <v>33</v>
      </c>
      <c r="B28" s="572"/>
      <c r="C28" s="572"/>
      <c r="D28" s="572"/>
      <c r="E28" s="573"/>
      <c r="F28" s="572">
        <v>10</v>
      </c>
      <c r="G28" s="573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</row>
    <row r="29" spans="1:32" s="557" customFormat="1" ht="24.75" customHeight="1">
      <c r="A29" s="571" t="s">
        <v>34</v>
      </c>
      <c r="B29" s="572">
        <v>170</v>
      </c>
      <c r="C29" s="572"/>
      <c r="D29" s="572">
        <v>203</v>
      </c>
      <c r="E29" s="573"/>
      <c r="F29" s="572">
        <v>157</v>
      </c>
      <c r="G29" s="573">
        <f>SUM(D29-F29)/F29</f>
        <v>0.2929936305732484</v>
      </c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</row>
    <row r="30" spans="1:32" s="337" customFormat="1" ht="24.75" customHeight="1">
      <c r="A30" s="571" t="s">
        <v>35</v>
      </c>
      <c r="B30" s="572">
        <v>550</v>
      </c>
      <c r="C30" s="572">
        <v>1400</v>
      </c>
      <c r="D30" s="572">
        <v>1196</v>
      </c>
      <c r="E30" s="573">
        <f>D30/C30</f>
        <v>0.8542857142857143</v>
      </c>
      <c r="F30" s="572">
        <v>1414</v>
      </c>
      <c r="G30" s="573">
        <f>SUM(D30-F30)/F30</f>
        <v>-0.15417256011315417</v>
      </c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</row>
    <row r="31" spans="1:7" s="556" customFormat="1" ht="24.75" customHeight="1">
      <c r="A31" s="582" t="s">
        <v>36</v>
      </c>
      <c r="B31" s="568">
        <f>B23+B5</f>
        <v>21000</v>
      </c>
      <c r="C31" s="568">
        <f>C23+C5</f>
        <v>27000</v>
      </c>
      <c r="D31" s="568">
        <f>D23+D5</f>
        <v>27065</v>
      </c>
      <c r="E31" s="569">
        <f>D31/C31</f>
        <v>1.0024074074074074</v>
      </c>
      <c r="F31" s="570">
        <f>F23+F5</f>
        <v>20829</v>
      </c>
      <c r="G31" s="569">
        <f>SUM(D31-F31)/F31</f>
        <v>0.29939027317682076</v>
      </c>
    </row>
    <row r="44" ht="13.5">
      <c r="A44" s="558" t="s">
        <v>37</v>
      </c>
    </row>
  </sheetData>
  <sheetProtection/>
  <mergeCells count="2">
    <mergeCell ref="A2:G2"/>
    <mergeCell ref="E3:G3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 scale="110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B11" sqref="B11"/>
    </sheetView>
  </sheetViews>
  <sheetFormatPr defaultColWidth="12.140625" defaultRowHeight="15"/>
  <cols>
    <col min="1" max="1" width="9.421875" style="440" customWidth="1"/>
    <col min="2" max="2" width="49.00390625" style="440" customWidth="1"/>
    <col min="3" max="3" width="16.8515625" style="440" customWidth="1"/>
    <col min="4" max="4" width="13.28125" style="440" customWidth="1"/>
    <col min="5" max="16384" width="12.140625" style="440" customWidth="1"/>
  </cols>
  <sheetData>
    <row r="1" ht="24.75" customHeight="1">
      <c r="A1" s="441" t="s">
        <v>1377</v>
      </c>
    </row>
    <row r="2" spans="1:4" ht="60" customHeight="1">
      <c r="A2" s="442" t="s">
        <v>1378</v>
      </c>
      <c r="B2" s="442"/>
      <c r="C2" s="442"/>
      <c r="D2" s="442"/>
    </row>
    <row r="3" spans="1:4" s="438" customFormat="1" ht="24.75" customHeight="1">
      <c r="A3" s="377"/>
      <c r="B3" s="377"/>
      <c r="C3" s="377"/>
      <c r="D3" s="443" t="s">
        <v>1379</v>
      </c>
    </row>
    <row r="4" spans="1:4" s="439" customFormat="1" ht="39.75" customHeight="1">
      <c r="A4" s="444" t="s">
        <v>1380</v>
      </c>
      <c r="B4" s="444" t="s">
        <v>1381</v>
      </c>
      <c r="C4" s="445" t="s">
        <v>1316</v>
      </c>
      <c r="D4" s="444" t="s">
        <v>6</v>
      </c>
    </row>
    <row r="5" spans="1:6" s="439" customFormat="1" ht="24.75" customHeight="1">
      <c r="A5" s="446"/>
      <c r="B5" s="370" t="s">
        <v>1089</v>
      </c>
      <c r="C5" s="365">
        <v>47713</v>
      </c>
      <c r="D5" s="447">
        <v>46713</v>
      </c>
      <c r="E5" s="448"/>
      <c r="F5" s="448"/>
    </row>
    <row r="6" spans="1:6" s="439" customFormat="1" ht="24.75" customHeight="1">
      <c r="A6" s="449">
        <v>501</v>
      </c>
      <c r="B6" s="449" t="s">
        <v>1382</v>
      </c>
      <c r="C6" s="365">
        <v>16271</v>
      </c>
      <c r="D6" s="365">
        <v>16271</v>
      </c>
      <c r="E6" s="448"/>
      <c r="F6" s="448"/>
    </row>
    <row r="7" spans="1:6" s="439" customFormat="1" ht="24.75" customHeight="1">
      <c r="A7" s="446">
        <v>50101</v>
      </c>
      <c r="B7" s="446" t="s">
        <v>1319</v>
      </c>
      <c r="C7" s="25">
        <v>9832</v>
      </c>
      <c r="D7" s="25">
        <v>9832</v>
      </c>
      <c r="E7" s="448"/>
      <c r="F7" s="448"/>
    </row>
    <row r="8" spans="1:6" s="439" customFormat="1" ht="24.75" customHeight="1">
      <c r="A8" s="446">
        <v>50102</v>
      </c>
      <c r="B8" s="446" t="s">
        <v>1320</v>
      </c>
      <c r="C8" s="25">
        <v>1589</v>
      </c>
      <c r="D8" s="25">
        <v>1589</v>
      </c>
      <c r="E8" s="448"/>
      <c r="F8" s="448"/>
    </row>
    <row r="9" spans="1:6" s="439" customFormat="1" ht="24.75" customHeight="1">
      <c r="A9" s="446">
        <v>50103</v>
      </c>
      <c r="B9" s="446" t="s">
        <v>1321</v>
      </c>
      <c r="C9" s="25">
        <v>1067</v>
      </c>
      <c r="D9" s="25">
        <v>1067</v>
      </c>
      <c r="E9" s="448"/>
      <c r="F9" s="448"/>
    </row>
    <row r="10" spans="1:6" s="439" customFormat="1" ht="24.75" customHeight="1">
      <c r="A10" s="446">
        <v>50199</v>
      </c>
      <c r="B10" s="446" t="s">
        <v>1322</v>
      </c>
      <c r="C10" s="25">
        <v>3783</v>
      </c>
      <c r="D10" s="25">
        <v>3783</v>
      </c>
      <c r="E10" s="448"/>
      <c r="F10" s="448"/>
    </row>
    <row r="11" spans="1:6" s="439" customFormat="1" ht="24.75" customHeight="1">
      <c r="A11" s="449">
        <v>502</v>
      </c>
      <c r="B11" s="449" t="s">
        <v>1383</v>
      </c>
      <c r="C11" s="365">
        <v>2112</v>
      </c>
      <c r="D11" s="365">
        <v>1612</v>
      </c>
      <c r="E11" s="448"/>
      <c r="F11" s="448"/>
    </row>
    <row r="12" spans="1:6" s="439" customFormat="1" ht="24.75" customHeight="1">
      <c r="A12" s="446">
        <v>50201</v>
      </c>
      <c r="B12" s="446" t="s">
        <v>1324</v>
      </c>
      <c r="C12" s="25">
        <v>1318</v>
      </c>
      <c r="D12" s="25">
        <v>1318</v>
      </c>
      <c r="E12" s="448"/>
      <c r="F12" s="448"/>
    </row>
    <row r="13" spans="1:6" s="439" customFormat="1" ht="24.75" customHeight="1">
      <c r="A13" s="446">
        <v>50202</v>
      </c>
      <c r="B13" s="446" t="s">
        <v>1325</v>
      </c>
      <c r="C13" s="25"/>
      <c r="D13" s="25"/>
      <c r="E13" s="448"/>
      <c r="F13" s="448"/>
    </row>
    <row r="14" spans="1:6" s="439" customFormat="1" ht="24.75" customHeight="1">
      <c r="A14" s="446">
        <v>50203</v>
      </c>
      <c r="B14" s="446" t="s">
        <v>1326</v>
      </c>
      <c r="C14" s="25"/>
      <c r="D14" s="25"/>
      <c r="E14" s="448"/>
      <c r="F14" s="448"/>
    </row>
    <row r="15" spans="1:6" s="439" customFormat="1" ht="24.75" customHeight="1">
      <c r="A15" s="446">
        <v>50204</v>
      </c>
      <c r="B15" s="446" t="s">
        <v>1327</v>
      </c>
      <c r="C15" s="25"/>
      <c r="D15" s="25"/>
      <c r="E15" s="448"/>
      <c r="F15" s="448"/>
    </row>
    <row r="16" spans="1:6" s="439" customFormat="1" ht="24.75" customHeight="1">
      <c r="A16" s="446">
        <v>50205</v>
      </c>
      <c r="B16" s="446" t="s">
        <v>1328</v>
      </c>
      <c r="C16" s="25"/>
      <c r="D16" s="25"/>
      <c r="E16" s="448"/>
      <c r="F16" s="448"/>
    </row>
    <row r="17" spans="1:6" s="439" customFormat="1" ht="24.75" customHeight="1">
      <c r="A17" s="446">
        <v>50206</v>
      </c>
      <c r="B17" s="446" t="s">
        <v>1329</v>
      </c>
      <c r="C17" s="25">
        <v>9</v>
      </c>
      <c r="D17" s="25">
        <v>9</v>
      </c>
      <c r="E17" s="448"/>
      <c r="F17" s="448"/>
    </row>
    <row r="18" spans="1:6" s="439" customFormat="1" ht="24.75" customHeight="1">
      <c r="A18" s="446">
        <v>50207</v>
      </c>
      <c r="B18" s="446" t="s">
        <v>1330</v>
      </c>
      <c r="C18" s="25"/>
      <c r="D18" s="25"/>
      <c r="E18" s="448"/>
      <c r="F18" s="448"/>
    </row>
    <row r="19" spans="1:6" s="439" customFormat="1" ht="24.75" customHeight="1">
      <c r="A19" s="446">
        <v>50208</v>
      </c>
      <c r="B19" s="446" t="s">
        <v>1331</v>
      </c>
      <c r="C19" s="25">
        <v>203</v>
      </c>
      <c r="D19" s="25">
        <v>203</v>
      </c>
      <c r="E19" s="448"/>
      <c r="F19" s="448"/>
    </row>
    <row r="20" spans="1:6" s="439" customFormat="1" ht="24.75" customHeight="1">
      <c r="A20" s="446">
        <v>50209</v>
      </c>
      <c r="B20" s="446" t="s">
        <v>1332</v>
      </c>
      <c r="C20" s="25"/>
      <c r="D20" s="25"/>
      <c r="E20" s="448"/>
      <c r="F20" s="448"/>
    </row>
    <row r="21" spans="1:6" s="439" customFormat="1" ht="24.75" customHeight="1">
      <c r="A21" s="446">
        <v>50299</v>
      </c>
      <c r="B21" s="446" t="s">
        <v>1333</v>
      </c>
      <c r="C21" s="25">
        <v>582</v>
      </c>
      <c r="D21" s="25">
        <v>82</v>
      </c>
      <c r="E21" s="448"/>
      <c r="F21" s="448"/>
    </row>
    <row r="22" spans="1:6" s="439" customFormat="1" ht="24.75" customHeight="1">
      <c r="A22" s="449">
        <v>503</v>
      </c>
      <c r="B22" s="449" t="s">
        <v>1384</v>
      </c>
      <c r="C22" s="365"/>
      <c r="D22" s="365"/>
      <c r="E22" s="448"/>
      <c r="F22" s="448"/>
    </row>
    <row r="23" spans="1:6" s="439" customFormat="1" ht="24.75" customHeight="1">
      <c r="A23" s="446">
        <v>50301</v>
      </c>
      <c r="B23" s="446" t="s">
        <v>1335</v>
      </c>
      <c r="C23" s="25"/>
      <c r="D23" s="25"/>
      <c r="E23" s="448"/>
      <c r="F23" s="448"/>
    </row>
    <row r="24" spans="1:6" s="439" customFormat="1" ht="24.75" customHeight="1">
      <c r="A24" s="446">
        <v>50302</v>
      </c>
      <c r="B24" s="446" t="s">
        <v>1336</v>
      </c>
      <c r="C24" s="25"/>
      <c r="D24" s="25"/>
      <c r="E24" s="448"/>
      <c r="F24" s="448"/>
    </row>
    <row r="25" spans="1:6" s="439" customFormat="1" ht="24.75" customHeight="1">
      <c r="A25" s="446">
        <v>50303</v>
      </c>
      <c r="B25" s="446" t="s">
        <v>1337</v>
      </c>
      <c r="C25" s="25"/>
      <c r="D25" s="25"/>
      <c r="E25" s="448"/>
      <c r="F25" s="448"/>
    </row>
    <row r="26" spans="1:6" s="439" customFormat="1" ht="24.75" customHeight="1">
      <c r="A26" s="446">
        <v>50305</v>
      </c>
      <c r="B26" s="446" t="s">
        <v>1338</v>
      </c>
      <c r="C26" s="25"/>
      <c r="D26" s="25"/>
      <c r="E26" s="448"/>
      <c r="F26" s="448"/>
    </row>
    <row r="27" spans="1:6" s="439" customFormat="1" ht="24.75" customHeight="1">
      <c r="A27" s="446">
        <v>50306</v>
      </c>
      <c r="B27" s="446" t="s">
        <v>1339</v>
      </c>
      <c r="C27" s="25"/>
      <c r="D27" s="25"/>
      <c r="E27" s="448"/>
      <c r="F27" s="448"/>
    </row>
    <row r="28" spans="1:6" s="439" customFormat="1" ht="24.75" customHeight="1">
      <c r="A28" s="446">
        <v>50307</v>
      </c>
      <c r="B28" s="446" t="s">
        <v>1340</v>
      </c>
      <c r="C28" s="25"/>
      <c r="D28" s="25"/>
      <c r="E28" s="448"/>
      <c r="F28" s="448"/>
    </row>
    <row r="29" spans="1:6" s="439" customFormat="1" ht="24.75" customHeight="1">
      <c r="A29" s="446">
        <v>50399</v>
      </c>
      <c r="B29" s="446" t="s">
        <v>1341</v>
      </c>
      <c r="C29" s="25"/>
      <c r="D29" s="25"/>
      <c r="E29" s="448"/>
      <c r="F29" s="448"/>
    </row>
    <row r="30" spans="1:6" s="439" customFormat="1" ht="24.75" customHeight="1">
      <c r="A30" s="449">
        <v>504</v>
      </c>
      <c r="B30" s="449" t="s">
        <v>1385</v>
      </c>
      <c r="C30" s="365"/>
      <c r="D30" s="365"/>
      <c r="E30" s="448"/>
      <c r="F30" s="448"/>
    </row>
    <row r="31" spans="1:6" s="439" customFormat="1" ht="24.75" customHeight="1">
      <c r="A31" s="446">
        <v>50401</v>
      </c>
      <c r="B31" s="446" t="s">
        <v>1335</v>
      </c>
      <c r="C31" s="25"/>
      <c r="D31" s="25"/>
      <c r="E31" s="448"/>
      <c r="F31" s="448"/>
    </row>
    <row r="32" spans="1:6" s="439" customFormat="1" ht="24.75" customHeight="1">
      <c r="A32" s="446">
        <v>50402</v>
      </c>
      <c r="B32" s="446" t="s">
        <v>1336</v>
      </c>
      <c r="C32" s="25"/>
      <c r="D32" s="25"/>
      <c r="E32" s="448"/>
      <c r="F32" s="448"/>
    </row>
    <row r="33" spans="1:6" s="439" customFormat="1" ht="24.75" customHeight="1">
      <c r="A33" s="446">
        <v>50403</v>
      </c>
      <c r="B33" s="446" t="s">
        <v>1337</v>
      </c>
      <c r="C33" s="25"/>
      <c r="D33" s="25"/>
      <c r="E33" s="448"/>
      <c r="F33" s="448"/>
    </row>
    <row r="34" spans="1:6" s="439" customFormat="1" ht="24.75" customHeight="1">
      <c r="A34" s="446">
        <v>50404</v>
      </c>
      <c r="B34" s="446" t="s">
        <v>1339</v>
      </c>
      <c r="C34" s="25"/>
      <c r="D34" s="25"/>
      <c r="E34" s="448"/>
      <c r="F34" s="448"/>
    </row>
    <row r="35" spans="1:6" s="439" customFormat="1" ht="24.75" customHeight="1">
      <c r="A35" s="446">
        <v>50405</v>
      </c>
      <c r="B35" s="446" t="s">
        <v>1340</v>
      </c>
      <c r="C35" s="25"/>
      <c r="D35" s="25"/>
      <c r="E35" s="448"/>
      <c r="F35" s="448"/>
    </row>
    <row r="36" spans="1:6" s="439" customFormat="1" ht="24.75" customHeight="1">
      <c r="A36" s="446">
        <v>50499</v>
      </c>
      <c r="B36" s="446" t="s">
        <v>1341</v>
      </c>
      <c r="C36" s="25"/>
      <c r="D36" s="25"/>
      <c r="E36" s="448"/>
      <c r="F36" s="448"/>
    </row>
    <row r="37" spans="1:6" s="439" customFormat="1" ht="24.75" customHeight="1">
      <c r="A37" s="449">
        <v>505</v>
      </c>
      <c r="B37" s="449" t="s">
        <v>1386</v>
      </c>
      <c r="C37" s="365">
        <v>26300</v>
      </c>
      <c r="D37" s="365">
        <v>25800</v>
      </c>
      <c r="E37" s="448"/>
      <c r="F37" s="448"/>
    </row>
    <row r="38" spans="1:6" s="439" customFormat="1" ht="24.75" customHeight="1">
      <c r="A38" s="446">
        <v>50501</v>
      </c>
      <c r="B38" s="446" t="s">
        <v>1344</v>
      </c>
      <c r="C38" s="25">
        <v>25026</v>
      </c>
      <c r="D38" s="25">
        <v>25026</v>
      </c>
      <c r="E38" s="448"/>
      <c r="F38" s="448"/>
    </row>
    <row r="39" spans="1:6" s="439" customFormat="1" ht="24.75" customHeight="1">
      <c r="A39" s="446">
        <v>50502</v>
      </c>
      <c r="B39" s="446" t="s">
        <v>1345</v>
      </c>
      <c r="C39" s="25">
        <v>1274</v>
      </c>
      <c r="D39" s="25">
        <v>774</v>
      </c>
      <c r="E39" s="448"/>
      <c r="F39" s="448"/>
    </row>
    <row r="40" spans="1:6" s="439" customFormat="1" ht="24.75" customHeight="1">
      <c r="A40" s="446">
        <v>50599</v>
      </c>
      <c r="B40" s="446" t="s">
        <v>1346</v>
      </c>
      <c r="C40" s="25"/>
      <c r="D40" s="25"/>
      <c r="E40" s="448"/>
      <c r="F40" s="448"/>
    </row>
    <row r="41" spans="1:6" s="439" customFormat="1" ht="24.75" customHeight="1">
      <c r="A41" s="449">
        <v>506</v>
      </c>
      <c r="B41" s="449" t="s">
        <v>1387</v>
      </c>
      <c r="C41" s="365"/>
      <c r="D41" s="365"/>
      <c r="E41" s="448"/>
      <c r="F41" s="448"/>
    </row>
    <row r="42" spans="1:6" s="439" customFormat="1" ht="24.75" customHeight="1">
      <c r="A42" s="446">
        <v>50601</v>
      </c>
      <c r="B42" s="446" t="s">
        <v>1348</v>
      </c>
      <c r="C42" s="25"/>
      <c r="D42" s="25"/>
      <c r="E42" s="448"/>
      <c r="F42" s="448"/>
    </row>
    <row r="43" spans="1:6" s="439" customFormat="1" ht="24.75" customHeight="1">
      <c r="A43" s="446">
        <v>50602</v>
      </c>
      <c r="B43" s="446" t="s">
        <v>1349</v>
      </c>
      <c r="C43" s="25"/>
      <c r="D43" s="25"/>
      <c r="E43" s="448"/>
      <c r="F43" s="448"/>
    </row>
    <row r="44" spans="1:6" s="439" customFormat="1" ht="24.75" customHeight="1">
      <c r="A44" s="449">
        <v>507</v>
      </c>
      <c r="B44" s="449" t="s">
        <v>1388</v>
      </c>
      <c r="C44" s="365"/>
      <c r="D44" s="365"/>
      <c r="E44" s="448"/>
      <c r="F44" s="448"/>
    </row>
    <row r="45" spans="1:6" s="439" customFormat="1" ht="24.75" customHeight="1">
      <c r="A45" s="446">
        <v>50701</v>
      </c>
      <c r="B45" s="446" t="s">
        <v>1351</v>
      </c>
      <c r="C45" s="25"/>
      <c r="D45" s="25"/>
      <c r="E45" s="448"/>
      <c r="F45" s="448"/>
    </row>
    <row r="46" spans="1:6" s="439" customFormat="1" ht="24.75" customHeight="1">
      <c r="A46" s="446">
        <v>50702</v>
      </c>
      <c r="B46" s="446" t="s">
        <v>1352</v>
      </c>
      <c r="C46" s="25"/>
      <c r="D46" s="25"/>
      <c r="E46" s="448"/>
      <c r="F46" s="448"/>
    </row>
    <row r="47" spans="1:6" s="439" customFormat="1" ht="24.75" customHeight="1">
      <c r="A47" s="446">
        <v>50799</v>
      </c>
      <c r="B47" s="446" t="s">
        <v>1353</v>
      </c>
      <c r="C47" s="25"/>
      <c r="D47" s="25"/>
      <c r="E47" s="448"/>
      <c r="F47" s="448"/>
    </row>
    <row r="48" spans="1:6" s="439" customFormat="1" ht="24.75" customHeight="1">
      <c r="A48" s="449">
        <v>508</v>
      </c>
      <c r="B48" s="449" t="s">
        <v>1389</v>
      </c>
      <c r="C48" s="365"/>
      <c r="D48" s="365"/>
      <c r="E48" s="448"/>
      <c r="F48" s="448"/>
    </row>
    <row r="49" spans="1:6" s="439" customFormat="1" ht="24.75" customHeight="1">
      <c r="A49" s="446">
        <v>50801</v>
      </c>
      <c r="B49" s="446" t="s">
        <v>1355</v>
      </c>
      <c r="C49" s="25"/>
      <c r="D49" s="25"/>
      <c r="E49" s="448"/>
      <c r="F49" s="448"/>
    </row>
    <row r="50" spans="1:6" s="439" customFormat="1" ht="24.75" customHeight="1">
      <c r="A50" s="446">
        <v>50802</v>
      </c>
      <c r="B50" s="446" t="s">
        <v>1356</v>
      </c>
      <c r="C50" s="25"/>
      <c r="D50" s="25"/>
      <c r="E50" s="448"/>
      <c r="F50" s="448"/>
    </row>
    <row r="51" spans="1:6" s="439" customFormat="1" ht="24.75" customHeight="1">
      <c r="A51" s="449">
        <v>509</v>
      </c>
      <c r="B51" s="449" t="s">
        <v>1390</v>
      </c>
      <c r="C51" s="365">
        <v>3030</v>
      </c>
      <c r="D51" s="365">
        <v>3030</v>
      </c>
      <c r="E51" s="448"/>
      <c r="F51" s="448"/>
    </row>
    <row r="52" spans="1:6" s="439" customFormat="1" ht="24.75" customHeight="1">
      <c r="A52" s="446">
        <v>50901</v>
      </c>
      <c r="B52" s="446" t="s">
        <v>1358</v>
      </c>
      <c r="C52" s="25">
        <v>411</v>
      </c>
      <c r="D52" s="25">
        <v>411</v>
      </c>
      <c r="E52" s="448"/>
      <c r="F52" s="448"/>
    </row>
    <row r="53" spans="1:6" s="439" customFormat="1" ht="24.75" customHeight="1">
      <c r="A53" s="446">
        <v>50902</v>
      </c>
      <c r="B53" s="446" t="s">
        <v>1359</v>
      </c>
      <c r="C53" s="25"/>
      <c r="D53" s="25"/>
      <c r="E53" s="448"/>
      <c r="F53" s="448"/>
    </row>
    <row r="54" spans="1:6" s="439" customFormat="1" ht="24.75" customHeight="1">
      <c r="A54" s="446">
        <v>50903</v>
      </c>
      <c r="B54" s="446" t="s">
        <v>1360</v>
      </c>
      <c r="C54" s="25"/>
      <c r="D54" s="25"/>
      <c r="E54" s="448"/>
      <c r="F54" s="448"/>
    </row>
    <row r="55" spans="1:6" s="439" customFormat="1" ht="24.75" customHeight="1">
      <c r="A55" s="446">
        <v>50905</v>
      </c>
      <c r="B55" s="446" t="s">
        <v>1361</v>
      </c>
      <c r="C55" s="25">
        <v>2608</v>
      </c>
      <c r="D55" s="25">
        <v>2608</v>
      </c>
      <c r="E55" s="448"/>
      <c r="F55" s="448"/>
    </row>
    <row r="56" spans="1:6" s="439" customFormat="1" ht="24.75" customHeight="1">
      <c r="A56" s="446">
        <v>50999</v>
      </c>
      <c r="B56" s="446" t="s">
        <v>1362</v>
      </c>
      <c r="C56" s="25">
        <v>11</v>
      </c>
      <c r="D56" s="25">
        <v>11</v>
      </c>
      <c r="E56" s="448"/>
      <c r="F56" s="448"/>
    </row>
    <row r="57" spans="1:6" s="439" customFormat="1" ht="24.75" customHeight="1">
      <c r="A57" s="449">
        <v>510</v>
      </c>
      <c r="B57" s="449" t="s">
        <v>1391</v>
      </c>
      <c r="C57" s="365"/>
      <c r="D57" s="365"/>
      <c r="E57" s="448"/>
      <c r="F57" s="448"/>
    </row>
    <row r="58" spans="1:6" s="439" customFormat="1" ht="24.75" customHeight="1">
      <c r="A58" s="446">
        <v>51002</v>
      </c>
      <c r="B58" s="446" t="s">
        <v>1364</v>
      </c>
      <c r="C58" s="25"/>
      <c r="D58" s="25"/>
      <c r="E58" s="448"/>
      <c r="F58" s="448"/>
    </row>
    <row r="59" spans="1:6" s="439" customFormat="1" ht="24.75" customHeight="1">
      <c r="A59" s="446">
        <v>51003</v>
      </c>
      <c r="B59" s="446" t="s">
        <v>1365</v>
      </c>
      <c r="C59" s="25"/>
      <c r="D59" s="25"/>
      <c r="E59" s="448"/>
      <c r="F59" s="448"/>
    </row>
    <row r="60" spans="1:6" s="439" customFormat="1" ht="24.75" customHeight="1">
      <c r="A60" s="449">
        <v>511</v>
      </c>
      <c r="B60" s="449" t="s">
        <v>1392</v>
      </c>
      <c r="C60" s="365"/>
      <c r="D60" s="365"/>
      <c r="E60" s="448"/>
      <c r="F60" s="448"/>
    </row>
    <row r="61" spans="1:6" s="439" customFormat="1" ht="24.75" customHeight="1">
      <c r="A61" s="446">
        <v>51101</v>
      </c>
      <c r="B61" s="446" t="s">
        <v>1368</v>
      </c>
      <c r="C61" s="25"/>
      <c r="D61" s="25"/>
      <c r="E61" s="448"/>
      <c r="F61" s="448"/>
    </row>
    <row r="62" spans="1:6" s="439" customFormat="1" ht="24.75" customHeight="1">
      <c r="A62" s="446">
        <v>51102</v>
      </c>
      <c r="B62" s="446" t="s">
        <v>1369</v>
      </c>
      <c r="C62" s="25"/>
      <c r="D62" s="25"/>
      <c r="E62" s="448"/>
      <c r="F62" s="448"/>
    </row>
    <row r="63" spans="1:6" s="439" customFormat="1" ht="24.75" customHeight="1">
      <c r="A63" s="446">
        <v>51103</v>
      </c>
      <c r="B63" s="446" t="s">
        <v>1370</v>
      </c>
      <c r="C63" s="25"/>
      <c r="D63" s="25"/>
      <c r="E63" s="448"/>
      <c r="F63" s="448"/>
    </row>
    <row r="64" spans="1:6" s="439" customFormat="1" ht="24.75" customHeight="1">
      <c r="A64" s="446">
        <v>51104</v>
      </c>
      <c r="B64" s="446" t="s">
        <v>1371</v>
      </c>
      <c r="C64" s="25"/>
      <c r="D64" s="25"/>
      <c r="E64" s="448"/>
      <c r="F64" s="448"/>
    </row>
    <row r="65" spans="1:6" s="439" customFormat="1" ht="24.75" customHeight="1">
      <c r="A65" s="449">
        <v>599</v>
      </c>
      <c r="B65" s="449" t="s">
        <v>1393</v>
      </c>
      <c r="C65" s="365"/>
      <c r="D65" s="365"/>
      <c r="E65" s="448"/>
      <c r="F65" s="448"/>
    </row>
    <row r="66" spans="1:6" s="439" customFormat="1" ht="24.75" customHeight="1">
      <c r="A66" s="446">
        <v>59906</v>
      </c>
      <c r="B66" s="446" t="s">
        <v>1373</v>
      </c>
      <c r="C66" s="25"/>
      <c r="D66" s="25"/>
      <c r="E66" s="448"/>
      <c r="F66" s="448"/>
    </row>
    <row r="67" spans="1:6" s="439" customFormat="1" ht="24.75" customHeight="1">
      <c r="A67" s="446">
        <v>59907</v>
      </c>
      <c r="B67" s="446" t="s">
        <v>1374</v>
      </c>
      <c r="C67" s="25"/>
      <c r="D67" s="25"/>
      <c r="E67" s="448"/>
      <c r="F67" s="448"/>
    </row>
    <row r="68" spans="1:6" s="439" customFormat="1" ht="24.75" customHeight="1">
      <c r="A68" s="446">
        <v>59908</v>
      </c>
      <c r="B68" s="446" t="s">
        <v>1375</v>
      </c>
      <c r="C68" s="25"/>
      <c r="D68" s="25"/>
      <c r="E68" s="448"/>
      <c r="F68" s="448"/>
    </row>
    <row r="69" spans="1:6" s="439" customFormat="1" ht="24.75" customHeight="1">
      <c r="A69" s="446">
        <v>59999</v>
      </c>
      <c r="B69" s="446" t="s">
        <v>1376</v>
      </c>
      <c r="C69" s="25"/>
      <c r="D69" s="25"/>
      <c r="E69" s="448"/>
      <c r="F69" s="448"/>
    </row>
  </sheetData>
  <sheetProtection/>
  <mergeCells count="1">
    <mergeCell ref="A2:D2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 scale="110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11" sqref="B11"/>
    </sheetView>
  </sheetViews>
  <sheetFormatPr defaultColWidth="8.8515625" defaultRowHeight="15"/>
  <cols>
    <col min="1" max="1" width="37.00390625" style="414" customWidth="1"/>
    <col min="2" max="2" width="14.28125" style="93" customWidth="1"/>
    <col min="3" max="3" width="14.57421875" style="93" customWidth="1"/>
    <col min="4" max="4" width="10.57421875" style="93" customWidth="1"/>
    <col min="5" max="5" width="12.7109375" style="93" customWidth="1"/>
    <col min="6" max="6" width="13.00390625" style="93" customWidth="1"/>
    <col min="7" max="16384" width="9.00390625" style="93" bestFit="1" customWidth="1"/>
  </cols>
  <sheetData>
    <row r="1" spans="1:6" s="397" customFormat="1" ht="24.75" customHeight="1">
      <c r="A1" s="415" t="s">
        <v>1394</v>
      </c>
      <c r="B1" s="93"/>
      <c r="C1" s="93"/>
      <c r="D1" s="93"/>
      <c r="E1" s="93"/>
      <c r="F1" s="93"/>
    </row>
    <row r="2" spans="1:5" s="411" customFormat="1" ht="30" customHeight="1">
      <c r="A2" s="416" t="s">
        <v>1395</v>
      </c>
      <c r="B2" s="417"/>
      <c r="C2" s="417"/>
      <c r="D2" s="417"/>
      <c r="E2" s="417"/>
    </row>
    <row r="3" spans="1:5" s="412" customFormat="1" ht="24.75" customHeight="1">
      <c r="A3" s="418"/>
      <c r="B3" s="38"/>
      <c r="C3" s="38" t="s">
        <v>1396</v>
      </c>
      <c r="D3" s="38"/>
      <c r="E3" s="38"/>
    </row>
    <row r="4" spans="1:5" s="413" customFormat="1" ht="24.75" customHeight="1">
      <c r="A4" s="419" t="s">
        <v>1397</v>
      </c>
      <c r="B4" s="419" t="s">
        <v>1398</v>
      </c>
      <c r="C4" s="419" t="s">
        <v>1399</v>
      </c>
      <c r="D4" s="419" t="s">
        <v>1400</v>
      </c>
      <c r="E4" s="420" t="s">
        <v>1401</v>
      </c>
    </row>
    <row r="5" spans="1:5" s="92" customFormat="1" ht="24.75" customHeight="1">
      <c r="A5" s="421" t="s">
        <v>1402</v>
      </c>
      <c r="B5" s="422"/>
      <c r="C5" s="423"/>
      <c r="D5" s="423"/>
      <c r="E5" s="424"/>
    </row>
    <row r="6" spans="1:5" s="92" customFormat="1" ht="24.75" customHeight="1">
      <c r="A6" s="425" t="s">
        <v>1403</v>
      </c>
      <c r="B6" s="422"/>
      <c r="C6" s="423"/>
      <c r="D6" s="423"/>
      <c r="E6" s="424"/>
    </row>
    <row r="7" spans="1:5" s="92" customFormat="1" ht="24.75" customHeight="1">
      <c r="A7" s="426"/>
      <c r="B7" s="427"/>
      <c r="C7" s="409"/>
      <c r="D7" s="409"/>
      <c r="E7" s="428"/>
    </row>
    <row r="8" spans="1:5" s="92" customFormat="1" ht="24.75" customHeight="1">
      <c r="A8" s="425" t="s">
        <v>1404</v>
      </c>
      <c r="B8" s="422"/>
      <c r="C8" s="423"/>
      <c r="D8" s="423"/>
      <c r="E8" s="424"/>
    </row>
    <row r="9" spans="1:5" s="92" customFormat="1" ht="24.75" customHeight="1">
      <c r="A9" s="426"/>
      <c r="B9" s="427"/>
      <c r="C9" s="409"/>
      <c r="D9" s="409"/>
      <c r="E9" s="428"/>
    </row>
    <row r="10" spans="1:5" s="92" customFormat="1" ht="24.75" customHeight="1">
      <c r="A10" s="421" t="s">
        <v>1405</v>
      </c>
      <c r="B10" s="422"/>
      <c r="C10" s="423"/>
      <c r="D10" s="423"/>
      <c r="E10" s="424"/>
    </row>
    <row r="11" spans="1:5" s="92" customFormat="1" ht="24.75" customHeight="1">
      <c r="A11" s="425" t="s">
        <v>1403</v>
      </c>
      <c r="B11" s="422"/>
      <c r="C11" s="423"/>
      <c r="D11" s="423"/>
      <c r="E11" s="424"/>
    </row>
    <row r="12" spans="1:5" s="92" customFormat="1" ht="24.75" customHeight="1">
      <c r="A12" s="426"/>
      <c r="B12" s="427"/>
      <c r="C12" s="409"/>
      <c r="D12" s="409"/>
      <c r="E12" s="428"/>
    </row>
    <row r="13" spans="1:5" s="92" customFormat="1" ht="24.75" customHeight="1">
      <c r="A13" s="425" t="s">
        <v>1404</v>
      </c>
      <c r="B13" s="422"/>
      <c r="C13" s="423"/>
      <c r="D13" s="422"/>
      <c r="E13" s="424"/>
    </row>
    <row r="14" spans="1:5" s="92" customFormat="1" ht="24.75" customHeight="1">
      <c r="A14" s="425"/>
      <c r="B14" s="422"/>
      <c r="C14" s="423"/>
      <c r="D14" s="422"/>
      <c r="E14" s="424"/>
    </row>
    <row r="15" spans="1:5" s="92" customFormat="1" ht="24.75" customHeight="1">
      <c r="A15" s="421" t="s">
        <v>1406</v>
      </c>
      <c r="B15" s="422"/>
      <c r="C15" s="423"/>
      <c r="D15" s="422"/>
      <c r="E15" s="424"/>
    </row>
    <row r="16" spans="1:5" s="92" customFormat="1" ht="24.75" customHeight="1">
      <c r="A16" s="425" t="s">
        <v>1403</v>
      </c>
      <c r="B16" s="422"/>
      <c r="C16" s="423"/>
      <c r="D16" s="423"/>
      <c r="E16" s="424"/>
    </row>
    <row r="17" spans="1:5" s="92" customFormat="1" ht="24.75" customHeight="1">
      <c r="A17" s="429"/>
      <c r="B17" s="427"/>
      <c r="C17" s="409"/>
      <c r="D17" s="409"/>
      <c r="E17" s="428"/>
    </row>
    <row r="18" spans="1:5" s="92" customFormat="1" ht="24.75" customHeight="1">
      <c r="A18" s="430" t="s">
        <v>1407</v>
      </c>
      <c r="B18" s="431"/>
      <c r="C18" s="432"/>
      <c r="D18" s="432"/>
      <c r="E18" s="428"/>
    </row>
    <row r="19" spans="1:5" s="92" customFormat="1" ht="24.75" customHeight="1">
      <c r="A19" s="430" t="s">
        <v>1408</v>
      </c>
      <c r="B19" s="431"/>
      <c r="C19" s="432"/>
      <c r="D19" s="432"/>
      <c r="E19" s="428"/>
    </row>
    <row r="20" spans="1:5" s="92" customFormat="1" ht="24.75" customHeight="1">
      <c r="A20" s="430" t="s">
        <v>1409</v>
      </c>
      <c r="B20" s="431"/>
      <c r="C20" s="422"/>
      <c r="D20" s="422"/>
      <c r="E20" s="428"/>
    </row>
    <row r="21" spans="1:5" s="92" customFormat="1" ht="24.75" customHeight="1">
      <c r="A21" s="410" t="s">
        <v>1410</v>
      </c>
      <c r="B21" s="418"/>
      <c r="C21" s="418"/>
      <c r="D21" s="433"/>
      <c r="E21" s="434"/>
    </row>
    <row r="22" spans="2:5" ht="24" customHeight="1">
      <c r="B22" s="435"/>
      <c r="C22" s="435"/>
      <c r="D22" s="436"/>
      <c r="E22" s="437"/>
    </row>
    <row r="23" spans="2:5" ht="24" customHeight="1">
      <c r="B23" s="435"/>
      <c r="C23" s="435"/>
      <c r="D23" s="436"/>
      <c r="E23" s="437"/>
    </row>
    <row r="24" spans="2:5" ht="24" customHeight="1">
      <c r="B24" s="435"/>
      <c r="C24" s="435"/>
      <c r="D24" s="435"/>
      <c r="E24" s="435"/>
    </row>
    <row r="25" spans="2:5" ht="24" customHeight="1">
      <c r="B25" s="435"/>
      <c r="C25" s="435"/>
      <c r="D25" s="435"/>
      <c r="E25" s="435"/>
    </row>
    <row r="26" spans="2:5" ht="24" customHeight="1">
      <c r="B26" s="435"/>
      <c r="C26" s="435"/>
      <c r="D26" s="435"/>
      <c r="E26" s="435"/>
    </row>
    <row r="27" spans="2:5" ht="24" customHeight="1">
      <c r="B27" s="435"/>
      <c r="C27" s="435"/>
      <c r="D27" s="435"/>
      <c r="E27" s="435"/>
    </row>
    <row r="28" spans="2:5" ht="24" customHeight="1">
      <c r="B28" s="435"/>
      <c r="C28" s="435"/>
      <c r="D28" s="435"/>
      <c r="E28" s="435"/>
    </row>
    <row r="29" spans="2:5" ht="24" customHeight="1">
      <c r="B29" s="435"/>
      <c r="C29" s="435"/>
      <c r="D29" s="435"/>
      <c r="E29" s="435"/>
    </row>
    <row r="30" spans="2:5" ht="24" customHeight="1">
      <c r="B30" s="435"/>
      <c r="C30" s="435"/>
      <c r="D30" s="435"/>
      <c r="E30" s="435"/>
    </row>
    <row r="31" spans="2:5" ht="24" customHeight="1">
      <c r="B31" s="435"/>
      <c r="C31" s="435"/>
      <c r="D31" s="435"/>
      <c r="E31" s="435"/>
    </row>
    <row r="32" spans="2:5" ht="24" customHeight="1">
      <c r="B32" s="435"/>
      <c r="C32" s="435"/>
      <c r="D32" s="435"/>
      <c r="E32" s="435"/>
    </row>
    <row r="33" spans="2:5" ht="24" customHeight="1">
      <c r="B33" s="435"/>
      <c r="C33" s="435"/>
      <c r="D33" s="435"/>
      <c r="E33" s="435"/>
    </row>
    <row r="34" spans="2:5" ht="24" customHeight="1">
      <c r="B34" s="435"/>
      <c r="C34" s="435"/>
      <c r="D34" s="435"/>
      <c r="E34" s="435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sheetProtection/>
  <mergeCells count="2">
    <mergeCell ref="A2:E2"/>
    <mergeCell ref="C3:E3"/>
  </mergeCells>
  <printOptions horizontalCentered="1"/>
  <pageMargins left="0.3541666666666667" right="0.3541666666666667" top="0.5902777777777778" bottom="0.7868055555555555" header="0.3145833333333333" footer="0.3145833333333333"/>
  <pageSetup fitToHeight="0" horizontalDpi="600" verticalDpi="600" orientation="portrait" paperSize="9" scale="110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B11" sqref="B11"/>
    </sheetView>
  </sheetViews>
  <sheetFormatPr defaultColWidth="8.8515625" defaultRowHeight="15"/>
  <cols>
    <col min="1" max="1" width="37.28125" style="401" customWidth="1"/>
    <col min="2" max="2" width="14.7109375" style="401" customWidth="1"/>
    <col min="3" max="3" width="14.00390625" style="401" customWidth="1"/>
    <col min="4" max="5" width="11.57421875" style="401" customWidth="1"/>
    <col min="6" max="6" width="6.7109375" style="401" customWidth="1"/>
    <col min="7" max="7" width="9.57421875" style="401" customWidth="1"/>
    <col min="8" max="8" width="21.7109375" style="401" customWidth="1"/>
    <col min="9" max="9" width="17.421875" style="401" customWidth="1"/>
    <col min="10" max="10" width="14.28125" style="401" customWidth="1"/>
    <col min="11" max="11" width="9.00390625" style="401" bestFit="1" customWidth="1"/>
    <col min="12" max="12" width="11.8515625" style="401" customWidth="1"/>
    <col min="13" max="16384" width="9.00390625" style="401" bestFit="1" customWidth="1"/>
  </cols>
  <sheetData>
    <row r="1" spans="1:12" s="397" customFormat="1" ht="24.75" customHeight="1">
      <c r="A1" s="402" t="s">
        <v>1411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5" ht="30" customHeight="1">
      <c r="A2" s="403" t="s">
        <v>1412</v>
      </c>
      <c r="B2" s="404"/>
      <c r="C2" s="404"/>
      <c r="D2" s="404"/>
      <c r="E2" s="404"/>
    </row>
    <row r="3" spans="1:5" ht="24.75" customHeight="1">
      <c r="A3" s="402"/>
      <c r="B3" s="402"/>
      <c r="C3" s="402"/>
      <c r="D3" s="405" t="s">
        <v>1134</v>
      </c>
      <c r="E3" s="405"/>
    </row>
    <row r="4" spans="1:5" ht="24.75" customHeight="1">
      <c r="A4" s="73" t="s">
        <v>1413</v>
      </c>
      <c r="B4" s="73" t="s">
        <v>4</v>
      </c>
      <c r="C4" s="73" t="s">
        <v>5</v>
      </c>
      <c r="D4" s="73" t="s">
        <v>6</v>
      </c>
      <c r="E4" s="120" t="s">
        <v>1401</v>
      </c>
    </row>
    <row r="5" spans="1:5" ht="24.75" customHeight="1">
      <c r="A5" s="406"/>
      <c r="B5" s="72"/>
      <c r="C5" s="407"/>
      <c r="D5" s="407"/>
      <c r="E5" s="408"/>
    </row>
    <row r="6" spans="1:5" ht="24.75" customHeight="1">
      <c r="A6" s="406"/>
      <c r="B6" s="72"/>
      <c r="C6" s="407"/>
      <c r="D6" s="407"/>
      <c r="E6" s="408"/>
    </row>
    <row r="7" spans="1:5" ht="24.75" customHeight="1">
      <c r="A7" s="406"/>
      <c r="B7" s="72"/>
      <c r="C7" s="407"/>
      <c r="D7" s="407"/>
      <c r="E7" s="408"/>
    </row>
    <row r="8" spans="1:5" ht="24.75" customHeight="1">
      <c r="A8" s="406"/>
      <c r="B8" s="72"/>
      <c r="C8" s="409"/>
      <c r="D8" s="409"/>
      <c r="E8" s="408"/>
    </row>
    <row r="9" spans="1:5" ht="24.75" customHeight="1">
      <c r="A9" s="406"/>
      <c r="B9" s="72"/>
      <c r="C9" s="409"/>
      <c r="D9" s="409"/>
      <c r="E9" s="408"/>
    </row>
    <row r="10" spans="1:5" ht="24.75" customHeight="1">
      <c r="A10" s="73" t="s">
        <v>1414</v>
      </c>
      <c r="B10" s="72"/>
      <c r="C10" s="407"/>
      <c r="D10" s="407"/>
      <c r="E10" s="408"/>
    </row>
    <row r="11" spans="1:15" s="398" customFormat="1" ht="24.75" customHeight="1">
      <c r="A11" s="410" t="s">
        <v>1410</v>
      </c>
      <c r="B11" s="402"/>
      <c r="C11" s="402"/>
      <c r="D11" s="402"/>
      <c r="E11" s="402"/>
      <c r="F11" s="401"/>
      <c r="G11" s="401"/>
      <c r="H11" s="401"/>
      <c r="I11" s="401"/>
      <c r="J11" s="401"/>
      <c r="K11" s="401"/>
      <c r="L11" s="401"/>
      <c r="O11" s="401"/>
    </row>
    <row r="12" spans="1:12" s="399" customFormat="1" ht="15">
      <c r="A12" s="401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</row>
    <row r="13" spans="1:12" s="400" customFormat="1" ht="15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</row>
    <row r="14" spans="1:12" s="400" customFormat="1" ht="15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</row>
    <row r="15" spans="1:12" s="400" customFormat="1" ht="15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</row>
    <row r="16" spans="2:12" s="400" customFormat="1" ht="15"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</row>
    <row r="17" spans="1:12" s="400" customFormat="1" ht="15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</row>
    <row r="18" spans="1:12" s="400" customFormat="1" ht="15">
      <c r="A18" s="401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</row>
    <row r="19" spans="1:12" s="400" customFormat="1" ht="15">
      <c r="A19" s="401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</row>
    <row r="20" spans="1:12" s="400" customFormat="1" ht="15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</row>
    <row r="21" spans="1:12" s="400" customFormat="1" ht="15">
      <c r="A21" s="401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</row>
    <row r="22" spans="1:12" s="400" customFormat="1" ht="15">
      <c r="A22" s="401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</row>
    <row r="23" spans="1:12" s="400" customFormat="1" ht="15">
      <c r="A23" s="401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</row>
    <row r="24" spans="1:12" s="400" customFormat="1" ht="15">
      <c r="A24" s="401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</row>
    <row r="25" spans="1:12" s="400" customFormat="1" ht="15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</row>
    <row r="26" spans="1:12" s="400" customFormat="1" ht="15">
      <c r="A26" s="401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</row>
    <row r="27" spans="1:12" s="400" customFormat="1" ht="15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</row>
    <row r="28" spans="1:12" s="400" customFormat="1" ht="15">
      <c r="A28" s="40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</row>
    <row r="29" spans="1:12" s="400" customFormat="1" ht="15">
      <c r="A29" s="40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</row>
    <row r="30" spans="1:12" s="400" customFormat="1" ht="15">
      <c r="A30" s="401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</row>
    <row r="31" spans="1:12" s="400" customFormat="1" ht="15">
      <c r="A31" s="401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</row>
    <row r="32" spans="1:12" s="400" customFormat="1" ht="15">
      <c r="A32" s="401"/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</row>
    <row r="33" spans="1:12" s="400" customFormat="1" ht="15">
      <c r="A33" s="401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</row>
    <row r="34" spans="1:12" s="400" customFormat="1" ht="15">
      <c r="A34" s="401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</row>
    <row r="35" spans="1:12" s="400" customFormat="1" ht="15">
      <c r="A35" s="401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</row>
    <row r="36" spans="1:12" s="400" customFormat="1" ht="15">
      <c r="A36" s="401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</row>
    <row r="37" spans="1:12" s="400" customFormat="1" ht="15">
      <c r="A37" s="401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</row>
    <row r="38" spans="1:12" s="400" customFormat="1" ht="15">
      <c r="A38" s="401"/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</row>
    <row r="39" spans="1:12" s="400" customFormat="1" ht="15">
      <c r="A39" s="401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</row>
    <row r="40" spans="1:12" s="400" customFormat="1" ht="15">
      <c r="A40" s="401"/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</row>
    <row r="41" spans="1:12" s="400" customFormat="1" ht="15">
      <c r="A41" s="401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</row>
    <row r="42" spans="1:12" s="400" customFormat="1" ht="15">
      <c r="A42" s="401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</row>
    <row r="43" spans="1:12" s="400" customFormat="1" ht="15">
      <c r="A43" s="401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</row>
    <row r="44" spans="1:12" s="400" customFormat="1" ht="15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</row>
    <row r="45" spans="1:12" s="400" customFormat="1" ht="15">
      <c r="A45" s="401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</row>
    <row r="46" spans="1:12" s="400" customFormat="1" ht="15">
      <c r="A46" s="401"/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</row>
    <row r="47" spans="1:12" s="400" customFormat="1" ht="15">
      <c r="A47" s="401"/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</row>
    <row r="48" spans="1:12" s="400" customFormat="1" ht="15">
      <c r="A48" s="401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</row>
    <row r="49" spans="1:12" s="400" customFormat="1" ht="15">
      <c r="A49" s="401"/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</row>
    <row r="50" spans="1:12" s="400" customFormat="1" ht="15">
      <c r="A50" s="401"/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</row>
    <row r="51" spans="1:12" s="400" customFormat="1" ht="15">
      <c r="A51" s="401"/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</row>
    <row r="52" spans="1:12" s="400" customFormat="1" ht="15">
      <c r="A52" s="401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</row>
    <row r="53" spans="1:12" s="400" customFormat="1" ht="15">
      <c r="A53" s="401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</row>
    <row r="54" spans="1:12" s="400" customFormat="1" ht="15">
      <c r="A54" s="401"/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</row>
    <row r="55" spans="1:12" s="400" customFormat="1" ht="15">
      <c r="A55" s="401"/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</row>
    <row r="56" spans="1:12" s="400" customFormat="1" ht="15">
      <c r="A56" s="401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</row>
    <row r="57" spans="1:12" s="400" customFormat="1" ht="15">
      <c r="A57" s="401"/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</row>
    <row r="58" spans="1:12" s="400" customFormat="1" ht="15">
      <c r="A58" s="401"/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</row>
    <row r="59" spans="1:12" s="400" customFormat="1" ht="15">
      <c r="A59" s="401"/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</row>
    <row r="60" spans="1:12" s="400" customFormat="1" ht="15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</row>
    <row r="61" spans="1:12" s="400" customFormat="1" ht="15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</row>
    <row r="62" spans="1:12" s="400" customFormat="1" ht="15">
      <c r="A62" s="401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</row>
    <row r="63" spans="1:12" s="400" customFormat="1" ht="15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</row>
    <row r="64" spans="1:12" s="400" customFormat="1" ht="15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</row>
    <row r="65" spans="1:12" s="400" customFormat="1" ht="15">
      <c r="A65" s="401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</row>
    <row r="66" spans="1:12" s="400" customFormat="1" ht="15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</row>
    <row r="67" spans="1:12" s="400" customFormat="1" ht="15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</row>
    <row r="68" spans="1:12" s="400" customFormat="1" ht="15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</row>
    <row r="69" spans="1:12" s="400" customFormat="1" ht="15">
      <c r="A69" s="401"/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</row>
    <row r="70" spans="1:12" s="400" customFormat="1" ht="15">
      <c r="A70" s="401"/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</row>
    <row r="71" spans="1:12" s="400" customFormat="1" ht="15">
      <c r="A71" s="401"/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</row>
    <row r="72" spans="1:12" s="400" customFormat="1" ht="15">
      <c r="A72" s="401"/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</row>
    <row r="73" spans="1:12" s="400" customFormat="1" ht="15">
      <c r="A73" s="401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</row>
    <row r="74" spans="1:12" s="400" customFormat="1" ht="15">
      <c r="A74" s="401"/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</row>
    <row r="75" spans="1:12" s="400" customFormat="1" ht="15">
      <c r="A75" s="401"/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</row>
    <row r="76" spans="1:12" s="400" customFormat="1" ht="15">
      <c r="A76" s="401"/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</row>
    <row r="77" spans="1:12" s="400" customFormat="1" ht="15">
      <c r="A77" s="401"/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</row>
    <row r="78" spans="1:12" s="400" customFormat="1" ht="15">
      <c r="A78" s="401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</row>
    <row r="79" spans="1:12" s="400" customFormat="1" ht="15">
      <c r="A79" s="401"/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</row>
    <row r="80" spans="1:12" s="400" customFormat="1" ht="15">
      <c r="A80" s="401"/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</row>
    <row r="81" spans="1:12" s="400" customFormat="1" ht="15">
      <c r="A81" s="401"/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</row>
  </sheetData>
  <sheetProtection/>
  <mergeCells count="2">
    <mergeCell ref="A2:E2"/>
    <mergeCell ref="D3:E3"/>
  </mergeCells>
  <printOptions horizontalCentered="1"/>
  <pageMargins left="0.3541666666666667" right="0.3541666666666667" top="0.7868055555555555" bottom="0.5902777777777778" header="0.3145833333333333" footer="0.3145833333333333"/>
  <pageSetup horizontalDpi="600" verticalDpi="600" orientation="portrait" paperSize="9" scale="110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xSplit="1" ySplit="4" topLeftCell="B5" activePane="bottomRight" state="frozen"/>
      <selection pane="bottomRight" activeCell="B11" sqref="B11"/>
    </sheetView>
  </sheetViews>
  <sheetFormatPr defaultColWidth="8.8515625" defaultRowHeight="15"/>
  <cols>
    <col min="1" max="1" width="35.7109375" style="375" customWidth="1"/>
    <col min="2" max="2" width="9.57421875" style="375" customWidth="1"/>
    <col min="3" max="3" width="9.421875" style="338" customWidth="1"/>
    <col min="4" max="4" width="9.7109375" style="338" customWidth="1"/>
    <col min="5" max="5" width="12.8515625" style="338" customWidth="1"/>
    <col min="6" max="6" width="15.421875" style="338" hidden="1" customWidth="1"/>
    <col min="7" max="7" width="11.140625" style="338" customWidth="1"/>
    <col min="8" max="32" width="9.00390625" style="375" bestFit="1" customWidth="1"/>
    <col min="33" max="16384" width="8.8515625" style="375" customWidth="1"/>
  </cols>
  <sheetData>
    <row r="1" spans="1:7" s="372" customFormat="1" ht="24.75" customHeight="1">
      <c r="A1" s="377" t="s">
        <v>1415</v>
      </c>
      <c r="C1" s="342"/>
      <c r="D1" s="342"/>
      <c r="E1" s="342"/>
      <c r="F1" s="342"/>
      <c r="G1" s="342"/>
    </row>
    <row r="2" spans="1:7" s="373" customFormat="1" ht="30" customHeight="1">
      <c r="A2" s="346" t="s">
        <v>1416</v>
      </c>
      <c r="B2" s="346"/>
      <c r="C2" s="346"/>
      <c r="D2" s="346"/>
      <c r="E2" s="346"/>
      <c r="F2" s="346"/>
      <c r="G2" s="346"/>
    </row>
    <row r="3" spans="1:7" ht="24.75" customHeight="1">
      <c r="A3" s="377"/>
      <c r="B3" s="377"/>
      <c r="C3" s="350"/>
      <c r="D3" s="350"/>
      <c r="E3" s="350"/>
      <c r="F3" s="350"/>
      <c r="G3" s="378" t="s">
        <v>2</v>
      </c>
    </row>
    <row r="4" spans="1:8" s="372" customFormat="1" ht="54" customHeight="1">
      <c r="A4" s="357" t="s">
        <v>1127</v>
      </c>
      <c r="B4" s="357" t="s">
        <v>1417</v>
      </c>
      <c r="C4" s="357" t="s">
        <v>1418</v>
      </c>
      <c r="D4" s="357" t="s">
        <v>6</v>
      </c>
      <c r="E4" s="354" t="s">
        <v>1419</v>
      </c>
      <c r="F4" s="357" t="s">
        <v>8</v>
      </c>
      <c r="G4" s="354" t="s">
        <v>1420</v>
      </c>
      <c r="H4" s="379"/>
    </row>
    <row r="5" spans="1:8" s="372" customFormat="1" ht="24.75" customHeight="1">
      <c r="A5" s="380" t="s">
        <v>1421</v>
      </c>
      <c r="B5" s="381"/>
      <c r="C5" s="382"/>
      <c r="D5" s="382"/>
      <c r="E5" s="383"/>
      <c r="F5" s="383"/>
      <c r="G5" s="384"/>
      <c r="H5" s="379"/>
    </row>
    <row r="6" spans="1:7" s="372" customFormat="1" ht="39.75" customHeight="1">
      <c r="A6" s="380" t="s">
        <v>1422</v>
      </c>
      <c r="B6" s="381"/>
      <c r="C6" s="382"/>
      <c r="D6" s="382"/>
      <c r="E6" s="383"/>
      <c r="F6" s="383"/>
      <c r="G6" s="384"/>
    </row>
    <row r="7" spans="1:7" s="372" customFormat="1" ht="24.75" customHeight="1">
      <c r="A7" s="380" t="s">
        <v>1423</v>
      </c>
      <c r="B7" s="381"/>
      <c r="C7" s="382"/>
      <c r="D7" s="382"/>
      <c r="E7" s="383"/>
      <c r="F7" s="383"/>
      <c r="G7" s="384"/>
    </row>
    <row r="8" spans="1:7" s="372" customFormat="1" ht="24.75" customHeight="1">
      <c r="A8" s="380" t="s">
        <v>1424</v>
      </c>
      <c r="B8" s="381"/>
      <c r="C8" s="382"/>
      <c r="D8" s="382"/>
      <c r="E8" s="383"/>
      <c r="F8" s="383"/>
      <c r="G8" s="384"/>
    </row>
    <row r="9" spans="1:7" s="372" customFormat="1" ht="39.75" customHeight="1">
      <c r="A9" s="380" t="s">
        <v>1425</v>
      </c>
      <c r="B9" s="381"/>
      <c r="C9" s="382"/>
      <c r="D9" s="382"/>
      <c r="E9" s="383"/>
      <c r="F9" s="383"/>
      <c r="G9" s="384"/>
    </row>
    <row r="10" spans="1:7" s="372" customFormat="1" ht="24.75" customHeight="1">
      <c r="A10" s="380" t="s">
        <v>1426</v>
      </c>
      <c r="B10" s="381"/>
      <c r="C10" s="385"/>
      <c r="D10" s="385"/>
      <c r="E10" s="386"/>
      <c r="F10" s="386"/>
      <c r="G10" s="387"/>
    </row>
    <row r="11" spans="1:7" s="372" customFormat="1" ht="24.75" customHeight="1">
      <c r="A11" s="380" t="s">
        <v>1427</v>
      </c>
      <c r="B11" s="381"/>
      <c r="C11" s="385"/>
      <c r="D11" s="385"/>
      <c r="E11" s="386"/>
      <c r="F11" s="386"/>
      <c r="G11" s="387"/>
    </row>
    <row r="12" spans="1:7" s="372" customFormat="1" ht="24.75" customHeight="1">
      <c r="A12" s="380" t="s">
        <v>1428</v>
      </c>
      <c r="B12" s="381"/>
      <c r="C12" s="385"/>
      <c r="D12" s="385"/>
      <c r="E12" s="386"/>
      <c r="F12" s="386"/>
      <c r="G12" s="387"/>
    </row>
    <row r="13" spans="1:7" s="372" customFormat="1" ht="39.75" customHeight="1">
      <c r="A13" s="380" t="s">
        <v>1429</v>
      </c>
      <c r="B13" s="371">
        <f>SUM(B14:B18)</f>
        <v>15000</v>
      </c>
      <c r="C13" s="371">
        <f>SUM(C14:C18)</f>
        <v>11000</v>
      </c>
      <c r="D13" s="371">
        <f>SUM(D14:D18)</f>
        <v>10975</v>
      </c>
      <c r="E13" s="361">
        <f>SUM(D13/C13)</f>
        <v>0.9977272727272727</v>
      </c>
      <c r="F13" s="371">
        <f>SUM(F14:F18)</f>
        <v>15362</v>
      </c>
      <c r="G13" s="361">
        <f>SUM(D13-F13)/F13</f>
        <v>-0.2855747949485744</v>
      </c>
    </row>
    <row r="14" spans="1:7" s="372" customFormat="1" ht="24.75" customHeight="1">
      <c r="A14" s="147" t="s">
        <v>1430</v>
      </c>
      <c r="B14" s="388">
        <v>15000</v>
      </c>
      <c r="C14" s="388">
        <v>11000</v>
      </c>
      <c r="D14" s="388">
        <v>11093</v>
      </c>
      <c r="E14" s="364">
        <f>D14/C14</f>
        <v>1.0084545454545455</v>
      </c>
      <c r="F14" s="388">
        <v>15362</v>
      </c>
      <c r="G14" s="364">
        <f>SUM(D14-F14)/F14</f>
        <v>-0.27789350345007163</v>
      </c>
    </row>
    <row r="15" spans="1:7" s="372" customFormat="1" ht="24.75" customHeight="1" hidden="1">
      <c r="A15" s="147" t="s">
        <v>1431</v>
      </c>
      <c r="B15" s="389"/>
      <c r="C15" s="382"/>
      <c r="D15" s="382"/>
      <c r="E15" s="364"/>
      <c r="F15" s="361"/>
      <c r="G15" s="364"/>
    </row>
    <row r="16" spans="1:7" s="372" customFormat="1" ht="24.75" customHeight="1" hidden="1">
      <c r="A16" s="147" t="s">
        <v>1432</v>
      </c>
      <c r="B16" s="389"/>
      <c r="C16" s="382"/>
      <c r="D16" s="382"/>
      <c r="E16" s="364"/>
      <c r="F16" s="361"/>
      <c r="G16" s="364"/>
    </row>
    <row r="17" spans="1:7" s="372" customFormat="1" ht="39.75" customHeight="1">
      <c r="A17" s="147" t="s">
        <v>1433</v>
      </c>
      <c r="B17" s="389"/>
      <c r="C17" s="388"/>
      <c r="D17" s="388">
        <v>-118</v>
      </c>
      <c r="E17" s="364"/>
      <c r="F17" s="388"/>
      <c r="G17" s="364"/>
    </row>
    <row r="18" spans="1:7" s="372" customFormat="1" ht="24.75" customHeight="1">
      <c r="A18" s="147" t="s">
        <v>1434</v>
      </c>
      <c r="B18" s="389"/>
      <c r="C18" s="385"/>
      <c r="D18" s="385"/>
      <c r="E18" s="386"/>
      <c r="F18" s="386"/>
      <c r="G18" s="361"/>
    </row>
    <row r="19" spans="1:8" s="372" customFormat="1" ht="39.75" customHeight="1">
      <c r="A19" s="380" t="s">
        <v>1435</v>
      </c>
      <c r="B19" s="381"/>
      <c r="C19" s="389"/>
      <c r="D19" s="389"/>
      <c r="E19" s="390"/>
      <c r="F19" s="390"/>
      <c r="G19" s="361"/>
      <c r="H19" s="372" t="s">
        <v>1436</v>
      </c>
    </row>
    <row r="20" spans="1:7" s="372" customFormat="1" ht="24.75" customHeight="1">
      <c r="A20" s="380" t="s">
        <v>1437</v>
      </c>
      <c r="B20" s="371"/>
      <c r="C20" s="371"/>
      <c r="D20" s="371"/>
      <c r="E20" s="361"/>
      <c r="F20" s="361"/>
      <c r="G20" s="361"/>
    </row>
    <row r="21" spans="1:7" s="372" customFormat="1" ht="24.75" customHeight="1" hidden="1">
      <c r="A21" s="147" t="s">
        <v>1438</v>
      </c>
      <c r="B21" s="389"/>
      <c r="C21" s="391"/>
      <c r="D21" s="391"/>
      <c r="E21" s="392"/>
      <c r="F21" s="392"/>
      <c r="G21" s="361"/>
    </row>
    <row r="22" spans="1:7" s="372" customFormat="1" ht="24.75" customHeight="1">
      <c r="A22" s="147" t="s">
        <v>1439</v>
      </c>
      <c r="B22" s="389"/>
      <c r="C22" s="391"/>
      <c r="D22" s="391"/>
      <c r="E22" s="393"/>
      <c r="F22" s="393"/>
      <c r="G22" s="361"/>
    </row>
    <row r="23" spans="1:7" s="374" customFormat="1" ht="39.75" customHeight="1">
      <c r="A23" s="380" t="s">
        <v>1440</v>
      </c>
      <c r="B23" s="381"/>
      <c r="C23" s="394"/>
      <c r="D23" s="394">
        <v>55</v>
      </c>
      <c r="E23" s="364"/>
      <c r="F23" s="394">
        <v>63</v>
      </c>
      <c r="G23" s="361">
        <f>SUM(D23-F23)/F23</f>
        <v>-0.12698412698412698</v>
      </c>
    </row>
    <row r="24" spans="1:7" s="372" customFormat="1" ht="39.75" customHeight="1">
      <c r="A24" s="380" t="s">
        <v>1441</v>
      </c>
      <c r="B24" s="381"/>
      <c r="C24" s="391"/>
      <c r="D24" s="391"/>
      <c r="E24" s="393"/>
      <c r="F24" s="393"/>
      <c r="G24" s="361"/>
    </row>
    <row r="25" spans="1:7" s="374" customFormat="1" ht="24.75" customHeight="1">
      <c r="A25" s="380" t="s">
        <v>1442</v>
      </c>
      <c r="B25" s="395"/>
      <c r="C25" s="394"/>
      <c r="D25" s="394"/>
      <c r="E25" s="361"/>
      <c r="F25" s="393"/>
      <c r="G25" s="361"/>
    </row>
    <row r="26" spans="1:7" s="372" customFormat="1" ht="24.75" customHeight="1">
      <c r="A26" s="396" t="s">
        <v>1443</v>
      </c>
      <c r="B26" s="371">
        <f>SUM(B6+B7+B8+B9+B10+B11+B12+B13+B19+B20+B23+B24+B25)</f>
        <v>15000</v>
      </c>
      <c r="C26" s="371">
        <f>SUM(C6+C7+C8+C9+C10+C11+C12+C13+C19+C20+C23+C24+C25)</f>
        <v>11000</v>
      </c>
      <c r="D26" s="371">
        <f>SUM(D6+D7+D8+D9+D10+D11+D12+D13+D19+D20+D23+D24+D25)</f>
        <v>11030</v>
      </c>
      <c r="E26" s="361">
        <f>SUM(D26/C26)</f>
        <v>1.0027272727272727</v>
      </c>
      <c r="F26" s="371">
        <f>SUM(F6+F7+F8+F9+F10+F11+F12+F13+F19+F20+F23+F24+F25)</f>
        <v>15425</v>
      </c>
      <c r="G26" s="361">
        <f>SUM(D26-F26)/F26</f>
        <v>-0.28492706645056726</v>
      </c>
    </row>
  </sheetData>
  <sheetProtection/>
  <mergeCells count="1">
    <mergeCell ref="A2:G2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 scale="110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pane xSplit="1" ySplit="4" topLeftCell="B5" activePane="bottomRight" state="frozen"/>
      <selection pane="bottomRight" activeCell="B11" sqref="B11"/>
    </sheetView>
  </sheetViews>
  <sheetFormatPr defaultColWidth="8.8515625" defaultRowHeight="15"/>
  <cols>
    <col min="1" max="1" width="48.57421875" style="337" customWidth="1"/>
    <col min="2" max="2" width="8.57421875" style="338" customWidth="1"/>
    <col min="3" max="3" width="9.00390625" style="338" customWidth="1"/>
    <col min="4" max="4" width="8.7109375" style="338" customWidth="1"/>
    <col min="5" max="5" width="12.421875" style="339" customWidth="1"/>
    <col min="6" max="6" width="8.421875" style="339" hidden="1" customWidth="1"/>
    <col min="7" max="7" width="11.8515625" style="340" customWidth="1"/>
    <col min="8" max="24" width="9.00390625" style="332" bestFit="1" customWidth="1"/>
    <col min="25" max="16384" width="8.8515625" style="332" customWidth="1"/>
  </cols>
  <sheetData>
    <row r="1" spans="1:7" s="330" customFormat="1" ht="24.75" customHeight="1">
      <c r="A1" s="341" t="s">
        <v>1444</v>
      </c>
      <c r="B1" s="342"/>
      <c r="C1" s="342"/>
      <c r="D1" s="342"/>
      <c r="E1" s="343"/>
      <c r="F1" s="343"/>
      <c r="G1" s="344"/>
    </row>
    <row r="2" spans="1:7" s="331" customFormat="1" ht="30" customHeight="1">
      <c r="A2" s="345" t="s">
        <v>1445</v>
      </c>
      <c r="B2" s="346"/>
      <c r="C2" s="346"/>
      <c r="D2" s="346"/>
      <c r="E2" s="347"/>
      <c r="F2" s="347"/>
      <c r="G2" s="348"/>
    </row>
    <row r="3" spans="1:7" ht="24.75" customHeight="1">
      <c r="A3" s="349"/>
      <c r="B3" s="350"/>
      <c r="C3" s="351"/>
      <c r="D3" s="351"/>
      <c r="E3" s="352"/>
      <c r="F3" s="352"/>
      <c r="G3" s="353" t="s">
        <v>2</v>
      </c>
    </row>
    <row r="4" spans="1:7" s="333" customFormat="1" ht="58.5" customHeight="1">
      <c r="A4" s="354" t="s">
        <v>3</v>
      </c>
      <c r="B4" s="355" t="s">
        <v>1446</v>
      </c>
      <c r="C4" s="355" t="s">
        <v>1316</v>
      </c>
      <c r="D4" s="355" t="s">
        <v>1138</v>
      </c>
      <c r="E4" s="356" t="s">
        <v>1419</v>
      </c>
      <c r="F4" s="357" t="s">
        <v>8</v>
      </c>
      <c r="G4" s="358" t="s">
        <v>1420</v>
      </c>
    </row>
    <row r="5" spans="1:7" s="334" customFormat="1" ht="24.75" customHeight="1">
      <c r="A5" s="359" t="s">
        <v>1447</v>
      </c>
      <c r="B5" s="360">
        <f>B6</f>
        <v>3</v>
      </c>
      <c r="C5" s="360">
        <f>C6</f>
        <v>10</v>
      </c>
      <c r="D5" s="360">
        <f>D6</f>
        <v>3</v>
      </c>
      <c r="E5" s="361">
        <f>SUM(D5)/C5</f>
        <v>0.3</v>
      </c>
      <c r="F5" s="360"/>
      <c r="G5" s="361"/>
    </row>
    <row r="6" spans="1:7" s="333" customFormat="1" ht="39.75" customHeight="1">
      <c r="A6" s="359" t="s">
        <v>1448</v>
      </c>
      <c r="B6" s="360">
        <f>SUM(B7:B7)</f>
        <v>3</v>
      </c>
      <c r="C6" s="360">
        <f>SUM(C7:C7)</f>
        <v>10</v>
      </c>
      <c r="D6" s="360">
        <f>SUM(D7:D7)</f>
        <v>3</v>
      </c>
      <c r="E6" s="361">
        <f aca="true" t="shared" si="0" ref="E6:E11">SUM(D6)/C6</f>
        <v>0.3</v>
      </c>
      <c r="F6" s="360"/>
      <c r="G6" s="361"/>
    </row>
    <row r="7" spans="1:7" s="333" customFormat="1" ht="39.75" customHeight="1">
      <c r="A7" s="362" t="s">
        <v>1449</v>
      </c>
      <c r="B7" s="363">
        <v>3</v>
      </c>
      <c r="C7" s="363">
        <v>10</v>
      </c>
      <c r="D7" s="363">
        <v>3</v>
      </c>
      <c r="E7" s="364">
        <f t="shared" si="0"/>
        <v>0.3</v>
      </c>
      <c r="F7" s="363"/>
      <c r="G7" s="364"/>
    </row>
    <row r="8" spans="1:7" s="333" customFormat="1" ht="24.75" customHeight="1">
      <c r="A8" s="359" t="s">
        <v>1450</v>
      </c>
      <c r="B8" s="360">
        <f>B9</f>
        <v>1</v>
      </c>
      <c r="C8" s="360">
        <f>C9</f>
        <v>198</v>
      </c>
      <c r="D8" s="360">
        <f>D9</f>
        <v>44</v>
      </c>
      <c r="E8" s="361">
        <f t="shared" si="0"/>
        <v>0.2222222222222222</v>
      </c>
      <c r="F8" s="361"/>
      <c r="G8" s="361"/>
    </row>
    <row r="9" spans="1:7" s="333" customFormat="1" ht="24.75" customHeight="1">
      <c r="A9" s="359" t="s">
        <v>1451</v>
      </c>
      <c r="B9" s="360">
        <f>SUM(B10:B11)</f>
        <v>1</v>
      </c>
      <c r="C9" s="360">
        <f>SUM(C10:C11)</f>
        <v>198</v>
      </c>
      <c r="D9" s="360">
        <f>SUM(D10:D11)</f>
        <v>44</v>
      </c>
      <c r="E9" s="361">
        <f t="shared" si="0"/>
        <v>0.2222222222222222</v>
      </c>
      <c r="F9" s="361"/>
      <c r="G9" s="361"/>
    </row>
    <row r="10" spans="1:7" s="333" customFormat="1" ht="24.75" customHeight="1">
      <c r="A10" s="362" t="s">
        <v>1452</v>
      </c>
      <c r="B10" s="363">
        <v>1</v>
      </c>
      <c r="C10" s="363">
        <v>34</v>
      </c>
      <c r="D10" s="363">
        <v>14</v>
      </c>
      <c r="E10" s="364">
        <f t="shared" si="0"/>
        <v>0.4117647058823529</v>
      </c>
      <c r="F10" s="364"/>
      <c r="G10" s="364"/>
    </row>
    <row r="11" spans="1:7" s="333" customFormat="1" ht="24.75" customHeight="1">
      <c r="A11" s="362" t="s">
        <v>1453</v>
      </c>
      <c r="B11" s="363"/>
      <c r="C11" s="363">
        <v>164</v>
      </c>
      <c r="D11" s="363">
        <v>30</v>
      </c>
      <c r="E11" s="364">
        <f t="shared" si="0"/>
        <v>0.18292682926829268</v>
      </c>
      <c r="F11" s="364"/>
      <c r="G11" s="364"/>
    </row>
    <row r="12" spans="1:7" s="334" customFormat="1" ht="24.75" customHeight="1">
      <c r="A12" s="359" t="s">
        <v>1454</v>
      </c>
      <c r="B12" s="360">
        <f>B13+B18</f>
        <v>12594</v>
      </c>
      <c r="C12" s="360">
        <f>C13+C18</f>
        <v>8721</v>
      </c>
      <c r="D12" s="360">
        <f>D13+D18</f>
        <v>8520</v>
      </c>
      <c r="E12" s="361">
        <f aca="true" t="shared" si="1" ref="E12:E17">SUM(D12)/C12</f>
        <v>0.976952184382525</v>
      </c>
      <c r="F12" s="360">
        <f>F13+F18</f>
        <v>14480</v>
      </c>
      <c r="G12" s="361">
        <f>(D12-F12)/F12</f>
        <v>-0.4116022099447514</v>
      </c>
    </row>
    <row r="13" spans="1:7" s="333" customFormat="1" ht="39.75" customHeight="1">
      <c r="A13" s="359" t="s">
        <v>1455</v>
      </c>
      <c r="B13" s="365">
        <f>SUM(B14:B17)</f>
        <v>12531</v>
      </c>
      <c r="C13" s="360">
        <f>SUM(C14:C17)</f>
        <v>8603</v>
      </c>
      <c r="D13" s="360">
        <f>SUM(D14:D17)</f>
        <v>8465</v>
      </c>
      <c r="E13" s="361">
        <f t="shared" si="1"/>
        <v>0.983959084040451</v>
      </c>
      <c r="F13" s="360">
        <f>SUM(F14:F17)</f>
        <v>14480</v>
      </c>
      <c r="G13" s="361">
        <f>(D13-F13)/F13</f>
        <v>-0.41540055248618785</v>
      </c>
    </row>
    <row r="14" spans="1:7" s="333" customFormat="1" ht="24.75" customHeight="1">
      <c r="A14" s="362" t="s">
        <v>1456</v>
      </c>
      <c r="B14" s="365"/>
      <c r="C14" s="363"/>
      <c r="D14" s="363"/>
      <c r="E14" s="364"/>
      <c r="F14" s="364"/>
      <c r="G14" s="361"/>
    </row>
    <row r="15" spans="1:7" s="333" customFormat="1" ht="24.75" customHeight="1">
      <c r="A15" s="362" t="s">
        <v>1457</v>
      </c>
      <c r="B15" s="363">
        <v>12531</v>
      </c>
      <c r="C15" s="363">
        <v>7802</v>
      </c>
      <c r="D15" s="363">
        <v>7664</v>
      </c>
      <c r="E15" s="364">
        <f t="shared" si="1"/>
        <v>0.98231222763394</v>
      </c>
      <c r="F15" s="363">
        <v>14480</v>
      </c>
      <c r="G15" s="364">
        <f>(D15-F15)/F15</f>
        <v>-0.4707182320441989</v>
      </c>
    </row>
    <row r="16" spans="1:7" s="333" customFormat="1" ht="24.75" customHeight="1">
      <c r="A16" s="362" t="s">
        <v>1458</v>
      </c>
      <c r="B16" s="25"/>
      <c r="C16" s="363">
        <v>781</v>
      </c>
      <c r="D16" s="363">
        <v>781</v>
      </c>
      <c r="E16" s="364">
        <f t="shared" si="1"/>
        <v>1</v>
      </c>
      <c r="F16" s="364"/>
      <c r="G16" s="361"/>
    </row>
    <row r="17" spans="1:7" s="333" customFormat="1" ht="24.75" customHeight="1">
      <c r="A17" s="362" t="s">
        <v>1459</v>
      </c>
      <c r="B17" s="25"/>
      <c r="C17" s="363">
        <v>20</v>
      </c>
      <c r="D17" s="363">
        <v>20</v>
      </c>
      <c r="E17" s="364">
        <f t="shared" si="1"/>
        <v>1</v>
      </c>
      <c r="F17" s="364"/>
      <c r="G17" s="361"/>
    </row>
    <row r="18" spans="1:7" s="333" customFormat="1" ht="24.75" customHeight="1">
      <c r="A18" s="359" t="s">
        <v>1460</v>
      </c>
      <c r="B18" s="360">
        <v>63</v>
      </c>
      <c r="C18" s="360">
        <v>118</v>
      </c>
      <c r="D18" s="360">
        <v>55</v>
      </c>
      <c r="E18" s="361">
        <v>0.4661016949152542</v>
      </c>
      <c r="F18" s="361"/>
      <c r="G18" s="361"/>
    </row>
    <row r="19" spans="1:7" s="333" customFormat="1" ht="24.75" customHeight="1">
      <c r="A19" s="359" t="s">
        <v>1461</v>
      </c>
      <c r="B19" s="360">
        <f>B20</f>
        <v>84</v>
      </c>
      <c r="C19" s="360">
        <f>C20</f>
        <v>165</v>
      </c>
      <c r="D19" s="360"/>
      <c r="E19" s="361"/>
      <c r="F19" s="361"/>
      <c r="G19" s="361"/>
    </row>
    <row r="20" spans="1:7" s="333" customFormat="1" ht="24.75" customHeight="1">
      <c r="A20" s="359" t="s">
        <v>1462</v>
      </c>
      <c r="B20" s="360">
        <f>SUM(B21:B22)</f>
        <v>84</v>
      </c>
      <c r="C20" s="360">
        <f>SUM(C21:C22)</f>
        <v>165</v>
      </c>
      <c r="D20" s="360"/>
      <c r="E20" s="361"/>
      <c r="F20" s="361"/>
      <c r="G20" s="361"/>
    </row>
    <row r="21" spans="1:7" s="333" customFormat="1" ht="24.75" customHeight="1">
      <c r="A21" s="366" t="s">
        <v>1463</v>
      </c>
      <c r="B21" s="363"/>
      <c r="C21" s="363">
        <v>81</v>
      </c>
      <c r="D21" s="363"/>
      <c r="E21" s="364"/>
      <c r="F21" s="364"/>
      <c r="G21" s="364"/>
    </row>
    <row r="22" spans="1:7" s="333" customFormat="1" ht="39.75" customHeight="1">
      <c r="A22" s="362" t="s">
        <v>1464</v>
      </c>
      <c r="B22" s="25">
        <v>84</v>
      </c>
      <c r="C22" s="363">
        <v>84</v>
      </c>
      <c r="D22" s="363"/>
      <c r="E22" s="364"/>
      <c r="F22" s="364"/>
      <c r="G22" s="361"/>
    </row>
    <row r="23" spans="1:7" s="334" customFormat="1" ht="24.75" customHeight="1">
      <c r="A23" s="359" t="s">
        <v>1393</v>
      </c>
      <c r="B23" s="360">
        <f>B24+B26</f>
        <v>85</v>
      </c>
      <c r="C23" s="360">
        <f>C24+C26</f>
        <v>4757</v>
      </c>
      <c r="D23" s="360">
        <f>D24+D26</f>
        <v>4591</v>
      </c>
      <c r="E23" s="367">
        <f>SUM(D23)/C23</f>
        <v>0.9651040571788942</v>
      </c>
      <c r="F23" s="360">
        <f>F24+F26</f>
        <v>74</v>
      </c>
      <c r="G23" s="361">
        <f>(D23-F23)/F23</f>
        <v>61.04054054054054</v>
      </c>
    </row>
    <row r="24" spans="1:7" s="334" customFormat="1" ht="39.75" customHeight="1">
      <c r="A24" s="359" t="s">
        <v>1465</v>
      </c>
      <c r="B24" s="368"/>
      <c r="C24" s="360">
        <f>C25</f>
        <v>4400</v>
      </c>
      <c r="D24" s="360">
        <f>D25</f>
        <v>4400</v>
      </c>
      <c r="E24" s="367">
        <f>SUM(D24)/C24</f>
        <v>1</v>
      </c>
      <c r="F24" s="360"/>
      <c r="G24" s="361"/>
    </row>
    <row r="25" spans="1:7" s="334" customFormat="1" ht="39.75" customHeight="1">
      <c r="A25" s="362" t="s">
        <v>1466</v>
      </c>
      <c r="B25" s="369"/>
      <c r="C25" s="363">
        <v>4400</v>
      </c>
      <c r="D25" s="363">
        <v>4400</v>
      </c>
      <c r="E25" s="364">
        <f>SUM(D25)/C25</f>
        <v>1</v>
      </c>
      <c r="F25" s="363"/>
      <c r="G25" s="361"/>
    </row>
    <row r="26" spans="1:7" s="333" customFormat="1" ht="24.75" customHeight="1">
      <c r="A26" s="359" t="s">
        <v>1467</v>
      </c>
      <c r="B26" s="360">
        <f>SUM(B27:B37)</f>
        <v>85</v>
      </c>
      <c r="C26" s="360">
        <f>SUM(C27:C37)</f>
        <v>357</v>
      </c>
      <c r="D26" s="360">
        <f>SUM(D27:D37)</f>
        <v>191</v>
      </c>
      <c r="E26" s="367">
        <f>SUM(D26)/C26</f>
        <v>0.5350140056022409</v>
      </c>
      <c r="F26" s="360">
        <f>SUM(F27:F37)</f>
        <v>74</v>
      </c>
      <c r="G26" s="361">
        <f>(D26-F26)/F26</f>
        <v>1.5810810810810811</v>
      </c>
    </row>
    <row r="27" spans="1:7" s="333" customFormat="1" ht="39.75" customHeight="1">
      <c r="A27" s="362" t="s">
        <v>1468</v>
      </c>
      <c r="B27" s="369"/>
      <c r="C27" s="363"/>
      <c r="D27" s="363"/>
      <c r="E27" s="367"/>
      <c r="F27" s="367"/>
      <c r="G27" s="364"/>
    </row>
    <row r="28" spans="1:7" s="333" customFormat="1" ht="24.75" customHeight="1">
      <c r="A28" s="362" t="s">
        <v>1469</v>
      </c>
      <c r="B28" s="369">
        <v>52</v>
      </c>
      <c r="C28" s="363">
        <v>266</v>
      </c>
      <c r="D28" s="363">
        <v>129</v>
      </c>
      <c r="E28" s="364">
        <f>SUM(D28)/C28</f>
        <v>0.4849624060150376</v>
      </c>
      <c r="F28" s="363">
        <v>54</v>
      </c>
      <c r="G28" s="364">
        <f>(D28-F28)/F28</f>
        <v>1.3888888888888888</v>
      </c>
    </row>
    <row r="29" spans="1:7" s="333" customFormat="1" ht="24.75" customHeight="1">
      <c r="A29" s="362" t="s">
        <v>1470</v>
      </c>
      <c r="B29" s="369">
        <v>20</v>
      </c>
      <c r="C29" s="363">
        <v>43</v>
      </c>
      <c r="D29" s="363">
        <v>19</v>
      </c>
      <c r="E29" s="364">
        <f>SUM(D29)/C29</f>
        <v>0.4418604651162791</v>
      </c>
      <c r="F29" s="363">
        <v>6</v>
      </c>
      <c r="G29" s="364">
        <f>(D29-F29)/F29</f>
        <v>2.1666666666666665</v>
      </c>
    </row>
    <row r="30" spans="1:7" s="333" customFormat="1" ht="24.75" customHeight="1">
      <c r="A30" s="362" t="s">
        <v>1471</v>
      </c>
      <c r="B30" s="369"/>
      <c r="C30" s="363"/>
      <c r="D30" s="363"/>
      <c r="E30" s="364"/>
      <c r="F30" s="363"/>
      <c r="G30" s="364"/>
    </row>
    <row r="31" spans="1:7" s="333" customFormat="1" ht="24.75" customHeight="1">
      <c r="A31" s="362" t="s">
        <v>1472</v>
      </c>
      <c r="B31" s="369"/>
      <c r="C31" s="363"/>
      <c r="D31" s="363"/>
      <c r="E31" s="364"/>
      <c r="F31" s="364"/>
      <c r="G31" s="364"/>
    </row>
    <row r="32" spans="1:7" s="333" customFormat="1" ht="24.75" customHeight="1">
      <c r="A32" s="362" t="s">
        <v>1473</v>
      </c>
      <c r="B32" s="369">
        <v>13</v>
      </c>
      <c r="C32" s="363">
        <v>28</v>
      </c>
      <c r="D32" s="363">
        <v>28</v>
      </c>
      <c r="E32" s="364">
        <f>SUM(D32)/C32</f>
        <v>1</v>
      </c>
      <c r="F32" s="363"/>
      <c r="G32" s="364"/>
    </row>
    <row r="33" spans="1:7" s="333" customFormat="1" ht="24.75" customHeight="1">
      <c r="A33" s="362" t="s">
        <v>1474</v>
      </c>
      <c r="B33" s="369"/>
      <c r="C33" s="363"/>
      <c r="D33" s="363"/>
      <c r="E33" s="367"/>
      <c r="F33" s="367"/>
      <c r="G33" s="361"/>
    </row>
    <row r="34" spans="1:7" s="333" customFormat="1" ht="24.75" customHeight="1">
      <c r="A34" s="362" t="s">
        <v>1475</v>
      </c>
      <c r="B34" s="369"/>
      <c r="C34" s="363"/>
      <c r="D34" s="363"/>
      <c r="E34" s="367"/>
      <c r="F34" s="367"/>
      <c r="G34" s="361"/>
    </row>
    <row r="35" spans="1:7" s="333" customFormat="1" ht="24.75" customHeight="1">
      <c r="A35" s="362" t="s">
        <v>1476</v>
      </c>
      <c r="B35" s="369"/>
      <c r="C35" s="363"/>
      <c r="D35" s="363"/>
      <c r="E35" s="367"/>
      <c r="F35" s="367"/>
      <c r="G35" s="361"/>
    </row>
    <row r="36" spans="1:7" s="333" customFormat="1" ht="39.75" customHeight="1">
      <c r="A36" s="362" t="s">
        <v>1477</v>
      </c>
      <c r="B36" s="369"/>
      <c r="C36" s="363">
        <v>20</v>
      </c>
      <c r="D36" s="363">
        <v>15</v>
      </c>
      <c r="E36" s="364">
        <f>SUM(D36)/C36</f>
        <v>0.75</v>
      </c>
      <c r="F36" s="363">
        <v>14</v>
      </c>
      <c r="G36" s="364">
        <f>(D36-F36)/F36</f>
        <v>0.07142857142857142</v>
      </c>
    </row>
    <row r="37" spans="1:7" s="333" customFormat="1" ht="39.75" customHeight="1">
      <c r="A37" s="362" t="s">
        <v>1478</v>
      </c>
      <c r="B37" s="369"/>
      <c r="C37" s="363"/>
      <c r="D37" s="363"/>
      <c r="E37" s="367"/>
      <c r="F37" s="367"/>
      <c r="G37" s="361"/>
    </row>
    <row r="38" spans="1:7" s="334" customFormat="1" ht="24.75" customHeight="1">
      <c r="A38" s="359" t="s">
        <v>1479</v>
      </c>
      <c r="B38" s="360">
        <f>B39</f>
        <v>1350</v>
      </c>
      <c r="C38" s="360">
        <f>C39</f>
        <v>1251</v>
      </c>
      <c r="D38" s="360">
        <f>D39</f>
        <v>1251</v>
      </c>
      <c r="E38" s="367">
        <f>SUM(D38)/C38</f>
        <v>1</v>
      </c>
      <c r="F38" s="360">
        <f>F39</f>
        <v>1350</v>
      </c>
      <c r="G38" s="361">
        <f>(D38-F38)/F38</f>
        <v>-0.07333333333333333</v>
      </c>
    </row>
    <row r="39" spans="1:7" s="333" customFormat="1" ht="24.75" customHeight="1">
      <c r="A39" s="359" t="s">
        <v>1480</v>
      </c>
      <c r="B39" s="360">
        <f>SUM(B40:B42)</f>
        <v>1350</v>
      </c>
      <c r="C39" s="360">
        <f>SUM(C40:C42)</f>
        <v>1251</v>
      </c>
      <c r="D39" s="360">
        <f>SUM(D40:D42)</f>
        <v>1251</v>
      </c>
      <c r="E39" s="361">
        <f>SUM(D39)/C39</f>
        <v>1</v>
      </c>
      <c r="F39" s="360">
        <f>SUM(F40:F42)</f>
        <v>1350</v>
      </c>
      <c r="G39" s="361">
        <f>(D39-F39)/F39</f>
        <v>-0.07333333333333333</v>
      </c>
    </row>
    <row r="40" spans="1:7" s="333" customFormat="1" ht="39.75" customHeight="1">
      <c r="A40" s="362" t="s">
        <v>1481</v>
      </c>
      <c r="B40" s="369"/>
      <c r="C40" s="363"/>
      <c r="D40" s="363"/>
      <c r="E40" s="364"/>
      <c r="F40" s="364"/>
      <c r="G40" s="361"/>
    </row>
    <row r="41" spans="1:7" s="333" customFormat="1" ht="39.75" customHeight="1">
      <c r="A41" s="362" t="s">
        <v>1482</v>
      </c>
      <c r="B41" s="363">
        <v>1350</v>
      </c>
      <c r="C41" s="363">
        <v>1251</v>
      </c>
      <c r="D41" s="363">
        <v>1251</v>
      </c>
      <c r="E41" s="364">
        <f>SUM(D41)/C41</f>
        <v>1</v>
      </c>
      <c r="F41" s="363">
        <v>1350</v>
      </c>
      <c r="G41" s="364">
        <f>(D41-F41)/F41</f>
        <v>-0.07333333333333333</v>
      </c>
    </row>
    <row r="42" spans="1:7" s="333" customFormat="1" ht="24.75" customHeight="1">
      <c r="A42" s="362" t="s">
        <v>1483</v>
      </c>
      <c r="B42" s="369"/>
      <c r="C42" s="363"/>
      <c r="D42" s="363"/>
      <c r="E42" s="364"/>
      <c r="F42" s="364"/>
      <c r="G42" s="361"/>
    </row>
    <row r="43" spans="1:7" s="333" customFormat="1" ht="24.75" customHeight="1">
      <c r="A43" s="359" t="s">
        <v>1484</v>
      </c>
      <c r="B43" s="369"/>
      <c r="C43" s="360">
        <f>C44</f>
        <v>4</v>
      </c>
      <c r="D43" s="360">
        <f>D44</f>
        <v>4</v>
      </c>
      <c r="E43" s="361">
        <f>SUM(D43)/C43</f>
        <v>1</v>
      </c>
      <c r="F43" s="360">
        <f>F44</f>
        <v>4</v>
      </c>
      <c r="G43" s="361">
        <f>(D43-F43)/F43</f>
        <v>0</v>
      </c>
    </row>
    <row r="44" spans="1:7" s="333" customFormat="1" ht="24.75" customHeight="1">
      <c r="A44" s="359" t="s">
        <v>1485</v>
      </c>
      <c r="B44" s="368"/>
      <c r="C44" s="360">
        <f>SUM(C45:C48)</f>
        <v>4</v>
      </c>
      <c r="D44" s="360">
        <f>SUM(D45:D48)</f>
        <v>4</v>
      </c>
      <c r="E44" s="361">
        <f>SUM(D44)/C44</f>
        <v>1</v>
      </c>
      <c r="F44" s="360">
        <f>SUM(F45:F48)</f>
        <v>4</v>
      </c>
      <c r="G44" s="361">
        <f>(D44-F44)/F44</f>
        <v>0</v>
      </c>
    </row>
    <row r="45" spans="1:7" s="333" customFormat="1" ht="39.75" customHeight="1">
      <c r="A45" s="362" t="s">
        <v>1486</v>
      </c>
      <c r="B45" s="369"/>
      <c r="C45" s="363"/>
      <c r="D45" s="363"/>
      <c r="E45" s="364"/>
      <c r="F45" s="364"/>
      <c r="G45" s="361"/>
    </row>
    <row r="46" spans="1:7" s="333" customFormat="1" ht="39.75" customHeight="1">
      <c r="A46" s="362" t="s">
        <v>1487</v>
      </c>
      <c r="B46" s="369"/>
      <c r="C46" s="363">
        <v>4</v>
      </c>
      <c r="D46" s="363">
        <v>4</v>
      </c>
      <c r="E46" s="364">
        <f>SUM(D46)/C46</f>
        <v>1</v>
      </c>
      <c r="F46" s="363">
        <v>4</v>
      </c>
      <c r="G46" s="364">
        <f>(D46-F46)/F46</f>
        <v>0</v>
      </c>
    </row>
    <row r="47" spans="1:7" s="333" customFormat="1" ht="39.75" customHeight="1">
      <c r="A47" s="362" t="s">
        <v>1488</v>
      </c>
      <c r="B47" s="369"/>
      <c r="C47" s="363"/>
      <c r="D47" s="363"/>
      <c r="E47" s="364"/>
      <c r="F47" s="364"/>
      <c r="G47" s="361"/>
    </row>
    <row r="48" spans="1:7" s="333" customFormat="1" ht="24.75" customHeight="1">
      <c r="A48" s="362" t="s">
        <v>1489</v>
      </c>
      <c r="B48" s="369"/>
      <c r="C48" s="363"/>
      <c r="D48" s="363"/>
      <c r="E48" s="364"/>
      <c r="F48" s="364"/>
      <c r="G48" s="361"/>
    </row>
    <row r="49" spans="1:7" s="334" customFormat="1" ht="24.75" customHeight="1">
      <c r="A49" s="370" t="s">
        <v>1490</v>
      </c>
      <c r="B49" s="371">
        <f>B5+B8+B12+B19+B23+B38+B43</f>
        <v>14117</v>
      </c>
      <c r="C49" s="371">
        <f>C5+C8+C12+C19+C23+C38+C43</f>
        <v>15106</v>
      </c>
      <c r="D49" s="371">
        <f>D5+D8+D12+D19+D23+D38+D43</f>
        <v>14413</v>
      </c>
      <c r="E49" s="361">
        <f>SUM(D49)/C49</f>
        <v>0.9541241890639481</v>
      </c>
      <c r="F49" s="371">
        <f>F5+F8+F12+F19+F23+F38+F43</f>
        <v>15908</v>
      </c>
      <c r="G49" s="361">
        <f>(D49-F49)/F49</f>
        <v>-0.0939778727684184</v>
      </c>
    </row>
  </sheetData>
  <sheetProtection/>
  <mergeCells count="1">
    <mergeCell ref="A2:G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98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11" sqref="B11"/>
    </sheetView>
  </sheetViews>
  <sheetFormatPr defaultColWidth="27.421875" defaultRowHeight="15"/>
  <cols>
    <col min="1" max="1" width="30.28125" style="305" customWidth="1"/>
    <col min="2" max="2" width="12.7109375" style="306" customWidth="1"/>
    <col min="3" max="3" width="30.28125" style="305" customWidth="1"/>
    <col min="4" max="4" width="12.7109375" style="306" customWidth="1"/>
    <col min="5" max="5" width="12.7109375" style="305" customWidth="1"/>
    <col min="6" max="16384" width="27.421875" style="305" customWidth="1"/>
  </cols>
  <sheetData>
    <row r="1" spans="1:3" s="302" customFormat="1" ht="24.75" customHeight="1">
      <c r="A1" s="307" t="s">
        <v>1491</v>
      </c>
      <c r="B1" s="308"/>
      <c r="C1" s="308"/>
    </row>
    <row r="2" spans="1:4" s="303" customFormat="1" ht="30" customHeight="1">
      <c r="A2" s="309" t="s">
        <v>1492</v>
      </c>
      <c r="B2" s="309"/>
      <c r="C2" s="309"/>
      <c r="D2" s="309"/>
    </row>
    <row r="3" spans="1:4" ht="24.75" customHeight="1">
      <c r="A3" s="310"/>
      <c r="B3" s="311"/>
      <c r="C3" s="312" t="s">
        <v>2</v>
      </c>
      <c r="D3" s="312"/>
    </row>
    <row r="4" spans="1:5" s="304" customFormat="1" ht="24.75" customHeight="1">
      <c r="A4" s="313" t="s">
        <v>1493</v>
      </c>
      <c r="B4" s="314" t="s">
        <v>1138</v>
      </c>
      <c r="C4" s="313" t="s">
        <v>1494</v>
      </c>
      <c r="D4" s="314" t="s">
        <v>1138</v>
      </c>
      <c r="E4" s="315"/>
    </row>
    <row r="5" spans="1:4" s="304" customFormat="1" ht="24.75" customHeight="1">
      <c r="A5" s="316" t="s">
        <v>1495</v>
      </c>
      <c r="B5" s="317">
        <v>11030</v>
      </c>
      <c r="C5" s="318" t="s">
        <v>1496</v>
      </c>
      <c r="D5" s="317">
        <v>14413</v>
      </c>
    </row>
    <row r="6" spans="1:4" s="304" customFormat="1" ht="24.75" customHeight="1">
      <c r="A6" s="316" t="s">
        <v>1139</v>
      </c>
      <c r="B6" s="319">
        <v>557</v>
      </c>
      <c r="C6" s="320" t="s">
        <v>1497</v>
      </c>
      <c r="D6" s="319"/>
    </row>
    <row r="7" spans="1:4" s="304" customFormat="1" ht="24.75" customHeight="1">
      <c r="A7" s="316" t="s">
        <v>1498</v>
      </c>
      <c r="B7" s="321"/>
      <c r="C7" s="320" t="s">
        <v>1499</v>
      </c>
      <c r="D7" s="319"/>
    </row>
    <row r="8" spans="1:4" s="304" customFormat="1" ht="24.75" customHeight="1">
      <c r="A8" s="316" t="s">
        <v>1500</v>
      </c>
      <c r="B8" s="319">
        <v>2</v>
      </c>
      <c r="C8" s="320" t="s">
        <v>1501</v>
      </c>
      <c r="D8" s="319"/>
    </row>
    <row r="9" spans="1:4" s="304" customFormat="1" ht="24.75" customHeight="1">
      <c r="A9" s="322" t="s">
        <v>1502</v>
      </c>
      <c r="B9" s="319">
        <f>B10</f>
        <v>4400</v>
      </c>
      <c r="C9" s="323" t="s">
        <v>1503</v>
      </c>
      <c r="D9" s="319">
        <f>D10</f>
        <v>1224</v>
      </c>
    </row>
    <row r="10" spans="1:4" s="304" customFormat="1" ht="39.75" customHeight="1">
      <c r="A10" s="324" t="s">
        <v>1504</v>
      </c>
      <c r="B10" s="325">
        <v>4400</v>
      </c>
      <c r="C10" s="326" t="s">
        <v>1505</v>
      </c>
      <c r="D10" s="325">
        <v>1224</v>
      </c>
    </row>
    <row r="11" spans="1:4" s="304" customFormat="1" ht="24.75" customHeight="1">
      <c r="A11" s="322" t="s">
        <v>1506</v>
      </c>
      <c r="B11" s="319">
        <v>341</v>
      </c>
      <c r="C11" s="320" t="s">
        <v>1507</v>
      </c>
      <c r="D11" s="319">
        <v>693</v>
      </c>
    </row>
    <row r="12" spans="1:4" s="304" customFormat="1" ht="24.75" customHeight="1">
      <c r="A12" s="327" t="s">
        <v>1508</v>
      </c>
      <c r="B12" s="319">
        <f>B5+B6+B7+B8+B9+B11</f>
        <v>16330</v>
      </c>
      <c r="C12" s="328" t="s">
        <v>1509</v>
      </c>
      <c r="D12" s="319">
        <f>D5+D6+D7+D8+D9+D11</f>
        <v>16330</v>
      </c>
    </row>
    <row r="13" spans="1:4" ht="18.75" customHeight="1">
      <c r="A13" s="329"/>
      <c r="B13" s="329"/>
      <c r="C13" s="329"/>
      <c r="D13" s="329"/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4" ht="24" customHeight="1"/>
  </sheetData>
  <sheetProtection/>
  <mergeCells count="3">
    <mergeCell ref="A2:D2"/>
    <mergeCell ref="C3:D3"/>
    <mergeCell ref="A13:D13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 scale="110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11" sqref="B11"/>
    </sheetView>
  </sheetViews>
  <sheetFormatPr defaultColWidth="8.8515625" defaultRowHeight="15"/>
  <cols>
    <col min="1" max="1" width="35.7109375" style="375" customWidth="1"/>
    <col min="2" max="2" width="9.57421875" style="375" customWidth="1"/>
    <col min="3" max="3" width="9.421875" style="338" customWidth="1"/>
    <col min="4" max="4" width="9.7109375" style="338" customWidth="1"/>
    <col min="5" max="5" width="12.8515625" style="338" customWidth="1"/>
    <col min="6" max="6" width="15.421875" style="338" hidden="1" customWidth="1"/>
    <col min="7" max="7" width="11.140625" style="338" customWidth="1"/>
    <col min="8" max="32" width="9.00390625" style="375" bestFit="1" customWidth="1"/>
    <col min="33" max="16384" width="8.8515625" style="375" customWidth="1"/>
  </cols>
  <sheetData>
    <row r="1" spans="1:7" s="372" customFormat="1" ht="24.75" customHeight="1">
      <c r="A1" s="376" t="s">
        <v>1510</v>
      </c>
      <c r="C1" s="342"/>
      <c r="D1" s="342"/>
      <c r="E1" s="342"/>
      <c r="F1" s="342"/>
      <c r="G1" s="342"/>
    </row>
    <row r="2" spans="1:7" s="373" customFormat="1" ht="30" customHeight="1">
      <c r="A2" s="346" t="s">
        <v>1511</v>
      </c>
      <c r="B2" s="346"/>
      <c r="C2" s="346"/>
      <c r="D2" s="346"/>
      <c r="E2" s="346"/>
      <c r="F2" s="346"/>
      <c r="G2" s="346"/>
    </row>
    <row r="3" spans="1:7" ht="24.75" customHeight="1">
      <c r="A3" s="377"/>
      <c r="B3" s="377"/>
      <c r="C3" s="350"/>
      <c r="D3" s="350"/>
      <c r="E3" s="350"/>
      <c r="F3" s="350"/>
      <c r="G3" s="378" t="s">
        <v>2</v>
      </c>
    </row>
    <row r="4" spans="1:8" s="372" customFormat="1" ht="54" customHeight="1">
      <c r="A4" s="357" t="s">
        <v>1127</v>
      </c>
      <c r="B4" s="357" t="s">
        <v>1417</v>
      </c>
      <c r="C4" s="357" t="s">
        <v>1418</v>
      </c>
      <c r="D4" s="357" t="s">
        <v>6</v>
      </c>
      <c r="E4" s="354" t="s">
        <v>1419</v>
      </c>
      <c r="F4" s="357" t="s">
        <v>8</v>
      </c>
      <c r="G4" s="354" t="s">
        <v>1420</v>
      </c>
      <c r="H4" s="379"/>
    </row>
    <row r="5" spans="1:8" s="372" customFormat="1" ht="24.75" customHeight="1">
      <c r="A5" s="380" t="s">
        <v>1421</v>
      </c>
      <c r="B5" s="381"/>
      <c r="C5" s="382"/>
      <c r="D5" s="382"/>
      <c r="E5" s="383"/>
      <c r="F5" s="383"/>
      <c r="G5" s="384"/>
      <c r="H5" s="379"/>
    </row>
    <row r="6" spans="1:7" s="372" customFormat="1" ht="39.75" customHeight="1">
      <c r="A6" s="380" t="s">
        <v>1422</v>
      </c>
      <c r="B6" s="381"/>
      <c r="C6" s="382"/>
      <c r="D6" s="382"/>
      <c r="E6" s="383"/>
      <c r="F6" s="383"/>
      <c r="G6" s="384"/>
    </row>
    <row r="7" spans="1:7" s="372" customFormat="1" ht="24.75" customHeight="1">
      <c r="A7" s="380" t="s">
        <v>1423</v>
      </c>
      <c r="B7" s="381"/>
      <c r="C7" s="382"/>
      <c r="D7" s="382"/>
      <c r="E7" s="383"/>
      <c r="F7" s="383"/>
      <c r="G7" s="384"/>
    </row>
    <row r="8" spans="1:7" s="372" customFormat="1" ht="24.75" customHeight="1">
      <c r="A8" s="380" t="s">
        <v>1424</v>
      </c>
      <c r="B8" s="381"/>
      <c r="C8" s="382"/>
      <c r="D8" s="382"/>
      <c r="E8" s="383"/>
      <c r="F8" s="383"/>
      <c r="G8" s="384"/>
    </row>
    <row r="9" spans="1:7" s="372" customFormat="1" ht="39.75" customHeight="1">
      <c r="A9" s="380" t="s">
        <v>1425</v>
      </c>
      <c r="B9" s="381"/>
      <c r="C9" s="382"/>
      <c r="D9" s="382"/>
      <c r="E9" s="383"/>
      <c r="F9" s="383"/>
      <c r="G9" s="384"/>
    </row>
    <row r="10" spans="1:7" s="372" customFormat="1" ht="24.75" customHeight="1">
      <c r="A10" s="380" t="s">
        <v>1426</v>
      </c>
      <c r="B10" s="381"/>
      <c r="C10" s="385"/>
      <c r="D10" s="385"/>
      <c r="E10" s="386"/>
      <c r="F10" s="386"/>
      <c r="G10" s="387"/>
    </row>
    <row r="11" spans="1:7" s="372" customFormat="1" ht="24.75" customHeight="1">
      <c r="A11" s="380" t="s">
        <v>1427</v>
      </c>
      <c r="B11" s="381"/>
      <c r="C11" s="385"/>
      <c r="D11" s="385"/>
      <c r="E11" s="386"/>
      <c r="F11" s="386"/>
      <c r="G11" s="387"/>
    </row>
    <row r="12" spans="1:7" s="372" customFormat="1" ht="24.75" customHeight="1">
      <c r="A12" s="380" t="s">
        <v>1428</v>
      </c>
      <c r="B12" s="381"/>
      <c r="C12" s="385"/>
      <c r="D12" s="385"/>
      <c r="E12" s="386"/>
      <c r="F12" s="386"/>
      <c r="G12" s="387"/>
    </row>
    <row r="13" spans="1:7" s="372" customFormat="1" ht="39.75" customHeight="1">
      <c r="A13" s="380" t="s">
        <v>1429</v>
      </c>
      <c r="B13" s="371">
        <f>SUM(B14:B18)</f>
        <v>15000</v>
      </c>
      <c r="C13" s="371">
        <f>SUM(C14:C18)</f>
        <v>11000</v>
      </c>
      <c r="D13" s="371">
        <f>SUM(D14:D18)</f>
        <v>10975</v>
      </c>
      <c r="E13" s="361">
        <f>SUM(D13/C13)</f>
        <v>0.9977272727272727</v>
      </c>
      <c r="F13" s="371">
        <f>SUM(F14:F18)</f>
        <v>15362</v>
      </c>
      <c r="G13" s="361">
        <f>SUM(D13-F13)/F13</f>
        <v>-0.2855747949485744</v>
      </c>
    </row>
    <row r="14" spans="1:7" s="372" customFormat="1" ht="24.75" customHeight="1">
      <c r="A14" s="147" t="s">
        <v>1430</v>
      </c>
      <c r="B14" s="388">
        <v>15000</v>
      </c>
      <c r="C14" s="388">
        <v>11000</v>
      </c>
      <c r="D14" s="388">
        <v>11093</v>
      </c>
      <c r="E14" s="364">
        <f>D14/C14</f>
        <v>1.0084545454545455</v>
      </c>
      <c r="F14" s="388">
        <v>15362</v>
      </c>
      <c r="G14" s="364">
        <f>SUM(D14-F14)/F14</f>
        <v>-0.27789350345007163</v>
      </c>
    </row>
    <row r="15" spans="1:7" s="372" customFormat="1" ht="24.75" customHeight="1" hidden="1">
      <c r="A15" s="147" t="s">
        <v>1431</v>
      </c>
      <c r="B15" s="389"/>
      <c r="C15" s="382"/>
      <c r="D15" s="382"/>
      <c r="E15" s="364"/>
      <c r="F15" s="361"/>
      <c r="G15" s="364"/>
    </row>
    <row r="16" spans="1:7" s="372" customFormat="1" ht="24.75" customHeight="1" hidden="1">
      <c r="A16" s="147" t="s">
        <v>1432</v>
      </c>
      <c r="B16" s="389"/>
      <c r="C16" s="382"/>
      <c r="D16" s="382"/>
      <c r="E16" s="364"/>
      <c r="F16" s="361"/>
      <c r="G16" s="364"/>
    </row>
    <row r="17" spans="1:7" s="372" customFormat="1" ht="39.75" customHeight="1">
      <c r="A17" s="147" t="s">
        <v>1433</v>
      </c>
      <c r="B17" s="389"/>
      <c r="C17" s="388"/>
      <c r="D17" s="388">
        <v>-118</v>
      </c>
      <c r="E17" s="364"/>
      <c r="F17" s="388"/>
      <c r="G17" s="364"/>
    </row>
    <row r="18" spans="1:7" s="372" customFormat="1" ht="24.75" customHeight="1">
      <c r="A18" s="147" t="s">
        <v>1434</v>
      </c>
      <c r="B18" s="389"/>
      <c r="C18" s="385"/>
      <c r="D18" s="385"/>
      <c r="E18" s="386"/>
      <c r="F18" s="386"/>
      <c r="G18" s="361"/>
    </row>
    <row r="19" spans="1:8" s="372" customFormat="1" ht="39.75" customHeight="1">
      <c r="A19" s="380" t="s">
        <v>1435</v>
      </c>
      <c r="B19" s="381"/>
      <c r="C19" s="389"/>
      <c r="D19" s="389"/>
      <c r="E19" s="390"/>
      <c r="F19" s="390"/>
      <c r="G19" s="361"/>
      <c r="H19" s="372" t="s">
        <v>1436</v>
      </c>
    </row>
    <row r="20" spans="1:7" s="372" customFormat="1" ht="24.75" customHeight="1">
      <c r="A20" s="380" t="s">
        <v>1437</v>
      </c>
      <c r="B20" s="371"/>
      <c r="C20" s="371"/>
      <c r="D20" s="371"/>
      <c r="E20" s="361"/>
      <c r="F20" s="361"/>
      <c r="G20" s="361"/>
    </row>
    <row r="21" spans="1:7" s="372" customFormat="1" ht="24.75" customHeight="1" hidden="1">
      <c r="A21" s="147" t="s">
        <v>1438</v>
      </c>
      <c r="B21" s="389"/>
      <c r="C21" s="391"/>
      <c r="D21" s="391"/>
      <c r="E21" s="392"/>
      <c r="F21" s="392"/>
      <c r="G21" s="361"/>
    </row>
    <row r="22" spans="1:7" s="372" customFormat="1" ht="24.75" customHeight="1">
      <c r="A22" s="147" t="s">
        <v>1439</v>
      </c>
      <c r="B22" s="389"/>
      <c r="C22" s="391"/>
      <c r="D22" s="391"/>
      <c r="E22" s="393"/>
      <c r="F22" s="393"/>
      <c r="G22" s="361"/>
    </row>
    <row r="23" spans="1:7" s="374" customFormat="1" ht="39.75" customHeight="1">
      <c r="A23" s="380" t="s">
        <v>1440</v>
      </c>
      <c r="B23" s="381"/>
      <c r="C23" s="394"/>
      <c r="D23" s="394">
        <v>55</v>
      </c>
      <c r="E23" s="364"/>
      <c r="F23" s="394">
        <v>63</v>
      </c>
      <c r="G23" s="361">
        <f>SUM(D23-F23)/F23</f>
        <v>-0.12698412698412698</v>
      </c>
    </row>
    <row r="24" spans="1:7" s="372" customFormat="1" ht="39.75" customHeight="1">
      <c r="A24" s="380" t="s">
        <v>1441</v>
      </c>
      <c r="B24" s="381"/>
      <c r="C24" s="391"/>
      <c r="D24" s="391"/>
      <c r="E24" s="393"/>
      <c r="F24" s="393"/>
      <c r="G24" s="361"/>
    </row>
    <row r="25" spans="1:7" s="374" customFormat="1" ht="24.75" customHeight="1">
      <c r="A25" s="380" t="s">
        <v>1442</v>
      </c>
      <c r="B25" s="395"/>
      <c r="C25" s="394"/>
      <c r="D25" s="394"/>
      <c r="E25" s="361"/>
      <c r="F25" s="393"/>
      <c r="G25" s="361"/>
    </row>
    <row r="26" spans="1:7" s="372" customFormat="1" ht="24.75" customHeight="1">
      <c r="A26" s="396" t="s">
        <v>1443</v>
      </c>
      <c r="B26" s="371">
        <f>SUM(B6+B7+B8+B9+B10+B11+B12+B13+B19+B20+B23+B24+B25)</f>
        <v>15000</v>
      </c>
      <c r="C26" s="371">
        <f>SUM(C6+C7+C8+C9+C10+C11+C12+C13+C19+C20+C23+C24+C25)</f>
        <v>11000</v>
      </c>
      <c r="D26" s="371">
        <f>SUM(D6+D7+D8+D9+D10+D11+D12+D13+D19+D20+D23+D24+D25)</f>
        <v>11030</v>
      </c>
      <c r="E26" s="361">
        <f>SUM(D26/C26)</f>
        <v>1.0027272727272727</v>
      </c>
      <c r="F26" s="371">
        <f>SUM(F6+F7+F8+F9+F10+F11+F12+F13+F19+F20+F23+F24+F25)</f>
        <v>15425</v>
      </c>
      <c r="G26" s="361">
        <f>SUM(D26-F26)/F26</f>
        <v>-0.28492706645056726</v>
      </c>
    </row>
  </sheetData>
  <sheetProtection/>
  <mergeCells count="1">
    <mergeCell ref="A2:G2"/>
  </mergeCells>
  <printOptions horizontalCentered="1"/>
  <pageMargins left="0.3541666666666667" right="0.3541666666666667" top="0.5902777777777778" bottom="0.5902777777777778" header="0.3145833333333333" footer="0.3145833333333333"/>
  <pageSetup fitToHeight="0" horizontalDpi="600" verticalDpi="600" orientation="portrait" paperSize="9" scale="110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workbookViewId="0" topLeftCell="A1">
      <selection activeCell="B11" sqref="B11"/>
    </sheetView>
  </sheetViews>
  <sheetFormatPr defaultColWidth="8.8515625" defaultRowHeight="15"/>
  <cols>
    <col min="1" max="1" width="48.57421875" style="337" customWidth="1"/>
    <col min="2" max="2" width="8.57421875" style="338" customWidth="1"/>
    <col min="3" max="3" width="9.00390625" style="338" customWidth="1"/>
    <col min="4" max="4" width="8.7109375" style="338" customWidth="1"/>
    <col min="5" max="5" width="12.421875" style="339" customWidth="1"/>
    <col min="6" max="6" width="8.421875" style="339" hidden="1" customWidth="1"/>
    <col min="7" max="7" width="11.8515625" style="340" customWidth="1"/>
    <col min="8" max="24" width="9.00390625" style="332" bestFit="1" customWidth="1"/>
    <col min="25" max="16384" width="8.8515625" style="332" customWidth="1"/>
  </cols>
  <sheetData>
    <row r="1" spans="1:7" s="330" customFormat="1" ht="24.75" customHeight="1">
      <c r="A1" s="341" t="s">
        <v>1512</v>
      </c>
      <c r="B1" s="342"/>
      <c r="C1" s="342"/>
      <c r="D1" s="342"/>
      <c r="E1" s="343"/>
      <c r="F1" s="343"/>
      <c r="G1" s="344"/>
    </row>
    <row r="2" spans="1:7" s="331" customFormat="1" ht="30" customHeight="1">
      <c r="A2" s="345" t="s">
        <v>1513</v>
      </c>
      <c r="B2" s="346"/>
      <c r="C2" s="346"/>
      <c r="D2" s="346"/>
      <c r="E2" s="347"/>
      <c r="F2" s="347"/>
      <c r="G2" s="348"/>
    </row>
    <row r="3" spans="1:7" s="332" customFormat="1" ht="24.75" customHeight="1">
      <c r="A3" s="349"/>
      <c r="B3" s="350"/>
      <c r="C3" s="351"/>
      <c r="D3" s="351"/>
      <c r="E3" s="352"/>
      <c r="F3" s="352"/>
      <c r="G3" s="353" t="s">
        <v>2</v>
      </c>
    </row>
    <row r="4" spans="1:7" s="333" customFormat="1" ht="58.5" customHeight="1">
      <c r="A4" s="354" t="s">
        <v>3</v>
      </c>
      <c r="B4" s="355" t="s">
        <v>1446</v>
      </c>
      <c r="C4" s="355" t="s">
        <v>1316</v>
      </c>
      <c r="D4" s="355" t="s">
        <v>1138</v>
      </c>
      <c r="E4" s="356" t="s">
        <v>1419</v>
      </c>
      <c r="F4" s="357" t="s">
        <v>8</v>
      </c>
      <c r="G4" s="358" t="s">
        <v>1420</v>
      </c>
    </row>
    <row r="5" spans="1:7" s="334" customFormat="1" ht="24.75" customHeight="1">
      <c r="A5" s="359" t="s">
        <v>1447</v>
      </c>
      <c r="B5" s="360">
        <f>B6</f>
        <v>3</v>
      </c>
      <c r="C5" s="360">
        <f>C6</f>
        <v>10</v>
      </c>
      <c r="D5" s="360">
        <f>D6</f>
        <v>3</v>
      </c>
      <c r="E5" s="361">
        <f aca="true" t="shared" si="0" ref="E5:E13">SUM(D5)/C5</f>
        <v>0.3</v>
      </c>
      <c r="F5" s="360"/>
      <c r="G5" s="361"/>
    </row>
    <row r="6" spans="1:7" s="333" customFormat="1" ht="39.75" customHeight="1">
      <c r="A6" s="359" t="s">
        <v>1448</v>
      </c>
      <c r="B6" s="360">
        <f>SUM(B7:B7)</f>
        <v>3</v>
      </c>
      <c r="C6" s="360">
        <f>SUM(C7:C7)</f>
        <v>10</v>
      </c>
      <c r="D6" s="360">
        <f>SUM(D7:D7)</f>
        <v>3</v>
      </c>
      <c r="E6" s="361">
        <f t="shared" si="0"/>
        <v>0.3</v>
      </c>
      <c r="F6" s="360"/>
      <c r="G6" s="361"/>
    </row>
    <row r="7" spans="1:7" s="333" customFormat="1" ht="39.75" customHeight="1">
      <c r="A7" s="362" t="s">
        <v>1449</v>
      </c>
      <c r="B7" s="363">
        <v>3</v>
      </c>
      <c r="C7" s="363">
        <v>10</v>
      </c>
      <c r="D7" s="363">
        <v>3</v>
      </c>
      <c r="E7" s="364">
        <f t="shared" si="0"/>
        <v>0.3</v>
      </c>
      <c r="F7" s="363"/>
      <c r="G7" s="364"/>
    </row>
    <row r="8" spans="1:7" s="333" customFormat="1" ht="24.75" customHeight="1">
      <c r="A8" s="359" t="s">
        <v>1450</v>
      </c>
      <c r="B8" s="360">
        <f>B9</f>
        <v>1</v>
      </c>
      <c r="C8" s="360">
        <f>C9</f>
        <v>198</v>
      </c>
      <c r="D8" s="360">
        <f>D9</f>
        <v>44</v>
      </c>
      <c r="E8" s="361">
        <f t="shared" si="0"/>
        <v>0.2222222222222222</v>
      </c>
      <c r="F8" s="361"/>
      <c r="G8" s="361"/>
    </row>
    <row r="9" spans="1:7" s="333" customFormat="1" ht="24.75" customHeight="1">
      <c r="A9" s="359" t="s">
        <v>1451</v>
      </c>
      <c r="B9" s="360">
        <f>SUM(B10:B11)</f>
        <v>1</v>
      </c>
      <c r="C9" s="360">
        <f>SUM(C10:C11)</f>
        <v>198</v>
      </c>
      <c r="D9" s="360">
        <f>SUM(D10:D11)</f>
        <v>44</v>
      </c>
      <c r="E9" s="361">
        <f t="shared" si="0"/>
        <v>0.2222222222222222</v>
      </c>
      <c r="F9" s="361"/>
      <c r="G9" s="361"/>
    </row>
    <row r="10" spans="1:7" s="333" customFormat="1" ht="24.75" customHeight="1">
      <c r="A10" s="362" t="s">
        <v>1452</v>
      </c>
      <c r="B10" s="363">
        <v>1</v>
      </c>
      <c r="C10" s="363">
        <v>34</v>
      </c>
      <c r="D10" s="363">
        <v>14</v>
      </c>
      <c r="E10" s="364">
        <f t="shared" si="0"/>
        <v>0.4117647058823529</v>
      </c>
      <c r="F10" s="364"/>
      <c r="G10" s="364"/>
    </row>
    <row r="11" spans="1:7" s="333" customFormat="1" ht="24.75" customHeight="1">
      <c r="A11" s="362" t="s">
        <v>1453</v>
      </c>
      <c r="B11" s="363"/>
      <c r="C11" s="363">
        <v>164</v>
      </c>
      <c r="D11" s="363">
        <v>30</v>
      </c>
      <c r="E11" s="364">
        <f t="shared" si="0"/>
        <v>0.18292682926829268</v>
      </c>
      <c r="F11" s="364"/>
      <c r="G11" s="364"/>
    </row>
    <row r="12" spans="1:7" s="334" customFormat="1" ht="24.75" customHeight="1">
      <c r="A12" s="359" t="s">
        <v>1454</v>
      </c>
      <c r="B12" s="360">
        <f aca="true" t="shared" si="1" ref="B12:F12">B13+B18</f>
        <v>12594</v>
      </c>
      <c r="C12" s="360">
        <f t="shared" si="1"/>
        <v>8721</v>
      </c>
      <c r="D12" s="360">
        <f t="shared" si="1"/>
        <v>8520</v>
      </c>
      <c r="E12" s="361">
        <f t="shared" si="0"/>
        <v>0.976952184382525</v>
      </c>
      <c r="F12" s="360">
        <f t="shared" si="1"/>
        <v>14480</v>
      </c>
      <c r="G12" s="361">
        <f aca="true" t="shared" si="2" ref="G12:G15">(D12-F12)/F12</f>
        <v>-0.4116022099447514</v>
      </c>
    </row>
    <row r="13" spans="1:7" s="333" customFormat="1" ht="39.75" customHeight="1">
      <c r="A13" s="359" t="s">
        <v>1455</v>
      </c>
      <c r="B13" s="365">
        <f aca="true" t="shared" si="3" ref="B13:F13">SUM(B14:B17)</f>
        <v>12531</v>
      </c>
      <c r="C13" s="360">
        <f t="shared" si="3"/>
        <v>8603</v>
      </c>
      <c r="D13" s="360">
        <f t="shared" si="3"/>
        <v>8465</v>
      </c>
      <c r="E13" s="361">
        <f t="shared" si="0"/>
        <v>0.983959084040451</v>
      </c>
      <c r="F13" s="360">
        <f t="shared" si="3"/>
        <v>14480</v>
      </c>
      <c r="G13" s="361">
        <f t="shared" si="2"/>
        <v>-0.41540055248618785</v>
      </c>
    </row>
    <row r="14" spans="1:7" s="333" customFormat="1" ht="24.75" customHeight="1">
      <c r="A14" s="362" t="s">
        <v>1456</v>
      </c>
      <c r="B14" s="365"/>
      <c r="C14" s="363"/>
      <c r="D14" s="363"/>
      <c r="E14" s="364"/>
      <c r="F14" s="364"/>
      <c r="G14" s="361"/>
    </row>
    <row r="15" spans="1:7" s="333" customFormat="1" ht="24.75" customHeight="1">
      <c r="A15" s="362" t="s">
        <v>1457</v>
      </c>
      <c r="B15" s="363">
        <v>12531</v>
      </c>
      <c r="C15" s="363">
        <v>7802</v>
      </c>
      <c r="D15" s="363">
        <v>7664</v>
      </c>
      <c r="E15" s="364">
        <f aca="true" t="shared" si="4" ref="E15:E17">SUM(D15)/C15</f>
        <v>0.98231222763394</v>
      </c>
      <c r="F15" s="363">
        <v>14480</v>
      </c>
      <c r="G15" s="364">
        <f t="shared" si="2"/>
        <v>-0.4707182320441989</v>
      </c>
    </row>
    <row r="16" spans="1:7" s="333" customFormat="1" ht="24.75" customHeight="1">
      <c r="A16" s="362" t="s">
        <v>1458</v>
      </c>
      <c r="B16" s="25"/>
      <c r="C16" s="363">
        <v>781</v>
      </c>
      <c r="D16" s="363">
        <v>781</v>
      </c>
      <c r="E16" s="364">
        <f t="shared" si="4"/>
        <v>1</v>
      </c>
      <c r="F16" s="364"/>
      <c r="G16" s="361"/>
    </row>
    <row r="17" spans="1:7" s="333" customFormat="1" ht="24.75" customHeight="1">
      <c r="A17" s="362" t="s">
        <v>1459</v>
      </c>
      <c r="B17" s="25"/>
      <c r="C17" s="363">
        <v>20</v>
      </c>
      <c r="D17" s="363">
        <v>20</v>
      </c>
      <c r="E17" s="364">
        <f t="shared" si="4"/>
        <v>1</v>
      </c>
      <c r="F17" s="364"/>
      <c r="G17" s="361"/>
    </row>
    <row r="18" spans="1:7" s="333" customFormat="1" ht="24.75" customHeight="1">
      <c r="A18" s="359" t="s">
        <v>1460</v>
      </c>
      <c r="B18" s="360">
        <v>63</v>
      </c>
      <c r="C18" s="360">
        <v>118</v>
      </c>
      <c r="D18" s="360">
        <v>55</v>
      </c>
      <c r="E18" s="361">
        <v>0.4661016949152542</v>
      </c>
      <c r="F18" s="361"/>
      <c r="G18" s="361"/>
    </row>
    <row r="19" spans="1:7" s="333" customFormat="1" ht="24.75" customHeight="1">
      <c r="A19" s="359" t="s">
        <v>1461</v>
      </c>
      <c r="B19" s="360">
        <f>B20</f>
        <v>84</v>
      </c>
      <c r="C19" s="360">
        <f>C20</f>
        <v>165</v>
      </c>
      <c r="D19" s="360"/>
      <c r="E19" s="361"/>
      <c r="F19" s="361"/>
      <c r="G19" s="361"/>
    </row>
    <row r="20" spans="1:7" s="333" customFormat="1" ht="24.75" customHeight="1">
      <c r="A20" s="359" t="s">
        <v>1462</v>
      </c>
      <c r="B20" s="360">
        <f>SUM(B21:B22)</f>
        <v>84</v>
      </c>
      <c r="C20" s="360">
        <f>SUM(C21:C22)</f>
        <v>165</v>
      </c>
      <c r="D20" s="360"/>
      <c r="E20" s="361"/>
      <c r="F20" s="361"/>
      <c r="G20" s="361"/>
    </row>
    <row r="21" spans="1:7" s="333" customFormat="1" ht="24.75" customHeight="1">
      <c r="A21" s="366" t="s">
        <v>1463</v>
      </c>
      <c r="B21" s="363"/>
      <c r="C21" s="363">
        <v>81</v>
      </c>
      <c r="D21" s="363"/>
      <c r="E21" s="364"/>
      <c r="F21" s="364"/>
      <c r="G21" s="364"/>
    </row>
    <row r="22" spans="1:7" s="333" customFormat="1" ht="39.75" customHeight="1">
      <c r="A22" s="362" t="s">
        <v>1464</v>
      </c>
      <c r="B22" s="25">
        <v>84</v>
      </c>
      <c r="C22" s="363">
        <v>84</v>
      </c>
      <c r="D22" s="363"/>
      <c r="E22" s="364"/>
      <c r="F22" s="364"/>
      <c r="G22" s="361"/>
    </row>
    <row r="23" spans="1:7" s="334" customFormat="1" ht="24.75" customHeight="1">
      <c r="A23" s="359" t="s">
        <v>1393</v>
      </c>
      <c r="B23" s="360">
        <f aca="true" t="shared" si="5" ref="B23:F23">B24+B26</f>
        <v>85</v>
      </c>
      <c r="C23" s="360">
        <f t="shared" si="5"/>
        <v>4757</v>
      </c>
      <c r="D23" s="360">
        <f t="shared" si="5"/>
        <v>4591</v>
      </c>
      <c r="E23" s="367">
        <f aca="true" t="shared" si="6" ref="E23:E26">SUM(D23)/C23</f>
        <v>0.9651040571788942</v>
      </c>
      <c r="F23" s="360">
        <f t="shared" si="5"/>
        <v>74</v>
      </c>
      <c r="G23" s="361">
        <f aca="true" t="shared" si="7" ref="G23:G29">(D23-F23)/F23</f>
        <v>61.04054054054054</v>
      </c>
    </row>
    <row r="24" spans="1:7" s="334" customFormat="1" ht="39.75" customHeight="1">
      <c r="A24" s="359" t="s">
        <v>1465</v>
      </c>
      <c r="B24" s="368"/>
      <c r="C24" s="360">
        <f>C25</f>
        <v>4400</v>
      </c>
      <c r="D24" s="360">
        <f>D25</f>
        <v>4400</v>
      </c>
      <c r="E24" s="367">
        <f t="shared" si="6"/>
        <v>1</v>
      </c>
      <c r="F24" s="360"/>
      <c r="G24" s="361"/>
    </row>
    <row r="25" spans="1:7" s="334" customFormat="1" ht="39.75" customHeight="1">
      <c r="A25" s="362" t="s">
        <v>1466</v>
      </c>
      <c r="B25" s="369"/>
      <c r="C25" s="363">
        <v>4400</v>
      </c>
      <c r="D25" s="363">
        <v>4400</v>
      </c>
      <c r="E25" s="364">
        <f t="shared" si="6"/>
        <v>1</v>
      </c>
      <c r="F25" s="363"/>
      <c r="G25" s="361"/>
    </row>
    <row r="26" spans="1:7" s="333" customFormat="1" ht="24.75" customHeight="1">
      <c r="A26" s="359" t="s">
        <v>1467</v>
      </c>
      <c r="B26" s="360">
        <f aca="true" t="shared" si="8" ref="B26:F26">SUM(B27:B37)</f>
        <v>85</v>
      </c>
      <c r="C26" s="360">
        <f t="shared" si="8"/>
        <v>357</v>
      </c>
      <c r="D26" s="360">
        <f t="shared" si="8"/>
        <v>191</v>
      </c>
      <c r="E26" s="367">
        <f t="shared" si="6"/>
        <v>0.5350140056022409</v>
      </c>
      <c r="F26" s="360">
        <f t="shared" si="8"/>
        <v>74</v>
      </c>
      <c r="G26" s="361">
        <f t="shared" si="7"/>
        <v>1.5810810810810811</v>
      </c>
    </row>
    <row r="27" spans="1:7" s="333" customFormat="1" ht="39.75" customHeight="1">
      <c r="A27" s="362" t="s">
        <v>1468</v>
      </c>
      <c r="B27" s="369"/>
      <c r="C27" s="363"/>
      <c r="D27" s="363"/>
      <c r="E27" s="367"/>
      <c r="F27" s="367"/>
      <c r="G27" s="364"/>
    </row>
    <row r="28" spans="1:7" s="333" customFormat="1" ht="24.75" customHeight="1">
      <c r="A28" s="362" t="s">
        <v>1469</v>
      </c>
      <c r="B28" s="369">
        <v>52</v>
      </c>
      <c r="C28" s="363">
        <v>266</v>
      </c>
      <c r="D28" s="363">
        <v>129</v>
      </c>
      <c r="E28" s="364">
        <f aca="true" t="shared" si="9" ref="E28:E32">SUM(D28)/C28</f>
        <v>0.4849624060150376</v>
      </c>
      <c r="F28" s="363">
        <v>54</v>
      </c>
      <c r="G28" s="364">
        <f t="shared" si="7"/>
        <v>1.3888888888888888</v>
      </c>
    </row>
    <row r="29" spans="1:7" s="333" customFormat="1" ht="24.75" customHeight="1">
      <c r="A29" s="362" t="s">
        <v>1470</v>
      </c>
      <c r="B29" s="369">
        <v>20</v>
      </c>
      <c r="C29" s="363">
        <v>43</v>
      </c>
      <c r="D29" s="363">
        <v>19</v>
      </c>
      <c r="E29" s="364">
        <f t="shared" si="9"/>
        <v>0.4418604651162791</v>
      </c>
      <c r="F29" s="363">
        <v>6</v>
      </c>
      <c r="G29" s="364">
        <f t="shared" si="7"/>
        <v>2.1666666666666665</v>
      </c>
    </row>
    <row r="30" spans="1:7" s="333" customFormat="1" ht="24.75" customHeight="1">
      <c r="A30" s="362" t="s">
        <v>1471</v>
      </c>
      <c r="B30" s="369"/>
      <c r="C30" s="363"/>
      <c r="D30" s="363"/>
      <c r="E30" s="364"/>
      <c r="F30" s="363"/>
      <c r="G30" s="364"/>
    </row>
    <row r="31" spans="1:7" s="333" customFormat="1" ht="24.75" customHeight="1">
      <c r="A31" s="362" t="s">
        <v>1472</v>
      </c>
      <c r="B31" s="369"/>
      <c r="C31" s="363"/>
      <c r="D31" s="363"/>
      <c r="E31" s="364"/>
      <c r="F31" s="364"/>
      <c r="G31" s="364"/>
    </row>
    <row r="32" spans="1:7" s="333" customFormat="1" ht="24.75" customHeight="1">
      <c r="A32" s="362" t="s">
        <v>1473</v>
      </c>
      <c r="B32" s="369">
        <v>13</v>
      </c>
      <c r="C32" s="363">
        <v>28</v>
      </c>
      <c r="D32" s="363">
        <v>28</v>
      </c>
      <c r="E32" s="364">
        <f t="shared" si="9"/>
        <v>1</v>
      </c>
      <c r="F32" s="363"/>
      <c r="G32" s="364"/>
    </row>
    <row r="33" spans="1:7" s="333" customFormat="1" ht="24.75" customHeight="1">
      <c r="A33" s="362" t="s">
        <v>1474</v>
      </c>
      <c r="B33" s="369"/>
      <c r="C33" s="363"/>
      <c r="D33" s="363"/>
      <c r="E33" s="367"/>
      <c r="F33" s="367"/>
      <c r="G33" s="361"/>
    </row>
    <row r="34" spans="1:7" s="333" customFormat="1" ht="24.75" customHeight="1">
      <c r="A34" s="362" t="s">
        <v>1475</v>
      </c>
      <c r="B34" s="369"/>
      <c r="C34" s="363"/>
      <c r="D34" s="363"/>
      <c r="E34" s="367"/>
      <c r="F34" s="367"/>
      <c r="G34" s="361"/>
    </row>
    <row r="35" spans="1:7" s="333" customFormat="1" ht="24.75" customHeight="1">
      <c r="A35" s="362" t="s">
        <v>1476</v>
      </c>
      <c r="B35" s="369"/>
      <c r="C35" s="363"/>
      <c r="D35" s="363"/>
      <c r="E35" s="367"/>
      <c r="F35" s="367"/>
      <c r="G35" s="361"/>
    </row>
    <row r="36" spans="1:7" s="333" customFormat="1" ht="39.75" customHeight="1">
      <c r="A36" s="362" t="s">
        <v>1477</v>
      </c>
      <c r="B36" s="369"/>
      <c r="C36" s="363">
        <v>20</v>
      </c>
      <c r="D36" s="363">
        <v>15</v>
      </c>
      <c r="E36" s="364">
        <f aca="true" t="shared" si="10" ref="E36:E39">SUM(D36)/C36</f>
        <v>0.75</v>
      </c>
      <c r="F36" s="363">
        <v>14</v>
      </c>
      <c r="G36" s="364">
        <f aca="true" t="shared" si="11" ref="G36:G39">(D36-F36)/F36</f>
        <v>0.07142857142857142</v>
      </c>
    </row>
    <row r="37" spans="1:7" s="333" customFormat="1" ht="39.75" customHeight="1">
      <c r="A37" s="362" t="s">
        <v>1478</v>
      </c>
      <c r="B37" s="369"/>
      <c r="C37" s="363"/>
      <c r="D37" s="363"/>
      <c r="E37" s="367"/>
      <c r="F37" s="367"/>
      <c r="G37" s="361"/>
    </row>
    <row r="38" spans="1:7" s="334" customFormat="1" ht="24.75" customHeight="1">
      <c r="A38" s="359" t="s">
        <v>1479</v>
      </c>
      <c r="B38" s="360">
        <f aca="true" t="shared" si="12" ref="B38:F38">B39</f>
        <v>1350</v>
      </c>
      <c r="C38" s="360">
        <f t="shared" si="12"/>
        <v>1251</v>
      </c>
      <c r="D38" s="360">
        <f t="shared" si="12"/>
        <v>1251</v>
      </c>
      <c r="E38" s="367">
        <f t="shared" si="10"/>
        <v>1</v>
      </c>
      <c r="F38" s="360">
        <f t="shared" si="12"/>
        <v>1350</v>
      </c>
      <c r="G38" s="361">
        <f t="shared" si="11"/>
        <v>-0.07333333333333333</v>
      </c>
    </row>
    <row r="39" spans="1:7" s="333" customFormat="1" ht="24.75" customHeight="1">
      <c r="A39" s="359" t="s">
        <v>1480</v>
      </c>
      <c r="B39" s="360">
        <f aca="true" t="shared" si="13" ref="B39:F39">SUM(B40:B42)</f>
        <v>1350</v>
      </c>
      <c r="C39" s="360">
        <f t="shared" si="13"/>
        <v>1251</v>
      </c>
      <c r="D39" s="360">
        <f t="shared" si="13"/>
        <v>1251</v>
      </c>
      <c r="E39" s="361">
        <f t="shared" si="10"/>
        <v>1</v>
      </c>
      <c r="F39" s="360">
        <f t="shared" si="13"/>
        <v>1350</v>
      </c>
      <c r="G39" s="361">
        <f t="shared" si="11"/>
        <v>-0.07333333333333333</v>
      </c>
    </row>
    <row r="40" spans="1:7" s="333" customFormat="1" ht="39.75" customHeight="1">
      <c r="A40" s="362" t="s">
        <v>1481</v>
      </c>
      <c r="B40" s="369"/>
      <c r="C40" s="363"/>
      <c r="D40" s="363"/>
      <c r="E40" s="364"/>
      <c r="F40" s="364"/>
      <c r="G40" s="361"/>
    </row>
    <row r="41" spans="1:7" s="333" customFormat="1" ht="39.75" customHeight="1">
      <c r="A41" s="362" t="s">
        <v>1482</v>
      </c>
      <c r="B41" s="363">
        <v>1350</v>
      </c>
      <c r="C41" s="363">
        <v>1251</v>
      </c>
      <c r="D41" s="363">
        <v>1251</v>
      </c>
      <c r="E41" s="364">
        <f aca="true" t="shared" si="14" ref="E41:E44">SUM(D41)/C41</f>
        <v>1</v>
      </c>
      <c r="F41" s="363">
        <v>1350</v>
      </c>
      <c r="G41" s="364">
        <f aca="true" t="shared" si="15" ref="G41:G44">(D41-F41)/F41</f>
        <v>-0.07333333333333333</v>
      </c>
    </row>
    <row r="42" spans="1:7" s="333" customFormat="1" ht="24.75" customHeight="1">
      <c r="A42" s="362" t="s">
        <v>1483</v>
      </c>
      <c r="B42" s="369"/>
      <c r="C42" s="363"/>
      <c r="D42" s="363"/>
      <c r="E42" s="364"/>
      <c r="F42" s="364"/>
      <c r="G42" s="361"/>
    </row>
    <row r="43" spans="1:7" s="333" customFormat="1" ht="24.75" customHeight="1">
      <c r="A43" s="359" t="s">
        <v>1484</v>
      </c>
      <c r="B43" s="369"/>
      <c r="C43" s="360">
        <f aca="true" t="shared" si="16" ref="C43:F43">C44</f>
        <v>4</v>
      </c>
      <c r="D43" s="360">
        <f t="shared" si="16"/>
        <v>4</v>
      </c>
      <c r="E43" s="361">
        <f t="shared" si="14"/>
        <v>1</v>
      </c>
      <c r="F43" s="360">
        <f t="shared" si="16"/>
        <v>4</v>
      </c>
      <c r="G43" s="361">
        <f t="shared" si="15"/>
        <v>0</v>
      </c>
    </row>
    <row r="44" spans="1:7" s="333" customFormat="1" ht="24.75" customHeight="1">
      <c r="A44" s="359" t="s">
        <v>1485</v>
      </c>
      <c r="B44" s="368"/>
      <c r="C44" s="360">
        <f aca="true" t="shared" si="17" ref="C44:F44">SUM(C45:C48)</f>
        <v>4</v>
      </c>
      <c r="D44" s="360">
        <f t="shared" si="17"/>
        <v>4</v>
      </c>
      <c r="E44" s="361">
        <f t="shared" si="14"/>
        <v>1</v>
      </c>
      <c r="F44" s="360">
        <f t="shared" si="17"/>
        <v>4</v>
      </c>
      <c r="G44" s="361">
        <f t="shared" si="15"/>
        <v>0</v>
      </c>
    </row>
    <row r="45" spans="1:7" s="333" customFormat="1" ht="39.75" customHeight="1">
      <c r="A45" s="362" t="s">
        <v>1486</v>
      </c>
      <c r="B45" s="369"/>
      <c r="C45" s="363"/>
      <c r="D45" s="363"/>
      <c r="E45" s="364"/>
      <c r="F45" s="364"/>
      <c r="G45" s="361"/>
    </row>
    <row r="46" spans="1:7" s="333" customFormat="1" ht="39.75" customHeight="1">
      <c r="A46" s="362" t="s">
        <v>1487</v>
      </c>
      <c r="B46" s="369"/>
      <c r="C46" s="363">
        <v>4</v>
      </c>
      <c r="D46" s="363">
        <v>4</v>
      </c>
      <c r="E46" s="364">
        <f>SUM(D46)/C46</f>
        <v>1</v>
      </c>
      <c r="F46" s="363">
        <v>4</v>
      </c>
      <c r="G46" s="364">
        <f>(D46-F46)/F46</f>
        <v>0</v>
      </c>
    </row>
    <row r="47" spans="1:7" s="333" customFormat="1" ht="39.75" customHeight="1">
      <c r="A47" s="362" t="s">
        <v>1488</v>
      </c>
      <c r="B47" s="369"/>
      <c r="C47" s="363"/>
      <c r="D47" s="363"/>
      <c r="E47" s="364"/>
      <c r="F47" s="364"/>
      <c r="G47" s="361"/>
    </row>
    <row r="48" spans="1:7" s="333" customFormat="1" ht="24.75" customHeight="1">
      <c r="A48" s="362" t="s">
        <v>1489</v>
      </c>
      <c r="B48" s="369"/>
      <c r="C48" s="363"/>
      <c r="D48" s="363"/>
      <c r="E48" s="364"/>
      <c r="F48" s="364"/>
      <c r="G48" s="361"/>
    </row>
    <row r="49" spans="1:7" s="334" customFormat="1" ht="24.75" customHeight="1">
      <c r="A49" s="370" t="s">
        <v>1490</v>
      </c>
      <c r="B49" s="371">
        <f aca="true" t="shared" si="18" ref="B49:F49">B5+B8+B12+B19+B23+B38+B43</f>
        <v>14117</v>
      </c>
      <c r="C49" s="371">
        <f t="shared" si="18"/>
        <v>15106</v>
      </c>
      <c r="D49" s="371">
        <f t="shared" si="18"/>
        <v>14413</v>
      </c>
      <c r="E49" s="361">
        <f>SUM(D49)/C49</f>
        <v>0.9541241890639481</v>
      </c>
      <c r="F49" s="371">
        <f t="shared" si="18"/>
        <v>15908</v>
      </c>
      <c r="G49" s="361">
        <f>(D49-F49)/F49</f>
        <v>-0.0939778727684184</v>
      </c>
    </row>
    <row r="50" spans="1:33" s="335" customFormat="1" ht="15">
      <c r="A50" s="337"/>
      <c r="B50" s="338"/>
      <c r="C50" s="338"/>
      <c r="D50" s="338"/>
      <c r="E50" s="339"/>
      <c r="F50" s="339"/>
      <c r="G50" s="340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</row>
    <row r="51" spans="1:33" s="335" customFormat="1" ht="15">
      <c r="A51" s="337"/>
      <c r="B51" s="338"/>
      <c r="C51" s="338"/>
      <c r="D51" s="338"/>
      <c r="E51" s="339"/>
      <c r="F51" s="339"/>
      <c r="G51" s="340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</row>
    <row r="52" spans="1:33" s="335" customFormat="1" ht="15">
      <c r="A52" s="337"/>
      <c r="B52" s="338"/>
      <c r="C52" s="338"/>
      <c r="D52" s="338"/>
      <c r="E52" s="339"/>
      <c r="F52" s="339"/>
      <c r="G52" s="340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</row>
    <row r="53" spans="1:33" s="335" customFormat="1" ht="15">
      <c r="A53" s="337"/>
      <c r="B53" s="338"/>
      <c r="C53" s="338"/>
      <c r="D53" s="338"/>
      <c r="E53" s="339"/>
      <c r="F53" s="339"/>
      <c r="G53" s="340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</row>
    <row r="54" spans="1:33" s="335" customFormat="1" ht="15">
      <c r="A54" s="337"/>
      <c r="B54" s="338"/>
      <c r="C54" s="338"/>
      <c r="D54" s="338"/>
      <c r="E54" s="339"/>
      <c r="F54" s="339"/>
      <c r="G54" s="340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</row>
    <row r="55" spans="1:33" s="336" customFormat="1" ht="15">
      <c r="A55" s="337"/>
      <c r="B55" s="338"/>
      <c r="C55" s="338"/>
      <c r="D55" s="338"/>
      <c r="E55" s="339"/>
      <c r="F55" s="339"/>
      <c r="G55" s="340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</row>
  </sheetData>
  <sheetProtection/>
  <mergeCells count="1">
    <mergeCell ref="A2:G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98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11" sqref="B11"/>
    </sheetView>
  </sheetViews>
  <sheetFormatPr defaultColWidth="27.421875" defaultRowHeight="15"/>
  <cols>
    <col min="1" max="1" width="30.28125" style="305" customWidth="1"/>
    <col min="2" max="2" width="13.7109375" style="306" customWidth="1"/>
    <col min="3" max="3" width="30.28125" style="305" customWidth="1"/>
    <col min="4" max="4" width="13.421875" style="306" customWidth="1"/>
    <col min="5" max="5" width="12.7109375" style="305" customWidth="1"/>
    <col min="6" max="16384" width="27.421875" style="305" customWidth="1"/>
  </cols>
  <sheetData>
    <row r="1" spans="1:3" s="302" customFormat="1" ht="24.75" customHeight="1">
      <c r="A1" s="307" t="s">
        <v>1514</v>
      </c>
      <c r="B1" s="308"/>
      <c r="C1" s="308"/>
    </row>
    <row r="2" spans="1:4" s="303" customFormat="1" ht="30" customHeight="1">
      <c r="A2" s="309" t="s">
        <v>1515</v>
      </c>
      <c r="B2" s="309"/>
      <c r="C2" s="309"/>
      <c r="D2" s="309"/>
    </row>
    <row r="3" spans="1:4" ht="24.75" customHeight="1">
      <c r="A3" s="310"/>
      <c r="B3" s="311"/>
      <c r="C3" s="312" t="s">
        <v>2</v>
      </c>
      <c r="D3" s="312"/>
    </row>
    <row r="4" spans="1:5" s="304" customFormat="1" ht="24.75" customHeight="1">
      <c r="A4" s="313" t="s">
        <v>1493</v>
      </c>
      <c r="B4" s="314" t="s">
        <v>1138</v>
      </c>
      <c r="C4" s="313" t="s">
        <v>1494</v>
      </c>
      <c r="D4" s="314" t="s">
        <v>1138</v>
      </c>
      <c r="E4" s="315"/>
    </row>
    <row r="5" spans="1:4" s="304" customFormat="1" ht="24.75" customHeight="1">
      <c r="A5" s="316" t="s">
        <v>1495</v>
      </c>
      <c r="B5" s="317">
        <v>11030</v>
      </c>
      <c r="C5" s="318" t="s">
        <v>1496</v>
      </c>
      <c r="D5" s="317">
        <v>14413</v>
      </c>
    </row>
    <row r="6" spans="1:4" s="304" customFormat="1" ht="24.75" customHeight="1">
      <c r="A6" s="316" t="s">
        <v>1139</v>
      </c>
      <c r="B6" s="319">
        <v>557</v>
      </c>
      <c r="C6" s="320" t="s">
        <v>1497</v>
      </c>
      <c r="D6" s="319"/>
    </row>
    <row r="7" spans="1:4" s="304" customFormat="1" ht="24.75" customHeight="1">
      <c r="A7" s="316" t="s">
        <v>1498</v>
      </c>
      <c r="B7" s="321"/>
      <c r="C7" s="320" t="s">
        <v>1499</v>
      </c>
      <c r="D7" s="319"/>
    </row>
    <row r="8" spans="1:4" s="304" customFormat="1" ht="24.75" customHeight="1">
      <c r="A8" s="316" t="s">
        <v>1500</v>
      </c>
      <c r="B8" s="319">
        <v>2</v>
      </c>
      <c r="C8" s="320" t="s">
        <v>1501</v>
      </c>
      <c r="D8" s="319"/>
    </row>
    <row r="9" spans="1:4" s="304" customFormat="1" ht="24.75" customHeight="1">
      <c r="A9" s="322" t="s">
        <v>1502</v>
      </c>
      <c r="B9" s="319">
        <f>B10</f>
        <v>4400</v>
      </c>
      <c r="C9" s="323" t="s">
        <v>1503</v>
      </c>
      <c r="D9" s="319">
        <f>D10</f>
        <v>1224</v>
      </c>
    </row>
    <row r="10" spans="1:4" s="304" customFormat="1" ht="39.75" customHeight="1">
      <c r="A10" s="324" t="s">
        <v>1504</v>
      </c>
      <c r="B10" s="325">
        <v>4400</v>
      </c>
      <c r="C10" s="326" t="s">
        <v>1505</v>
      </c>
      <c r="D10" s="325">
        <v>1224</v>
      </c>
    </row>
    <row r="11" spans="1:4" s="304" customFormat="1" ht="24.75" customHeight="1">
      <c r="A11" s="322" t="s">
        <v>1506</v>
      </c>
      <c r="B11" s="319">
        <v>341</v>
      </c>
      <c r="C11" s="320" t="s">
        <v>1507</v>
      </c>
      <c r="D11" s="319">
        <v>693</v>
      </c>
    </row>
    <row r="12" spans="1:4" s="304" customFormat="1" ht="24.75" customHeight="1">
      <c r="A12" s="327" t="s">
        <v>1508</v>
      </c>
      <c r="B12" s="319">
        <f>B5+B6+B7+B8+B9+B11</f>
        <v>16330</v>
      </c>
      <c r="C12" s="328" t="s">
        <v>1509</v>
      </c>
      <c r="D12" s="319">
        <f>D5+D6+D7+D8+D9+D11</f>
        <v>16330</v>
      </c>
    </row>
    <row r="13" spans="1:4" ht="18.75" customHeight="1">
      <c r="A13" s="329"/>
      <c r="B13" s="329"/>
      <c r="C13" s="329"/>
      <c r="D13" s="329"/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4" ht="24" customHeight="1"/>
  </sheetData>
  <sheetProtection/>
  <mergeCells count="3">
    <mergeCell ref="A2:D2"/>
    <mergeCell ref="C3:D3"/>
    <mergeCell ref="A13:D13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 scale="110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pane xSplit="1" ySplit="4" topLeftCell="B5" activePane="bottomRight" state="frozen"/>
      <selection pane="bottomRight" activeCell="B11" sqref="B11"/>
    </sheetView>
  </sheetViews>
  <sheetFormatPr defaultColWidth="39.28125" defaultRowHeight="15"/>
  <cols>
    <col min="1" max="1" width="73.7109375" style="287" customWidth="1"/>
    <col min="2" max="2" width="27.00390625" style="287" customWidth="1"/>
    <col min="3" max="4" width="39.28125" style="287" customWidth="1"/>
    <col min="5" max="5" width="12.7109375" style="287" customWidth="1"/>
    <col min="6" max="16384" width="39.28125" style="287" customWidth="1"/>
  </cols>
  <sheetData>
    <row r="1" ht="24.75" customHeight="1">
      <c r="A1" s="288" t="s">
        <v>1516</v>
      </c>
    </row>
    <row r="2" spans="1:2" s="285" customFormat="1" ht="30" customHeight="1">
      <c r="A2" s="299" t="s">
        <v>1517</v>
      </c>
      <c r="B2" s="299"/>
    </row>
    <row r="3" spans="1:2" ht="24.75" customHeight="1">
      <c r="A3" s="290"/>
      <c r="B3" s="291" t="s">
        <v>1134</v>
      </c>
    </row>
    <row r="4" spans="1:5" s="286" customFormat="1" ht="24.75" customHeight="1">
      <c r="A4" s="300" t="s">
        <v>1518</v>
      </c>
      <c r="B4" s="300" t="s">
        <v>6</v>
      </c>
      <c r="E4" s="301"/>
    </row>
    <row r="5" spans="1:2" s="286" customFormat="1" ht="24.75" customHeight="1">
      <c r="A5" s="294" t="s">
        <v>1519</v>
      </c>
      <c r="B5" s="295">
        <f>SUM(B6:B27)</f>
        <v>557</v>
      </c>
    </row>
    <row r="6" spans="1:2" s="286" customFormat="1" ht="24.75" customHeight="1">
      <c r="A6" s="296" t="s">
        <v>1520</v>
      </c>
      <c r="B6" s="297">
        <v>7</v>
      </c>
    </row>
    <row r="7" spans="1:2" s="286" customFormat="1" ht="24.75" customHeight="1">
      <c r="A7" s="296" t="s">
        <v>1521</v>
      </c>
      <c r="B7" s="298">
        <v>197</v>
      </c>
    </row>
    <row r="8" spans="1:2" s="286" customFormat="1" ht="24.75" customHeight="1">
      <c r="A8" s="296" t="s">
        <v>1522</v>
      </c>
      <c r="B8" s="298"/>
    </row>
    <row r="9" spans="1:2" s="286" customFormat="1" ht="24.75" customHeight="1">
      <c r="A9" s="296" t="s">
        <v>1523</v>
      </c>
      <c r="B9" s="297"/>
    </row>
    <row r="10" spans="1:2" s="286" customFormat="1" ht="24.75" customHeight="1">
      <c r="A10" s="296" t="s">
        <v>1524</v>
      </c>
      <c r="B10" s="297"/>
    </row>
    <row r="11" spans="1:2" s="286" customFormat="1" ht="24.75" customHeight="1">
      <c r="A11" s="296" t="s">
        <v>1525</v>
      </c>
      <c r="B11" s="297"/>
    </row>
    <row r="12" spans="1:2" s="286" customFormat="1" ht="24.75" customHeight="1">
      <c r="A12" s="296" t="s">
        <v>1526</v>
      </c>
      <c r="B12" s="297"/>
    </row>
    <row r="13" spans="1:2" s="286" customFormat="1" ht="24.75" customHeight="1">
      <c r="A13" s="296" t="s">
        <v>1527</v>
      </c>
      <c r="B13" s="297"/>
    </row>
    <row r="14" spans="1:2" s="286" customFormat="1" ht="24.75" customHeight="1">
      <c r="A14" s="296" t="s">
        <v>1528</v>
      </c>
      <c r="B14" s="298"/>
    </row>
    <row r="15" spans="1:2" s="286" customFormat="1" ht="24.75" customHeight="1">
      <c r="A15" s="296" t="s">
        <v>1529</v>
      </c>
      <c r="B15" s="298"/>
    </row>
    <row r="16" spans="1:2" s="286" customFormat="1" ht="24.75" customHeight="1">
      <c r="A16" s="296" t="s">
        <v>1530</v>
      </c>
      <c r="B16" s="298">
        <v>81</v>
      </c>
    </row>
    <row r="17" spans="1:2" s="286" customFormat="1" ht="24.75" customHeight="1">
      <c r="A17" s="296" t="s">
        <v>1531</v>
      </c>
      <c r="B17" s="298"/>
    </row>
    <row r="18" spans="1:2" s="286" customFormat="1" ht="24.75" customHeight="1">
      <c r="A18" s="296" t="s">
        <v>1532</v>
      </c>
      <c r="B18" s="298"/>
    </row>
    <row r="19" spans="1:2" s="286" customFormat="1" ht="24.75" customHeight="1">
      <c r="A19" s="296" t="s">
        <v>1533</v>
      </c>
      <c r="B19" s="297"/>
    </row>
    <row r="20" spans="1:2" s="286" customFormat="1" ht="24.75" customHeight="1">
      <c r="A20" s="296" t="s">
        <v>1534</v>
      </c>
      <c r="B20" s="298"/>
    </row>
    <row r="21" spans="1:2" s="286" customFormat="1" ht="24.75" customHeight="1">
      <c r="A21" s="296" t="s">
        <v>1535</v>
      </c>
      <c r="B21" s="297"/>
    </row>
    <row r="22" spans="1:2" s="286" customFormat="1" ht="24.75" customHeight="1">
      <c r="A22" s="296" t="s">
        <v>1536</v>
      </c>
      <c r="B22" s="297"/>
    </row>
    <row r="23" spans="1:2" s="286" customFormat="1" ht="24.75" customHeight="1">
      <c r="A23" s="296" t="s">
        <v>1537</v>
      </c>
      <c r="B23" s="297"/>
    </row>
    <row r="24" spans="1:2" s="286" customFormat="1" ht="24.75" customHeight="1">
      <c r="A24" s="296" t="s">
        <v>1538</v>
      </c>
      <c r="B24" s="298"/>
    </row>
    <row r="25" spans="1:2" s="286" customFormat="1" ht="24.75" customHeight="1">
      <c r="A25" s="296" t="s">
        <v>1539</v>
      </c>
      <c r="B25" s="298"/>
    </row>
    <row r="26" spans="1:2" s="286" customFormat="1" ht="24.75" customHeight="1">
      <c r="A26" s="296" t="s">
        <v>1540</v>
      </c>
      <c r="B26" s="298">
        <v>272</v>
      </c>
    </row>
    <row r="27" spans="1:2" s="286" customFormat="1" ht="24.75" customHeight="1">
      <c r="A27" s="296" t="s">
        <v>1541</v>
      </c>
      <c r="B27" s="298"/>
    </row>
  </sheetData>
  <sheetProtection/>
  <mergeCells count="1">
    <mergeCell ref="A2:B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97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8"/>
  <sheetViews>
    <sheetView showZeros="0" workbookViewId="0" topLeftCell="A1">
      <pane xSplit="1" ySplit="4" topLeftCell="B5" activePane="bottomRight" state="frozen"/>
      <selection pane="bottomRight" activeCell="B11" sqref="B11"/>
    </sheetView>
  </sheetViews>
  <sheetFormatPr defaultColWidth="8.8515625" defaultRowHeight="15"/>
  <cols>
    <col min="1" max="1" width="37.7109375" style="515" customWidth="1"/>
    <col min="2" max="2" width="9.00390625" style="516" customWidth="1"/>
    <col min="3" max="3" width="9.421875" style="516" customWidth="1"/>
    <col min="4" max="4" width="10.421875" style="516" customWidth="1"/>
    <col min="5" max="5" width="11.7109375" style="517" customWidth="1"/>
    <col min="6" max="6" width="11.421875" style="518" hidden="1" customWidth="1"/>
    <col min="7" max="7" width="13.28125" style="518" customWidth="1"/>
    <col min="8" max="8" width="8.140625" style="518" hidden="1" customWidth="1"/>
    <col min="9" max="32" width="9.00390625" style="519" bestFit="1" customWidth="1"/>
    <col min="33" max="224" width="8.8515625" style="519" customWidth="1"/>
    <col min="225" max="231" width="9.00390625" style="519" bestFit="1" customWidth="1"/>
    <col min="232" max="232" width="12.8515625" style="519" bestFit="1" customWidth="1"/>
    <col min="233" max="16384" width="9.00390625" style="519" bestFit="1" customWidth="1"/>
  </cols>
  <sheetData>
    <row r="1" spans="1:8" s="506" customFormat="1" ht="24.75" customHeight="1">
      <c r="A1" s="527" t="s">
        <v>38</v>
      </c>
      <c r="B1" s="521"/>
      <c r="C1" s="521"/>
      <c r="D1" s="521"/>
      <c r="E1" s="522"/>
      <c r="F1" s="523"/>
      <c r="G1" s="523"/>
      <c r="H1" s="523"/>
    </row>
    <row r="2" spans="1:8" s="507" customFormat="1" ht="30" customHeight="1">
      <c r="A2" s="524" t="s">
        <v>39</v>
      </c>
      <c r="B2" s="525"/>
      <c r="C2" s="525"/>
      <c r="D2" s="525"/>
      <c r="E2" s="525"/>
      <c r="F2" s="525"/>
      <c r="G2" s="525"/>
      <c r="H2" s="526"/>
    </row>
    <row r="3" spans="1:7" ht="24.75" customHeight="1">
      <c r="A3" s="527"/>
      <c r="B3" s="528"/>
      <c r="C3" s="528"/>
      <c r="D3" s="528"/>
      <c r="E3" s="529" t="s">
        <v>2</v>
      </c>
      <c r="F3" s="530"/>
      <c r="G3" s="530"/>
    </row>
    <row r="4" spans="1:256" s="506" customFormat="1" ht="39.75" customHeight="1">
      <c r="A4" s="578" t="s">
        <v>3</v>
      </c>
      <c r="B4" s="579" t="s">
        <v>40</v>
      </c>
      <c r="C4" s="532" t="s">
        <v>5</v>
      </c>
      <c r="D4" s="532" t="s">
        <v>6</v>
      </c>
      <c r="E4" s="533" t="s">
        <v>41</v>
      </c>
      <c r="F4" s="531" t="s">
        <v>8</v>
      </c>
      <c r="G4" s="531" t="s">
        <v>9</v>
      </c>
      <c r="H4" s="518" t="s">
        <v>42</v>
      </c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HQ4" s="519"/>
      <c r="HR4" s="519"/>
      <c r="HS4" s="519"/>
      <c r="HT4" s="519"/>
      <c r="HU4" s="519"/>
      <c r="HV4" s="519"/>
      <c r="HW4" s="519"/>
      <c r="HX4" s="519"/>
      <c r="HY4" s="519"/>
      <c r="HZ4" s="519"/>
      <c r="IA4" s="519"/>
      <c r="IB4" s="519"/>
      <c r="IC4" s="519"/>
      <c r="ID4" s="519"/>
      <c r="IE4" s="519"/>
      <c r="IF4" s="519"/>
      <c r="IG4" s="519"/>
      <c r="IH4" s="519"/>
      <c r="II4" s="519"/>
      <c r="IJ4" s="519"/>
      <c r="IK4" s="519"/>
      <c r="IL4" s="519"/>
      <c r="IM4" s="519"/>
      <c r="IN4" s="519"/>
      <c r="IO4" s="519"/>
      <c r="IP4" s="519"/>
      <c r="IQ4" s="519"/>
      <c r="IR4" s="519"/>
      <c r="IS4" s="519"/>
      <c r="IT4" s="519"/>
      <c r="IU4" s="519"/>
      <c r="IV4" s="519"/>
    </row>
    <row r="5" spans="1:8" s="508" customFormat="1" ht="24.75" customHeight="1">
      <c r="A5" s="534" t="s">
        <v>43</v>
      </c>
      <c r="B5" s="535">
        <f>B6+B18+B27+B38+B49+B60+B71+B83+B92+B105+B115+B124+B135+B148+B155+B163+B169+B176+B183+B190+B197+B204+B212+B218+B224+B231+B246</f>
        <v>21746</v>
      </c>
      <c r="C5" s="535">
        <f>C6+C18+C27+C38+C49+C60+C71+C83+C92+C105+C115+C124+C135+C148+C155+C163+C169+C176+C183+C190+C197+C204+C212+C218+C224+C231+C246</f>
        <v>18146</v>
      </c>
      <c r="D5" s="535">
        <f>D6+D18+D27+D38+D49+D60+D71+D83+D92+D105+D115+D124+D135+D148+D155+D163+D169+D176+D183+D190+D197+D204+D212+D218+D224+D231+D246</f>
        <v>17925</v>
      </c>
      <c r="E5" s="536">
        <f>D5/C5</f>
        <v>0.9878210073845476</v>
      </c>
      <c r="F5" s="537">
        <f>F6+F18+F27+F38+F49+F60+F71+F83+F92+F105+F115+F124+F135+F148+F155+F163+F169+F176+F183+F190+F197+F204+F212+F218+F224+F231+F246</f>
        <v>12026</v>
      </c>
      <c r="G5" s="536">
        <f>(D5-F5)/F5</f>
        <v>0.4905205388325295</v>
      </c>
      <c r="H5" s="538">
        <f>H6+H18+H27+H38+H49+H60+H71+H83+H92+H105+H115+H124+H135+H148+H155+H163+H169+H176+H183+H190+H197+H204+H212+H218+H224+H231+H246</f>
        <v>221</v>
      </c>
    </row>
    <row r="6" spans="1:8" s="508" customFormat="1" ht="24.75" customHeight="1">
      <c r="A6" s="534" t="s">
        <v>44</v>
      </c>
      <c r="B6" s="360">
        <f>SUM(B7:B17)</f>
        <v>673</v>
      </c>
      <c r="C6" s="360">
        <f>SUM(C7:C17)</f>
        <v>408</v>
      </c>
      <c r="D6" s="360">
        <f>SUM(D7:D17)</f>
        <v>388</v>
      </c>
      <c r="E6" s="536">
        <f>D6/C6</f>
        <v>0.9509803921568627</v>
      </c>
      <c r="F6" s="539">
        <f>SUM(F7:F17)</f>
        <v>384</v>
      </c>
      <c r="G6" s="536">
        <f>(D6-F6)/F6</f>
        <v>0.010416666666666666</v>
      </c>
      <c r="H6" s="540">
        <f>SUM(H7:H17)</f>
        <v>20</v>
      </c>
    </row>
    <row r="7" spans="1:256" s="509" customFormat="1" ht="24.75" customHeight="1">
      <c r="A7" s="541" t="s">
        <v>45</v>
      </c>
      <c r="B7" s="363">
        <v>507</v>
      </c>
      <c r="C7" s="363">
        <f aca="true" t="shared" si="0" ref="C7:C70">D7+H7</f>
        <v>336</v>
      </c>
      <c r="D7" s="25">
        <v>336</v>
      </c>
      <c r="E7" s="542">
        <f>D7/C7</f>
        <v>1</v>
      </c>
      <c r="F7" s="543">
        <v>284</v>
      </c>
      <c r="G7" s="542">
        <f>(D7-F7)/F7</f>
        <v>0.18309859154929578</v>
      </c>
      <c r="H7" s="518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HQ7" s="519"/>
      <c r="HR7" s="519"/>
      <c r="HS7" s="519"/>
      <c r="HT7" s="519"/>
      <c r="HU7" s="519"/>
      <c r="HV7" s="519"/>
      <c r="HW7" s="519"/>
      <c r="HX7" s="519"/>
      <c r="HY7" s="519"/>
      <c r="HZ7" s="519"/>
      <c r="IA7" s="519"/>
      <c r="IB7" s="519"/>
      <c r="IC7" s="519"/>
      <c r="ID7" s="519"/>
      <c r="IE7" s="519"/>
      <c r="IF7" s="519"/>
      <c r="IG7" s="519"/>
      <c r="IH7" s="519"/>
      <c r="II7" s="519"/>
      <c r="IJ7" s="519"/>
      <c r="IK7" s="519"/>
      <c r="IL7" s="519"/>
      <c r="IM7" s="519"/>
      <c r="IN7" s="519"/>
      <c r="IO7" s="519"/>
      <c r="IP7" s="519"/>
      <c r="IQ7" s="519"/>
      <c r="IR7" s="519"/>
      <c r="IS7" s="519"/>
      <c r="IT7" s="519"/>
      <c r="IU7" s="519"/>
      <c r="IV7" s="519"/>
    </row>
    <row r="8" spans="1:256" s="510" customFormat="1" ht="24.75" customHeight="1">
      <c r="A8" s="541" t="s">
        <v>46</v>
      </c>
      <c r="B8" s="363"/>
      <c r="C8" s="363">
        <f t="shared" si="0"/>
        <v>10</v>
      </c>
      <c r="D8" s="25">
        <v>0</v>
      </c>
      <c r="E8" s="542">
        <f>D8/C8</f>
        <v>0</v>
      </c>
      <c r="F8" s="543">
        <v>58</v>
      </c>
      <c r="G8" s="542">
        <f>(D8-F8)/F8</f>
        <v>-1</v>
      </c>
      <c r="H8" s="518">
        <v>10</v>
      </c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HQ8" s="519"/>
      <c r="HR8" s="519"/>
      <c r="HS8" s="519"/>
      <c r="HT8" s="519"/>
      <c r="HU8" s="519"/>
      <c r="HV8" s="519"/>
      <c r="HW8" s="519"/>
      <c r="HX8" s="519"/>
      <c r="HY8" s="519"/>
      <c r="HZ8" s="519"/>
      <c r="IA8" s="519"/>
      <c r="IB8" s="519"/>
      <c r="IC8" s="519"/>
      <c r="ID8" s="519"/>
      <c r="IE8" s="519"/>
      <c r="IF8" s="519"/>
      <c r="IG8" s="519"/>
      <c r="IH8" s="519"/>
      <c r="II8" s="519"/>
      <c r="IJ8" s="519"/>
      <c r="IK8" s="519"/>
      <c r="IL8" s="519"/>
      <c r="IM8" s="519"/>
      <c r="IN8" s="519"/>
      <c r="IO8" s="519"/>
      <c r="IP8" s="519"/>
      <c r="IQ8" s="519"/>
      <c r="IR8" s="519"/>
      <c r="IS8" s="519"/>
      <c r="IT8" s="519"/>
      <c r="IU8" s="519"/>
      <c r="IV8" s="519"/>
    </row>
    <row r="9" spans="1:256" s="510" customFormat="1" ht="24.75" customHeight="1" hidden="1">
      <c r="A9" s="541" t="s">
        <v>47</v>
      </c>
      <c r="B9" s="363"/>
      <c r="C9" s="363">
        <f t="shared" si="0"/>
        <v>0</v>
      </c>
      <c r="D9" s="25">
        <v>0</v>
      </c>
      <c r="E9" s="542"/>
      <c r="F9" s="543">
        <v>0</v>
      </c>
      <c r="G9" s="542"/>
      <c r="H9" s="518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HQ9" s="519"/>
      <c r="HR9" s="519"/>
      <c r="HS9" s="519"/>
      <c r="HT9" s="519"/>
      <c r="HU9" s="519"/>
      <c r="HV9" s="519"/>
      <c r="HW9" s="519"/>
      <c r="HX9" s="519"/>
      <c r="HY9" s="519"/>
      <c r="HZ9" s="519"/>
      <c r="IA9" s="519"/>
      <c r="IB9" s="519"/>
      <c r="IC9" s="519"/>
      <c r="ID9" s="519"/>
      <c r="IE9" s="519"/>
      <c r="IF9" s="519"/>
      <c r="IG9" s="519"/>
      <c r="IH9" s="519"/>
      <c r="II9" s="519"/>
      <c r="IJ9" s="519"/>
      <c r="IK9" s="519"/>
      <c r="IL9" s="519"/>
      <c r="IM9" s="519"/>
      <c r="IN9" s="519"/>
      <c r="IO9" s="519"/>
      <c r="IP9" s="519"/>
      <c r="IQ9" s="519"/>
      <c r="IR9" s="519"/>
      <c r="IS9" s="519"/>
      <c r="IT9" s="519"/>
      <c r="IU9" s="519"/>
      <c r="IV9" s="519"/>
    </row>
    <row r="10" spans="1:256" s="510" customFormat="1" ht="24.75" customHeight="1" hidden="1">
      <c r="A10" s="541" t="s">
        <v>48</v>
      </c>
      <c r="B10" s="363"/>
      <c r="C10" s="363">
        <f t="shared" si="0"/>
        <v>0</v>
      </c>
      <c r="D10" s="25">
        <v>0</v>
      </c>
      <c r="E10" s="542"/>
      <c r="F10" s="543">
        <v>0</v>
      </c>
      <c r="G10" s="542"/>
      <c r="H10" s="518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HQ10" s="519"/>
      <c r="HR10" s="519"/>
      <c r="HS10" s="519"/>
      <c r="HT10" s="519"/>
      <c r="HU10" s="519"/>
      <c r="HV10" s="519"/>
      <c r="HW10" s="519"/>
      <c r="HX10" s="519"/>
      <c r="HY10" s="519"/>
      <c r="HZ10" s="519"/>
      <c r="IA10" s="519"/>
      <c r="IB10" s="519"/>
      <c r="IC10" s="519"/>
      <c r="ID10" s="519"/>
      <c r="IE10" s="519"/>
      <c r="IF10" s="519"/>
      <c r="IG10" s="519"/>
      <c r="IH10" s="519"/>
      <c r="II10" s="519"/>
      <c r="IJ10" s="519"/>
      <c r="IK10" s="519"/>
      <c r="IL10" s="519"/>
      <c r="IM10" s="519"/>
      <c r="IN10" s="519"/>
      <c r="IO10" s="519"/>
      <c r="IP10" s="519"/>
      <c r="IQ10" s="519"/>
      <c r="IR10" s="519"/>
      <c r="IS10" s="519"/>
      <c r="IT10" s="519"/>
      <c r="IU10" s="519"/>
      <c r="IV10" s="519"/>
    </row>
    <row r="11" spans="1:256" s="510" customFormat="1" ht="24.75" customHeight="1">
      <c r="A11" s="541" t="s">
        <v>49</v>
      </c>
      <c r="B11" s="363"/>
      <c r="C11" s="363">
        <f t="shared" si="0"/>
        <v>0</v>
      </c>
      <c r="D11" s="25">
        <v>0</v>
      </c>
      <c r="E11" s="542"/>
      <c r="F11" s="543">
        <v>1</v>
      </c>
      <c r="G11" s="542">
        <f aca="true" t="shared" si="1" ref="G11:G16">(D11-F11)/F11</f>
        <v>-1</v>
      </c>
      <c r="H11" s="518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HQ11" s="519"/>
      <c r="HR11" s="519"/>
      <c r="HS11" s="519"/>
      <c r="HT11" s="519"/>
      <c r="HU11" s="519"/>
      <c r="HV11" s="519"/>
      <c r="HW11" s="519"/>
      <c r="HX11" s="519"/>
      <c r="HY11" s="519"/>
      <c r="HZ11" s="519"/>
      <c r="IA11" s="519"/>
      <c r="IB11" s="519"/>
      <c r="IC11" s="519"/>
      <c r="ID11" s="519"/>
      <c r="IE11" s="519"/>
      <c r="IF11" s="519"/>
      <c r="IG11" s="519"/>
      <c r="IH11" s="519"/>
      <c r="II11" s="519"/>
      <c r="IJ11" s="519"/>
      <c r="IK11" s="519"/>
      <c r="IL11" s="519"/>
      <c r="IM11" s="519"/>
      <c r="IN11" s="519"/>
      <c r="IO11" s="519"/>
      <c r="IP11" s="519"/>
      <c r="IQ11" s="519"/>
      <c r="IR11" s="519"/>
      <c r="IS11" s="519"/>
      <c r="IT11" s="519"/>
      <c r="IU11" s="519"/>
      <c r="IV11" s="519"/>
    </row>
    <row r="12" spans="1:256" s="510" customFormat="1" ht="24.75" customHeight="1">
      <c r="A12" s="541" t="s">
        <v>50</v>
      </c>
      <c r="B12" s="363"/>
      <c r="C12" s="363">
        <f t="shared" si="0"/>
        <v>0</v>
      </c>
      <c r="D12" s="25">
        <v>0</v>
      </c>
      <c r="E12" s="542"/>
      <c r="F12" s="543">
        <v>0</v>
      </c>
      <c r="G12" s="542"/>
      <c r="H12" s="518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HQ12" s="519"/>
      <c r="HR12" s="519"/>
      <c r="HS12" s="519"/>
      <c r="HT12" s="519"/>
      <c r="HU12" s="519"/>
      <c r="HV12" s="519"/>
      <c r="HW12" s="519"/>
      <c r="HX12" s="519"/>
      <c r="HY12" s="519"/>
      <c r="HZ12" s="519"/>
      <c r="IA12" s="519"/>
      <c r="IB12" s="519"/>
      <c r="IC12" s="519"/>
      <c r="ID12" s="519"/>
      <c r="IE12" s="519"/>
      <c r="IF12" s="519"/>
      <c r="IG12" s="519"/>
      <c r="IH12" s="519"/>
      <c r="II12" s="519"/>
      <c r="IJ12" s="519"/>
      <c r="IK12" s="519"/>
      <c r="IL12" s="519"/>
      <c r="IM12" s="519"/>
      <c r="IN12" s="519"/>
      <c r="IO12" s="519"/>
      <c r="IP12" s="519"/>
      <c r="IQ12" s="519"/>
      <c r="IR12" s="519"/>
      <c r="IS12" s="519"/>
      <c r="IT12" s="519"/>
      <c r="IU12" s="519"/>
      <c r="IV12" s="519"/>
    </row>
    <row r="13" spans="1:256" s="510" customFormat="1" ht="24.75" customHeight="1">
      <c r="A13" s="541" t="s">
        <v>51</v>
      </c>
      <c r="B13" s="363"/>
      <c r="C13" s="363">
        <f t="shared" si="0"/>
        <v>0</v>
      </c>
      <c r="D13" s="25">
        <v>0</v>
      </c>
      <c r="E13" s="542"/>
      <c r="F13" s="543">
        <v>0</v>
      </c>
      <c r="G13" s="542"/>
      <c r="H13" s="518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HQ13" s="519"/>
      <c r="HR13" s="519"/>
      <c r="HS13" s="519"/>
      <c r="HT13" s="519"/>
      <c r="HU13" s="519"/>
      <c r="HV13" s="519"/>
      <c r="HW13" s="519"/>
      <c r="HX13" s="519"/>
      <c r="HY13" s="519"/>
      <c r="HZ13" s="519"/>
      <c r="IA13" s="519"/>
      <c r="IB13" s="519"/>
      <c r="IC13" s="519"/>
      <c r="ID13" s="519"/>
      <c r="IE13" s="519"/>
      <c r="IF13" s="519"/>
      <c r="IG13" s="519"/>
      <c r="IH13" s="519"/>
      <c r="II13" s="519"/>
      <c r="IJ13" s="519"/>
      <c r="IK13" s="519"/>
      <c r="IL13" s="519"/>
      <c r="IM13" s="519"/>
      <c r="IN13" s="519"/>
      <c r="IO13" s="519"/>
      <c r="IP13" s="519"/>
      <c r="IQ13" s="519"/>
      <c r="IR13" s="519"/>
      <c r="IS13" s="519"/>
      <c r="IT13" s="519"/>
      <c r="IU13" s="519"/>
      <c r="IV13" s="519"/>
    </row>
    <row r="14" spans="1:256" s="510" customFormat="1" ht="24.75" customHeight="1">
      <c r="A14" s="541" t="s">
        <v>52</v>
      </c>
      <c r="B14" s="363"/>
      <c r="C14" s="363">
        <f t="shared" si="0"/>
        <v>9</v>
      </c>
      <c r="D14" s="25">
        <v>9</v>
      </c>
      <c r="E14" s="542">
        <f aca="true" t="shared" si="2" ref="E14:E20">D14/C14</f>
        <v>1</v>
      </c>
      <c r="F14" s="543">
        <v>10</v>
      </c>
      <c r="G14" s="542">
        <f t="shared" si="1"/>
        <v>-0.1</v>
      </c>
      <c r="H14" s="518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HQ14" s="519"/>
      <c r="HR14" s="519"/>
      <c r="HS14" s="519"/>
      <c r="HT14" s="519"/>
      <c r="HU14" s="519"/>
      <c r="HV14" s="519"/>
      <c r="HW14" s="519"/>
      <c r="HX14" s="519"/>
      <c r="HY14" s="519"/>
      <c r="HZ14" s="519"/>
      <c r="IA14" s="519"/>
      <c r="IB14" s="519"/>
      <c r="IC14" s="519"/>
      <c r="ID14" s="519"/>
      <c r="IE14" s="519"/>
      <c r="IF14" s="519"/>
      <c r="IG14" s="519"/>
      <c r="IH14" s="519"/>
      <c r="II14" s="519"/>
      <c r="IJ14" s="519"/>
      <c r="IK14" s="519"/>
      <c r="IL14" s="519"/>
      <c r="IM14" s="519"/>
      <c r="IN14" s="519"/>
      <c r="IO14" s="519"/>
      <c r="IP14" s="519"/>
      <c r="IQ14" s="519"/>
      <c r="IR14" s="519"/>
      <c r="IS14" s="519"/>
      <c r="IT14" s="519"/>
      <c r="IU14" s="519"/>
      <c r="IV14" s="519"/>
    </row>
    <row r="15" spans="1:256" s="510" customFormat="1" ht="24.75" customHeight="1">
      <c r="A15" s="541" t="s">
        <v>53</v>
      </c>
      <c r="B15" s="363"/>
      <c r="C15" s="363">
        <f t="shared" si="0"/>
        <v>0</v>
      </c>
      <c r="D15" s="25">
        <v>0</v>
      </c>
      <c r="E15" s="542"/>
      <c r="F15" s="543">
        <v>0</v>
      </c>
      <c r="G15" s="542"/>
      <c r="H15" s="518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HQ15" s="519"/>
      <c r="HR15" s="519"/>
      <c r="HS15" s="519"/>
      <c r="HT15" s="519"/>
      <c r="HU15" s="519"/>
      <c r="HV15" s="519"/>
      <c r="HW15" s="519"/>
      <c r="HX15" s="519"/>
      <c r="HY15" s="519"/>
      <c r="HZ15" s="519"/>
      <c r="IA15" s="519"/>
      <c r="IB15" s="519"/>
      <c r="IC15" s="519"/>
      <c r="ID15" s="519"/>
      <c r="IE15" s="519"/>
      <c r="IF15" s="519"/>
      <c r="IG15" s="519"/>
      <c r="IH15" s="519"/>
      <c r="II15" s="519"/>
      <c r="IJ15" s="519"/>
      <c r="IK15" s="519"/>
      <c r="IL15" s="519"/>
      <c r="IM15" s="519"/>
      <c r="IN15" s="519"/>
      <c r="IO15" s="519"/>
      <c r="IP15" s="519"/>
      <c r="IQ15" s="519"/>
      <c r="IR15" s="519"/>
      <c r="IS15" s="519"/>
      <c r="IT15" s="519"/>
      <c r="IU15" s="519"/>
      <c r="IV15" s="519"/>
    </row>
    <row r="16" spans="1:256" s="510" customFormat="1" ht="24.75" customHeight="1">
      <c r="A16" s="541" t="s">
        <v>54</v>
      </c>
      <c r="B16" s="363">
        <v>166</v>
      </c>
      <c r="C16" s="363">
        <f t="shared" si="0"/>
        <v>43</v>
      </c>
      <c r="D16" s="25">
        <v>43</v>
      </c>
      <c r="E16" s="542">
        <f t="shared" si="2"/>
        <v>1</v>
      </c>
      <c r="F16" s="543">
        <v>31</v>
      </c>
      <c r="G16" s="542">
        <f t="shared" si="1"/>
        <v>0.3870967741935484</v>
      </c>
      <c r="H16" s="518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HQ16" s="519"/>
      <c r="HR16" s="519"/>
      <c r="HS16" s="519"/>
      <c r="HT16" s="519"/>
      <c r="HU16" s="519"/>
      <c r="HV16" s="519"/>
      <c r="HW16" s="519"/>
      <c r="HX16" s="519"/>
      <c r="HY16" s="519"/>
      <c r="HZ16" s="519"/>
      <c r="IA16" s="519"/>
      <c r="IB16" s="519"/>
      <c r="IC16" s="519"/>
      <c r="ID16" s="519"/>
      <c r="IE16" s="519"/>
      <c r="IF16" s="519"/>
      <c r="IG16" s="519"/>
      <c r="IH16" s="519"/>
      <c r="II16" s="519"/>
      <c r="IJ16" s="519"/>
      <c r="IK16" s="519"/>
      <c r="IL16" s="519"/>
      <c r="IM16" s="519"/>
      <c r="IN16" s="519"/>
      <c r="IO16" s="519"/>
      <c r="IP16" s="519"/>
      <c r="IQ16" s="519"/>
      <c r="IR16" s="519"/>
      <c r="IS16" s="519"/>
      <c r="IT16" s="519"/>
      <c r="IU16" s="519"/>
      <c r="IV16" s="519"/>
    </row>
    <row r="17" spans="1:256" s="510" customFormat="1" ht="24.75" customHeight="1">
      <c r="A17" s="541" t="s">
        <v>55</v>
      </c>
      <c r="B17" s="363">
        <v>0</v>
      </c>
      <c r="C17" s="363">
        <f t="shared" si="0"/>
        <v>10</v>
      </c>
      <c r="D17" s="25"/>
      <c r="E17" s="542">
        <f t="shared" si="2"/>
        <v>0</v>
      </c>
      <c r="F17" s="537">
        <v>0</v>
      </c>
      <c r="G17" s="542"/>
      <c r="H17" s="518">
        <v>10</v>
      </c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HQ17" s="519"/>
      <c r="HR17" s="519"/>
      <c r="HS17" s="519"/>
      <c r="HT17" s="519"/>
      <c r="HU17" s="519"/>
      <c r="HV17" s="519"/>
      <c r="HW17" s="519"/>
      <c r="HX17" s="519"/>
      <c r="HY17" s="519"/>
      <c r="HZ17" s="519"/>
      <c r="IA17" s="519"/>
      <c r="IB17" s="519"/>
      <c r="IC17" s="519"/>
      <c r="ID17" s="519"/>
      <c r="IE17" s="519"/>
      <c r="IF17" s="519"/>
      <c r="IG17" s="519"/>
      <c r="IH17" s="519"/>
      <c r="II17" s="519"/>
      <c r="IJ17" s="519"/>
      <c r="IK17" s="519"/>
      <c r="IL17" s="519"/>
      <c r="IM17" s="519"/>
      <c r="IN17" s="519"/>
      <c r="IO17" s="519"/>
      <c r="IP17" s="519"/>
      <c r="IQ17" s="519"/>
      <c r="IR17" s="519"/>
      <c r="IS17" s="519"/>
      <c r="IT17" s="519"/>
      <c r="IU17" s="519"/>
      <c r="IV17" s="519"/>
    </row>
    <row r="18" spans="1:8" s="508" customFormat="1" ht="24.75" customHeight="1">
      <c r="A18" s="534" t="s">
        <v>56</v>
      </c>
      <c r="B18" s="360">
        <f>SUM(B19:B26)</f>
        <v>555</v>
      </c>
      <c r="C18" s="360">
        <f t="shared" si="0"/>
        <v>431</v>
      </c>
      <c r="D18" s="360">
        <f>SUM(D19:D26)</f>
        <v>401</v>
      </c>
      <c r="E18" s="536">
        <f t="shared" si="2"/>
        <v>0.9303944315545244</v>
      </c>
      <c r="F18" s="539">
        <f>SUM(F19:F26)</f>
        <v>351</v>
      </c>
      <c r="G18" s="536">
        <f>(D18-F18)/F18</f>
        <v>0.14245014245014245</v>
      </c>
      <c r="H18" s="540">
        <f>SUM(H19:H26)</f>
        <v>30</v>
      </c>
    </row>
    <row r="19" spans="1:256" s="509" customFormat="1" ht="24.75" customHeight="1">
      <c r="A19" s="541" t="s">
        <v>45</v>
      </c>
      <c r="B19" s="363">
        <v>492</v>
      </c>
      <c r="C19" s="363">
        <f t="shared" si="0"/>
        <v>358</v>
      </c>
      <c r="D19" s="25">
        <v>358</v>
      </c>
      <c r="E19" s="542">
        <f t="shared" si="2"/>
        <v>1</v>
      </c>
      <c r="F19" s="543">
        <v>311</v>
      </c>
      <c r="G19" s="542">
        <f>(D19-F19)/F19</f>
        <v>0.15112540192926044</v>
      </c>
      <c r="H19" s="518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HQ19" s="519"/>
      <c r="HR19" s="519"/>
      <c r="HS19" s="519"/>
      <c r="HT19" s="519"/>
      <c r="HU19" s="519"/>
      <c r="HV19" s="519"/>
      <c r="HW19" s="519"/>
      <c r="HX19" s="519"/>
      <c r="HY19" s="519"/>
      <c r="HZ19" s="519"/>
      <c r="IA19" s="519"/>
      <c r="IB19" s="519"/>
      <c r="IC19" s="519"/>
      <c r="ID19" s="519"/>
      <c r="IE19" s="519"/>
      <c r="IF19" s="519"/>
      <c r="IG19" s="519"/>
      <c r="IH19" s="519"/>
      <c r="II19" s="519"/>
      <c r="IJ19" s="519"/>
      <c r="IK19" s="519"/>
      <c r="IL19" s="519"/>
      <c r="IM19" s="519"/>
      <c r="IN19" s="519"/>
      <c r="IO19" s="519"/>
      <c r="IP19" s="519"/>
      <c r="IQ19" s="519"/>
      <c r="IR19" s="519"/>
      <c r="IS19" s="519"/>
      <c r="IT19" s="519"/>
      <c r="IU19" s="519"/>
      <c r="IV19" s="519"/>
    </row>
    <row r="20" spans="1:256" s="510" customFormat="1" ht="24.75" customHeight="1">
      <c r="A20" s="541" t="s">
        <v>46</v>
      </c>
      <c r="B20" s="363">
        <v>6</v>
      </c>
      <c r="C20" s="363">
        <f t="shared" si="0"/>
        <v>26</v>
      </c>
      <c r="D20" s="25">
        <v>6</v>
      </c>
      <c r="E20" s="542">
        <f t="shared" si="2"/>
        <v>0.23076923076923078</v>
      </c>
      <c r="F20" s="543">
        <v>10</v>
      </c>
      <c r="G20" s="542">
        <f>(D20-F20)/F20</f>
        <v>-0.4</v>
      </c>
      <c r="H20" s="518">
        <v>20</v>
      </c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HQ20" s="519"/>
      <c r="HR20" s="519"/>
      <c r="HS20" s="519"/>
      <c r="HT20" s="519"/>
      <c r="HU20" s="519"/>
      <c r="HV20" s="519"/>
      <c r="HW20" s="519"/>
      <c r="HX20" s="519"/>
      <c r="HY20" s="519"/>
      <c r="HZ20" s="519"/>
      <c r="IA20" s="519"/>
      <c r="IB20" s="519"/>
      <c r="IC20" s="519"/>
      <c r="ID20" s="519"/>
      <c r="IE20" s="519"/>
      <c r="IF20" s="519"/>
      <c r="IG20" s="519"/>
      <c r="IH20" s="519"/>
      <c r="II20" s="519"/>
      <c r="IJ20" s="519"/>
      <c r="IK20" s="519"/>
      <c r="IL20" s="519"/>
      <c r="IM20" s="519"/>
      <c r="IN20" s="519"/>
      <c r="IO20" s="519"/>
      <c r="IP20" s="519"/>
      <c r="IQ20" s="519"/>
      <c r="IR20" s="519"/>
      <c r="IS20" s="519"/>
      <c r="IT20" s="519"/>
      <c r="IU20" s="519"/>
      <c r="IV20" s="519"/>
    </row>
    <row r="21" spans="1:256" s="510" customFormat="1" ht="24.75" customHeight="1" hidden="1">
      <c r="A21" s="541" t="s">
        <v>47</v>
      </c>
      <c r="B21" s="363"/>
      <c r="C21" s="363">
        <f t="shared" si="0"/>
        <v>0</v>
      </c>
      <c r="D21" s="25">
        <v>0</v>
      </c>
      <c r="E21" s="542"/>
      <c r="F21" s="543">
        <v>0</v>
      </c>
      <c r="G21" s="542"/>
      <c r="H21" s="518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HQ21" s="519"/>
      <c r="HR21" s="519"/>
      <c r="HS21" s="519"/>
      <c r="HT21" s="519"/>
      <c r="HU21" s="519"/>
      <c r="HV21" s="519"/>
      <c r="HW21" s="519"/>
      <c r="HX21" s="519"/>
      <c r="HY21" s="519"/>
      <c r="HZ21" s="519"/>
      <c r="IA21" s="519"/>
      <c r="IB21" s="519"/>
      <c r="IC21" s="519"/>
      <c r="ID21" s="519"/>
      <c r="IE21" s="519"/>
      <c r="IF21" s="519"/>
      <c r="IG21" s="519"/>
      <c r="IH21" s="519"/>
      <c r="II21" s="519"/>
      <c r="IJ21" s="519"/>
      <c r="IK21" s="519"/>
      <c r="IL21" s="519"/>
      <c r="IM21" s="519"/>
      <c r="IN21" s="519"/>
      <c r="IO21" s="519"/>
      <c r="IP21" s="519"/>
      <c r="IQ21" s="519"/>
      <c r="IR21" s="519"/>
      <c r="IS21" s="519"/>
      <c r="IT21" s="519"/>
      <c r="IU21" s="519"/>
      <c r="IV21" s="519"/>
    </row>
    <row r="22" spans="1:256" s="510" customFormat="1" ht="24.75" customHeight="1" hidden="1">
      <c r="A22" s="541" t="s">
        <v>57</v>
      </c>
      <c r="B22" s="363"/>
      <c r="C22" s="363">
        <f t="shared" si="0"/>
        <v>0</v>
      </c>
      <c r="D22" s="25">
        <v>0</v>
      </c>
      <c r="E22" s="542"/>
      <c r="F22" s="543">
        <v>0</v>
      </c>
      <c r="G22" s="542"/>
      <c r="H22" s="518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HQ22" s="519"/>
      <c r="HR22" s="519"/>
      <c r="HS22" s="519"/>
      <c r="HT22" s="519"/>
      <c r="HU22" s="519"/>
      <c r="HV22" s="519"/>
      <c r="HW22" s="519"/>
      <c r="HX22" s="519"/>
      <c r="HY22" s="519"/>
      <c r="HZ22" s="519"/>
      <c r="IA22" s="519"/>
      <c r="IB22" s="519"/>
      <c r="IC22" s="519"/>
      <c r="ID22" s="519"/>
      <c r="IE22" s="519"/>
      <c r="IF22" s="519"/>
      <c r="IG22" s="519"/>
      <c r="IH22" s="519"/>
      <c r="II22" s="519"/>
      <c r="IJ22" s="519"/>
      <c r="IK22" s="519"/>
      <c r="IL22" s="519"/>
      <c r="IM22" s="519"/>
      <c r="IN22" s="519"/>
      <c r="IO22" s="519"/>
      <c r="IP22" s="519"/>
      <c r="IQ22" s="519"/>
      <c r="IR22" s="519"/>
      <c r="IS22" s="519"/>
      <c r="IT22" s="519"/>
      <c r="IU22" s="519"/>
      <c r="IV22" s="519"/>
    </row>
    <row r="23" spans="1:256" s="510" customFormat="1" ht="24.75" customHeight="1" hidden="1">
      <c r="A23" s="541" t="s">
        <v>58</v>
      </c>
      <c r="B23" s="363"/>
      <c r="C23" s="363">
        <f t="shared" si="0"/>
        <v>0</v>
      </c>
      <c r="D23" s="25">
        <v>0</v>
      </c>
      <c r="E23" s="542"/>
      <c r="F23" s="543">
        <v>0</v>
      </c>
      <c r="G23" s="542"/>
      <c r="H23" s="518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HQ23" s="519"/>
      <c r="HR23" s="519"/>
      <c r="HS23" s="519"/>
      <c r="HT23" s="519"/>
      <c r="HU23" s="519"/>
      <c r="HV23" s="519"/>
      <c r="HW23" s="519"/>
      <c r="HX23" s="519"/>
      <c r="HY23" s="519"/>
      <c r="HZ23" s="519"/>
      <c r="IA23" s="519"/>
      <c r="IB23" s="519"/>
      <c r="IC23" s="519"/>
      <c r="ID23" s="519"/>
      <c r="IE23" s="519"/>
      <c r="IF23" s="519"/>
      <c r="IG23" s="519"/>
      <c r="IH23" s="519"/>
      <c r="II23" s="519"/>
      <c r="IJ23" s="519"/>
      <c r="IK23" s="519"/>
      <c r="IL23" s="519"/>
      <c r="IM23" s="519"/>
      <c r="IN23" s="519"/>
      <c r="IO23" s="519"/>
      <c r="IP23" s="519"/>
      <c r="IQ23" s="519"/>
      <c r="IR23" s="519"/>
      <c r="IS23" s="519"/>
      <c r="IT23" s="519"/>
      <c r="IU23" s="519"/>
      <c r="IV23" s="519"/>
    </row>
    <row r="24" spans="1:256" s="510" customFormat="1" ht="24.75" customHeight="1" hidden="1">
      <c r="A24" s="541" t="s">
        <v>59</v>
      </c>
      <c r="B24" s="363"/>
      <c r="C24" s="363">
        <f t="shared" si="0"/>
        <v>0</v>
      </c>
      <c r="D24" s="25">
        <v>0</v>
      </c>
      <c r="E24" s="542"/>
      <c r="F24" s="543">
        <v>0</v>
      </c>
      <c r="G24" s="542"/>
      <c r="H24" s="518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519"/>
      <c r="HQ24" s="519"/>
      <c r="HR24" s="519"/>
      <c r="HS24" s="519"/>
      <c r="HT24" s="519"/>
      <c r="HU24" s="519"/>
      <c r="HV24" s="519"/>
      <c r="HW24" s="519"/>
      <c r="HX24" s="519"/>
      <c r="HY24" s="519"/>
      <c r="HZ24" s="519"/>
      <c r="IA24" s="519"/>
      <c r="IB24" s="519"/>
      <c r="IC24" s="519"/>
      <c r="ID24" s="519"/>
      <c r="IE24" s="519"/>
      <c r="IF24" s="519"/>
      <c r="IG24" s="519"/>
      <c r="IH24" s="519"/>
      <c r="II24" s="519"/>
      <c r="IJ24" s="519"/>
      <c r="IK24" s="519"/>
      <c r="IL24" s="519"/>
      <c r="IM24" s="519"/>
      <c r="IN24" s="519"/>
      <c r="IO24" s="519"/>
      <c r="IP24" s="519"/>
      <c r="IQ24" s="519"/>
      <c r="IR24" s="519"/>
      <c r="IS24" s="519"/>
      <c r="IT24" s="519"/>
      <c r="IU24" s="519"/>
      <c r="IV24" s="519"/>
    </row>
    <row r="25" spans="1:256" s="510" customFormat="1" ht="24.75" customHeight="1">
      <c r="A25" s="541" t="s">
        <v>54</v>
      </c>
      <c r="B25" s="363">
        <v>57</v>
      </c>
      <c r="C25" s="363">
        <f t="shared" si="0"/>
        <v>37</v>
      </c>
      <c r="D25" s="25">
        <v>37</v>
      </c>
      <c r="E25" s="542">
        <f aca="true" t="shared" si="3" ref="E25:E30">D25/C25</f>
        <v>1</v>
      </c>
      <c r="F25" s="543">
        <v>30</v>
      </c>
      <c r="G25" s="542">
        <f>(D25-F25)/F25</f>
        <v>0.23333333333333334</v>
      </c>
      <c r="H25" s="518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HQ25" s="519"/>
      <c r="HR25" s="519"/>
      <c r="HS25" s="519"/>
      <c r="HT25" s="519"/>
      <c r="HU25" s="519"/>
      <c r="HV25" s="519"/>
      <c r="HW25" s="519"/>
      <c r="HX25" s="519"/>
      <c r="HY25" s="519"/>
      <c r="HZ25" s="519"/>
      <c r="IA25" s="519"/>
      <c r="IB25" s="519"/>
      <c r="IC25" s="519"/>
      <c r="ID25" s="519"/>
      <c r="IE25" s="519"/>
      <c r="IF25" s="519"/>
      <c r="IG25" s="519"/>
      <c r="IH25" s="519"/>
      <c r="II25" s="519"/>
      <c r="IJ25" s="519"/>
      <c r="IK25" s="519"/>
      <c r="IL25" s="519"/>
      <c r="IM25" s="519"/>
      <c r="IN25" s="519"/>
      <c r="IO25" s="519"/>
      <c r="IP25" s="519"/>
      <c r="IQ25" s="519"/>
      <c r="IR25" s="519"/>
      <c r="IS25" s="519"/>
      <c r="IT25" s="519"/>
      <c r="IU25" s="519"/>
      <c r="IV25" s="519"/>
    </row>
    <row r="26" spans="1:256" s="510" customFormat="1" ht="24.75" customHeight="1">
      <c r="A26" s="541" t="s">
        <v>60</v>
      </c>
      <c r="B26" s="363">
        <v>0</v>
      </c>
      <c r="C26" s="363">
        <f t="shared" si="0"/>
        <v>10</v>
      </c>
      <c r="D26" s="25"/>
      <c r="E26" s="542">
        <f t="shared" si="3"/>
        <v>0</v>
      </c>
      <c r="F26" s="543">
        <v>0</v>
      </c>
      <c r="G26" s="542"/>
      <c r="H26" s="518">
        <v>10</v>
      </c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HQ26" s="519"/>
      <c r="HR26" s="519"/>
      <c r="HS26" s="519"/>
      <c r="HT26" s="519"/>
      <c r="HU26" s="519"/>
      <c r="HV26" s="519"/>
      <c r="HW26" s="519"/>
      <c r="HX26" s="519"/>
      <c r="HY26" s="519"/>
      <c r="HZ26" s="519"/>
      <c r="IA26" s="519"/>
      <c r="IB26" s="519"/>
      <c r="IC26" s="519"/>
      <c r="ID26" s="519"/>
      <c r="IE26" s="519"/>
      <c r="IF26" s="519"/>
      <c r="IG26" s="519"/>
      <c r="IH26" s="519"/>
      <c r="II26" s="519"/>
      <c r="IJ26" s="519"/>
      <c r="IK26" s="519"/>
      <c r="IL26" s="519"/>
      <c r="IM26" s="519"/>
      <c r="IN26" s="519"/>
      <c r="IO26" s="519"/>
      <c r="IP26" s="519"/>
      <c r="IQ26" s="519"/>
      <c r="IR26" s="519"/>
      <c r="IS26" s="519"/>
      <c r="IT26" s="519"/>
      <c r="IU26" s="519"/>
      <c r="IV26" s="519"/>
    </row>
    <row r="27" spans="1:8" s="508" customFormat="1" ht="39.75" customHeight="1">
      <c r="A27" s="534" t="s">
        <v>61</v>
      </c>
      <c r="B27" s="360">
        <f>SUM(B28:B37)</f>
        <v>10332</v>
      </c>
      <c r="C27" s="360">
        <f t="shared" si="0"/>
        <v>10494</v>
      </c>
      <c r="D27" s="360">
        <f>SUM(D28:D37)</f>
        <v>10453</v>
      </c>
      <c r="E27" s="536">
        <f t="shared" si="3"/>
        <v>0.9960930055269678</v>
      </c>
      <c r="F27" s="539">
        <f>SUM(F28:F37)</f>
        <v>5208</v>
      </c>
      <c r="G27" s="536">
        <f>(D27-F27)/F27</f>
        <v>1.0071044546850998</v>
      </c>
      <c r="H27" s="540">
        <f>SUM(H28:H37)</f>
        <v>41</v>
      </c>
    </row>
    <row r="28" spans="1:256" s="509" customFormat="1" ht="24.75" customHeight="1">
      <c r="A28" s="541" t="s">
        <v>45</v>
      </c>
      <c r="B28" s="363">
        <v>3617</v>
      </c>
      <c r="C28" s="363">
        <f t="shared" si="0"/>
        <v>2412</v>
      </c>
      <c r="D28" s="25">
        <v>2412</v>
      </c>
      <c r="E28" s="542">
        <f t="shared" si="3"/>
        <v>1</v>
      </c>
      <c r="F28" s="543">
        <v>1899</v>
      </c>
      <c r="G28" s="542">
        <f>(D28-F28)/F28</f>
        <v>0.27014218009478674</v>
      </c>
      <c r="H28" s="518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HQ28" s="519"/>
      <c r="HR28" s="519"/>
      <c r="HS28" s="519"/>
      <c r="HT28" s="519"/>
      <c r="HU28" s="519"/>
      <c r="HV28" s="519"/>
      <c r="HW28" s="519"/>
      <c r="HX28" s="519"/>
      <c r="HY28" s="519"/>
      <c r="HZ28" s="519"/>
      <c r="IA28" s="519"/>
      <c r="IB28" s="519"/>
      <c r="IC28" s="519"/>
      <c r="ID28" s="519"/>
      <c r="IE28" s="519"/>
      <c r="IF28" s="519"/>
      <c r="IG28" s="519"/>
      <c r="IH28" s="519"/>
      <c r="II28" s="519"/>
      <c r="IJ28" s="519"/>
      <c r="IK28" s="519"/>
      <c r="IL28" s="519"/>
      <c r="IM28" s="519"/>
      <c r="IN28" s="519"/>
      <c r="IO28" s="519"/>
      <c r="IP28" s="519"/>
      <c r="IQ28" s="519"/>
      <c r="IR28" s="519"/>
      <c r="IS28" s="519"/>
      <c r="IT28" s="519"/>
      <c r="IU28" s="519"/>
      <c r="IV28" s="519"/>
    </row>
    <row r="29" spans="1:256" s="510" customFormat="1" ht="24.75" customHeight="1">
      <c r="A29" s="541" t="s">
        <v>46</v>
      </c>
      <c r="B29" s="363">
        <v>2216</v>
      </c>
      <c r="C29" s="363">
        <f t="shared" si="0"/>
        <v>605</v>
      </c>
      <c r="D29" s="25">
        <v>605</v>
      </c>
      <c r="E29" s="542">
        <f t="shared" si="3"/>
        <v>1</v>
      </c>
      <c r="F29" s="543">
        <v>386</v>
      </c>
      <c r="G29" s="542">
        <f>(D29-F29)/F29</f>
        <v>0.5673575129533679</v>
      </c>
      <c r="H29" s="518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HQ29" s="519"/>
      <c r="HR29" s="519"/>
      <c r="HS29" s="519"/>
      <c r="HT29" s="519"/>
      <c r="HU29" s="519"/>
      <c r="HV29" s="519"/>
      <c r="HW29" s="519"/>
      <c r="HX29" s="519"/>
      <c r="HY29" s="519"/>
      <c r="HZ29" s="519"/>
      <c r="IA29" s="519"/>
      <c r="IB29" s="519"/>
      <c r="IC29" s="519"/>
      <c r="ID29" s="519"/>
      <c r="IE29" s="519"/>
      <c r="IF29" s="519"/>
      <c r="IG29" s="519"/>
      <c r="IH29" s="519"/>
      <c r="II29" s="519"/>
      <c r="IJ29" s="519"/>
      <c r="IK29" s="519"/>
      <c r="IL29" s="519"/>
      <c r="IM29" s="519"/>
      <c r="IN29" s="519"/>
      <c r="IO29" s="519"/>
      <c r="IP29" s="519"/>
      <c r="IQ29" s="519"/>
      <c r="IR29" s="519"/>
      <c r="IS29" s="519"/>
      <c r="IT29" s="519"/>
      <c r="IU29" s="519"/>
      <c r="IV29" s="519"/>
    </row>
    <row r="30" spans="1:256" s="510" customFormat="1" ht="24.75" customHeight="1">
      <c r="A30" s="541" t="s">
        <v>47</v>
      </c>
      <c r="B30" s="363">
        <v>40</v>
      </c>
      <c r="C30" s="363">
        <f t="shared" si="0"/>
        <v>40</v>
      </c>
      <c r="D30" s="25">
        <v>40</v>
      </c>
      <c r="E30" s="542">
        <f t="shared" si="3"/>
        <v>1</v>
      </c>
      <c r="F30" s="543">
        <v>211</v>
      </c>
      <c r="G30" s="542">
        <f>(D30-F30)/F30</f>
        <v>-0.8104265402843602</v>
      </c>
      <c r="H30" s="518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HQ30" s="519"/>
      <c r="HR30" s="519"/>
      <c r="HS30" s="519"/>
      <c r="HT30" s="519"/>
      <c r="HU30" s="519"/>
      <c r="HV30" s="519"/>
      <c r="HW30" s="519"/>
      <c r="HX30" s="519"/>
      <c r="HY30" s="519"/>
      <c r="HZ30" s="519"/>
      <c r="IA30" s="519"/>
      <c r="IB30" s="519"/>
      <c r="IC30" s="519"/>
      <c r="ID30" s="519"/>
      <c r="IE30" s="519"/>
      <c r="IF30" s="519"/>
      <c r="IG30" s="519"/>
      <c r="IH30" s="519"/>
      <c r="II30" s="519"/>
      <c r="IJ30" s="519"/>
      <c r="IK30" s="519"/>
      <c r="IL30" s="519"/>
      <c r="IM30" s="519"/>
      <c r="IN30" s="519"/>
      <c r="IO30" s="519"/>
      <c r="IP30" s="519"/>
      <c r="IQ30" s="519"/>
      <c r="IR30" s="519"/>
      <c r="IS30" s="519"/>
      <c r="IT30" s="519"/>
      <c r="IU30" s="519"/>
      <c r="IV30" s="519"/>
    </row>
    <row r="31" spans="1:256" s="510" customFormat="1" ht="24.75" customHeight="1">
      <c r="A31" s="541" t="s">
        <v>62</v>
      </c>
      <c r="B31" s="363">
        <v>0</v>
      </c>
      <c r="C31" s="363">
        <f t="shared" si="0"/>
        <v>0</v>
      </c>
      <c r="D31" s="25">
        <v>0</v>
      </c>
      <c r="E31" s="542"/>
      <c r="F31" s="543">
        <v>0</v>
      </c>
      <c r="G31" s="542"/>
      <c r="H31" s="518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HQ31" s="519"/>
      <c r="HR31" s="519"/>
      <c r="HS31" s="519"/>
      <c r="HT31" s="519"/>
      <c r="HU31" s="519"/>
      <c r="HV31" s="519"/>
      <c r="HW31" s="519"/>
      <c r="HX31" s="519"/>
      <c r="HY31" s="519"/>
      <c r="HZ31" s="519"/>
      <c r="IA31" s="519"/>
      <c r="IB31" s="519"/>
      <c r="IC31" s="519"/>
      <c r="ID31" s="519"/>
      <c r="IE31" s="519"/>
      <c r="IF31" s="519"/>
      <c r="IG31" s="519"/>
      <c r="IH31" s="519"/>
      <c r="II31" s="519"/>
      <c r="IJ31" s="519"/>
      <c r="IK31" s="519"/>
      <c r="IL31" s="519"/>
      <c r="IM31" s="519"/>
      <c r="IN31" s="519"/>
      <c r="IO31" s="519"/>
      <c r="IP31" s="519"/>
      <c r="IQ31" s="519"/>
      <c r="IR31" s="519"/>
      <c r="IS31" s="519"/>
      <c r="IT31" s="519"/>
      <c r="IU31" s="519"/>
      <c r="IV31" s="519"/>
    </row>
    <row r="32" spans="1:256" s="510" customFormat="1" ht="24.75" customHeight="1">
      <c r="A32" s="541" t="s">
        <v>63</v>
      </c>
      <c r="B32" s="363">
        <v>0</v>
      </c>
      <c r="C32" s="363">
        <f t="shared" si="0"/>
        <v>0</v>
      </c>
      <c r="D32" s="25">
        <v>0</v>
      </c>
      <c r="E32" s="542"/>
      <c r="F32" s="543">
        <v>0</v>
      </c>
      <c r="G32" s="542"/>
      <c r="H32" s="518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HQ32" s="519"/>
      <c r="HR32" s="519"/>
      <c r="HS32" s="519"/>
      <c r="HT32" s="519"/>
      <c r="HU32" s="519"/>
      <c r="HV32" s="519"/>
      <c r="HW32" s="519"/>
      <c r="HX32" s="519"/>
      <c r="HY32" s="519"/>
      <c r="HZ32" s="519"/>
      <c r="IA32" s="519"/>
      <c r="IB32" s="519"/>
      <c r="IC32" s="519"/>
      <c r="ID32" s="519"/>
      <c r="IE32" s="519"/>
      <c r="IF32" s="519"/>
      <c r="IG32" s="519"/>
      <c r="IH32" s="519"/>
      <c r="II32" s="519"/>
      <c r="IJ32" s="519"/>
      <c r="IK32" s="519"/>
      <c r="IL32" s="519"/>
      <c r="IM32" s="519"/>
      <c r="IN32" s="519"/>
      <c r="IO32" s="519"/>
      <c r="IP32" s="519"/>
      <c r="IQ32" s="519"/>
      <c r="IR32" s="519"/>
      <c r="IS32" s="519"/>
      <c r="IT32" s="519"/>
      <c r="IU32" s="519"/>
      <c r="IV32" s="519"/>
    </row>
    <row r="33" spans="1:256" s="510" customFormat="1" ht="24.75" customHeight="1">
      <c r="A33" s="541" t="s">
        <v>64</v>
      </c>
      <c r="B33" s="363">
        <v>0</v>
      </c>
      <c r="C33" s="363">
        <f t="shared" si="0"/>
        <v>0</v>
      </c>
      <c r="D33" s="25">
        <v>0</v>
      </c>
      <c r="E33" s="542"/>
      <c r="F33" s="543">
        <v>0</v>
      </c>
      <c r="G33" s="542"/>
      <c r="H33" s="518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HQ33" s="519"/>
      <c r="HR33" s="519"/>
      <c r="HS33" s="519"/>
      <c r="HT33" s="519"/>
      <c r="HU33" s="519"/>
      <c r="HV33" s="519"/>
      <c r="HW33" s="519"/>
      <c r="HX33" s="519"/>
      <c r="HY33" s="519"/>
      <c r="HZ33" s="519"/>
      <c r="IA33" s="519"/>
      <c r="IB33" s="519"/>
      <c r="IC33" s="519"/>
      <c r="ID33" s="519"/>
      <c r="IE33" s="519"/>
      <c r="IF33" s="519"/>
      <c r="IG33" s="519"/>
      <c r="IH33" s="519"/>
      <c r="II33" s="519"/>
      <c r="IJ33" s="519"/>
      <c r="IK33" s="519"/>
      <c r="IL33" s="519"/>
      <c r="IM33" s="519"/>
      <c r="IN33" s="519"/>
      <c r="IO33" s="519"/>
      <c r="IP33" s="519"/>
      <c r="IQ33" s="519"/>
      <c r="IR33" s="519"/>
      <c r="IS33" s="519"/>
      <c r="IT33" s="519"/>
      <c r="IU33" s="519"/>
      <c r="IV33" s="519"/>
    </row>
    <row r="34" spans="1:256" s="510" customFormat="1" ht="24.75" customHeight="1">
      <c r="A34" s="541" t="s">
        <v>65</v>
      </c>
      <c r="B34" s="363">
        <v>22</v>
      </c>
      <c r="C34" s="363">
        <f t="shared" si="0"/>
        <v>70</v>
      </c>
      <c r="D34" s="25">
        <v>29</v>
      </c>
      <c r="E34" s="542">
        <f aca="true" t="shared" si="4" ref="E34:E39">D34/C34</f>
        <v>0.4142857142857143</v>
      </c>
      <c r="F34" s="543">
        <v>50</v>
      </c>
      <c r="G34" s="542">
        <f aca="true" t="shared" si="5" ref="G34:G39">(D34-F34)/F34</f>
        <v>-0.42</v>
      </c>
      <c r="H34" s="518">
        <v>41</v>
      </c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HQ34" s="519"/>
      <c r="HR34" s="519"/>
      <c r="HS34" s="519"/>
      <c r="HT34" s="519"/>
      <c r="HU34" s="519"/>
      <c r="HV34" s="519"/>
      <c r="HW34" s="519"/>
      <c r="HX34" s="519"/>
      <c r="HY34" s="519"/>
      <c r="HZ34" s="519"/>
      <c r="IA34" s="519"/>
      <c r="IB34" s="519"/>
      <c r="IC34" s="519"/>
      <c r="ID34" s="519"/>
      <c r="IE34" s="519"/>
      <c r="IF34" s="519"/>
      <c r="IG34" s="519"/>
      <c r="IH34" s="519"/>
      <c r="II34" s="519"/>
      <c r="IJ34" s="519"/>
      <c r="IK34" s="519"/>
      <c r="IL34" s="519"/>
      <c r="IM34" s="519"/>
      <c r="IN34" s="519"/>
      <c r="IO34" s="519"/>
      <c r="IP34" s="519"/>
      <c r="IQ34" s="519"/>
      <c r="IR34" s="519"/>
      <c r="IS34" s="519"/>
      <c r="IT34" s="519"/>
      <c r="IU34" s="519"/>
      <c r="IV34" s="519"/>
    </row>
    <row r="35" spans="1:256" s="510" customFormat="1" ht="24.75" customHeight="1">
      <c r="A35" s="541" t="s">
        <v>66</v>
      </c>
      <c r="B35" s="363"/>
      <c r="C35" s="363">
        <f t="shared" si="0"/>
        <v>0</v>
      </c>
      <c r="D35" s="25">
        <v>0</v>
      </c>
      <c r="E35" s="542"/>
      <c r="F35" s="543">
        <v>0</v>
      </c>
      <c r="G35" s="542"/>
      <c r="H35" s="518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HQ35" s="519"/>
      <c r="HR35" s="519"/>
      <c r="HS35" s="519"/>
      <c r="HT35" s="519"/>
      <c r="HU35" s="519"/>
      <c r="HV35" s="519"/>
      <c r="HW35" s="519"/>
      <c r="HX35" s="519"/>
      <c r="HY35" s="519"/>
      <c r="HZ35" s="519"/>
      <c r="IA35" s="519"/>
      <c r="IB35" s="519"/>
      <c r="IC35" s="519"/>
      <c r="ID35" s="519"/>
      <c r="IE35" s="519"/>
      <c r="IF35" s="519"/>
      <c r="IG35" s="519"/>
      <c r="IH35" s="519"/>
      <c r="II35" s="519"/>
      <c r="IJ35" s="519"/>
      <c r="IK35" s="519"/>
      <c r="IL35" s="519"/>
      <c r="IM35" s="519"/>
      <c r="IN35" s="519"/>
      <c r="IO35" s="519"/>
      <c r="IP35" s="519"/>
      <c r="IQ35" s="519"/>
      <c r="IR35" s="519"/>
      <c r="IS35" s="519"/>
      <c r="IT35" s="519"/>
      <c r="IU35" s="519"/>
      <c r="IV35" s="519"/>
    </row>
    <row r="36" spans="1:256" s="510" customFormat="1" ht="24.75" customHeight="1">
      <c r="A36" s="541" t="s">
        <v>54</v>
      </c>
      <c r="B36" s="363">
        <v>2364</v>
      </c>
      <c r="C36" s="363">
        <f t="shared" si="0"/>
        <v>1436</v>
      </c>
      <c r="D36" s="25">
        <v>1436</v>
      </c>
      <c r="E36" s="542">
        <f t="shared" si="4"/>
        <v>1</v>
      </c>
      <c r="F36" s="543">
        <v>1192</v>
      </c>
      <c r="G36" s="542">
        <f t="shared" si="5"/>
        <v>0.20469798657718122</v>
      </c>
      <c r="H36" s="518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/>
      <c r="AC36" s="519"/>
      <c r="AD36" s="519"/>
      <c r="AE36" s="519"/>
      <c r="AF36" s="519"/>
      <c r="HQ36" s="519"/>
      <c r="HR36" s="519"/>
      <c r="HS36" s="519"/>
      <c r="HT36" s="519"/>
      <c r="HU36" s="519"/>
      <c r="HV36" s="519"/>
      <c r="HW36" s="519"/>
      <c r="HX36" s="519"/>
      <c r="HY36" s="519"/>
      <c r="HZ36" s="519"/>
      <c r="IA36" s="519"/>
      <c r="IB36" s="519"/>
      <c r="IC36" s="519"/>
      <c r="ID36" s="519"/>
      <c r="IE36" s="519"/>
      <c r="IF36" s="519"/>
      <c r="IG36" s="519"/>
      <c r="IH36" s="519"/>
      <c r="II36" s="519"/>
      <c r="IJ36" s="519"/>
      <c r="IK36" s="519"/>
      <c r="IL36" s="519"/>
      <c r="IM36" s="519"/>
      <c r="IN36" s="519"/>
      <c r="IO36" s="519"/>
      <c r="IP36" s="519"/>
      <c r="IQ36" s="519"/>
      <c r="IR36" s="519"/>
      <c r="IS36" s="519"/>
      <c r="IT36" s="519"/>
      <c r="IU36" s="519"/>
      <c r="IV36" s="519"/>
    </row>
    <row r="37" spans="1:256" s="510" customFormat="1" ht="39.75" customHeight="1">
      <c r="A37" s="541" t="s">
        <v>67</v>
      </c>
      <c r="B37" s="363">
        <v>2073</v>
      </c>
      <c r="C37" s="363">
        <f t="shared" si="0"/>
        <v>5931</v>
      </c>
      <c r="D37" s="25">
        <v>5931</v>
      </c>
      <c r="E37" s="542">
        <f t="shared" si="4"/>
        <v>1</v>
      </c>
      <c r="F37" s="543">
        <v>1470</v>
      </c>
      <c r="G37" s="542">
        <f t="shared" si="5"/>
        <v>3.0346938775510206</v>
      </c>
      <c r="H37" s="518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HQ37" s="519"/>
      <c r="HR37" s="519"/>
      <c r="HS37" s="519"/>
      <c r="HT37" s="519"/>
      <c r="HU37" s="519"/>
      <c r="HV37" s="519"/>
      <c r="HW37" s="519"/>
      <c r="HX37" s="519"/>
      <c r="HY37" s="519"/>
      <c r="HZ37" s="519"/>
      <c r="IA37" s="519"/>
      <c r="IB37" s="519"/>
      <c r="IC37" s="519"/>
      <c r="ID37" s="519"/>
      <c r="IE37" s="519"/>
      <c r="IF37" s="519"/>
      <c r="IG37" s="519"/>
      <c r="IH37" s="519"/>
      <c r="II37" s="519"/>
      <c r="IJ37" s="519"/>
      <c r="IK37" s="519"/>
      <c r="IL37" s="519"/>
      <c r="IM37" s="519"/>
      <c r="IN37" s="519"/>
      <c r="IO37" s="519"/>
      <c r="IP37" s="519"/>
      <c r="IQ37" s="519"/>
      <c r="IR37" s="519"/>
      <c r="IS37" s="519"/>
      <c r="IT37" s="519"/>
      <c r="IU37" s="519"/>
      <c r="IV37" s="519"/>
    </row>
    <row r="38" spans="1:8" s="508" customFormat="1" ht="24.75" customHeight="1">
      <c r="A38" s="534" t="s">
        <v>68</v>
      </c>
      <c r="B38" s="360">
        <f>SUM(B39:B48)</f>
        <v>509</v>
      </c>
      <c r="C38" s="360">
        <f t="shared" si="0"/>
        <v>352</v>
      </c>
      <c r="D38" s="360">
        <f>SUM(D39:D48)</f>
        <v>352</v>
      </c>
      <c r="E38" s="536">
        <f t="shared" si="4"/>
        <v>1</v>
      </c>
      <c r="F38" s="539">
        <f>SUM(F39:F48)</f>
        <v>340</v>
      </c>
      <c r="G38" s="536">
        <f t="shared" si="5"/>
        <v>0.03529411764705882</v>
      </c>
      <c r="H38" s="540">
        <f>SUM(H39:H48)</f>
        <v>0</v>
      </c>
    </row>
    <row r="39" spans="1:256" s="509" customFormat="1" ht="24.75" customHeight="1">
      <c r="A39" s="541" t="s">
        <v>45</v>
      </c>
      <c r="B39" s="363">
        <v>278</v>
      </c>
      <c r="C39" s="363">
        <f t="shared" si="0"/>
        <v>184</v>
      </c>
      <c r="D39" s="25">
        <v>184</v>
      </c>
      <c r="E39" s="542">
        <f t="shared" si="4"/>
        <v>1</v>
      </c>
      <c r="F39" s="543">
        <v>196</v>
      </c>
      <c r="G39" s="542">
        <f t="shared" si="5"/>
        <v>-0.061224489795918366</v>
      </c>
      <c r="H39" s="518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HQ39" s="519"/>
      <c r="HR39" s="519"/>
      <c r="HS39" s="519"/>
      <c r="HT39" s="519"/>
      <c r="HU39" s="519"/>
      <c r="HV39" s="519"/>
      <c r="HW39" s="519"/>
      <c r="HX39" s="519"/>
      <c r="HY39" s="519"/>
      <c r="HZ39" s="519"/>
      <c r="IA39" s="519"/>
      <c r="IB39" s="519"/>
      <c r="IC39" s="519"/>
      <c r="ID39" s="519"/>
      <c r="IE39" s="519"/>
      <c r="IF39" s="519"/>
      <c r="IG39" s="519"/>
      <c r="IH39" s="519"/>
      <c r="II39" s="519"/>
      <c r="IJ39" s="519"/>
      <c r="IK39" s="519"/>
      <c r="IL39" s="519"/>
      <c r="IM39" s="519"/>
      <c r="IN39" s="519"/>
      <c r="IO39" s="519"/>
      <c r="IP39" s="519"/>
      <c r="IQ39" s="519"/>
      <c r="IR39" s="519"/>
      <c r="IS39" s="519"/>
      <c r="IT39" s="519"/>
      <c r="IU39" s="519"/>
      <c r="IV39" s="519"/>
    </row>
    <row r="40" spans="1:256" s="510" customFormat="1" ht="24.75" customHeight="1">
      <c r="A40" s="541" t="s">
        <v>46</v>
      </c>
      <c r="B40" s="363">
        <v>0</v>
      </c>
      <c r="C40" s="363">
        <f t="shared" si="0"/>
        <v>0</v>
      </c>
      <c r="D40" s="363">
        <v>0</v>
      </c>
      <c r="E40" s="542"/>
      <c r="F40" s="543">
        <v>0</v>
      </c>
      <c r="G40" s="542"/>
      <c r="H40" s="518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HQ40" s="519"/>
      <c r="HR40" s="519"/>
      <c r="HS40" s="519"/>
      <c r="HT40" s="519"/>
      <c r="HU40" s="519"/>
      <c r="HV40" s="519"/>
      <c r="HW40" s="519"/>
      <c r="HX40" s="519"/>
      <c r="HY40" s="519"/>
      <c r="HZ40" s="519"/>
      <c r="IA40" s="519"/>
      <c r="IB40" s="519"/>
      <c r="IC40" s="519"/>
      <c r="ID40" s="519"/>
      <c r="IE40" s="519"/>
      <c r="IF40" s="519"/>
      <c r="IG40" s="519"/>
      <c r="IH40" s="519"/>
      <c r="II40" s="519"/>
      <c r="IJ40" s="519"/>
      <c r="IK40" s="519"/>
      <c r="IL40" s="519"/>
      <c r="IM40" s="519"/>
      <c r="IN40" s="519"/>
      <c r="IO40" s="519"/>
      <c r="IP40" s="519"/>
      <c r="IQ40" s="519"/>
      <c r="IR40" s="519"/>
      <c r="IS40" s="519"/>
      <c r="IT40" s="519"/>
      <c r="IU40" s="519"/>
      <c r="IV40" s="519"/>
    </row>
    <row r="41" spans="1:256" s="510" customFormat="1" ht="24.75" customHeight="1" hidden="1">
      <c r="A41" s="541" t="s">
        <v>47</v>
      </c>
      <c r="B41" s="363">
        <v>0</v>
      </c>
      <c r="C41" s="363">
        <f t="shared" si="0"/>
        <v>0</v>
      </c>
      <c r="D41" s="363">
        <v>0</v>
      </c>
      <c r="E41" s="542"/>
      <c r="F41" s="543">
        <v>0</v>
      </c>
      <c r="G41" s="542"/>
      <c r="H41" s="518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HQ41" s="519"/>
      <c r="HR41" s="519"/>
      <c r="HS41" s="519"/>
      <c r="HT41" s="519"/>
      <c r="HU41" s="519"/>
      <c r="HV41" s="519"/>
      <c r="HW41" s="519"/>
      <c r="HX41" s="519"/>
      <c r="HY41" s="519"/>
      <c r="HZ41" s="519"/>
      <c r="IA41" s="519"/>
      <c r="IB41" s="519"/>
      <c r="IC41" s="519"/>
      <c r="ID41" s="519"/>
      <c r="IE41" s="519"/>
      <c r="IF41" s="519"/>
      <c r="IG41" s="519"/>
      <c r="IH41" s="519"/>
      <c r="II41" s="519"/>
      <c r="IJ41" s="519"/>
      <c r="IK41" s="519"/>
      <c r="IL41" s="519"/>
      <c r="IM41" s="519"/>
      <c r="IN41" s="519"/>
      <c r="IO41" s="519"/>
      <c r="IP41" s="519"/>
      <c r="IQ41" s="519"/>
      <c r="IR41" s="519"/>
      <c r="IS41" s="519"/>
      <c r="IT41" s="519"/>
      <c r="IU41" s="519"/>
      <c r="IV41" s="519"/>
    </row>
    <row r="42" spans="1:256" s="510" customFormat="1" ht="24.75" customHeight="1" hidden="1">
      <c r="A42" s="541" t="s">
        <v>69</v>
      </c>
      <c r="B42" s="363">
        <v>0</v>
      </c>
      <c r="C42" s="363">
        <f t="shared" si="0"/>
        <v>0</v>
      </c>
      <c r="D42" s="363">
        <v>0</v>
      </c>
      <c r="E42" s="542"/>
      <c r="F42" s="543">
        <v>0</v>
      </c>
      <c r="G42" s="542"/>
      <c r="H42" s="518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519"/>
      <c r="AF42" s="519"/>
      <c r="HQ42" s="519"/>
      <c r="HR42" s="519"/>
      <c r="HS42" s="519"/>
      <c r="HT42" s="519"/>
      <c r="HU42" s="519"/>
      <c r="HV42" s="519"/>
      <c r="HW42" s="519"/>
      <c r="HX42" s="519"/>
      <c r="HY42" s="519"/>
      <c r="HZ42" s="519"/>
      <c r="IA42" s="519"/>
      <c r="IB42" s="519"/>
      <c r="IC42" s="519"/>
      <c r="ID42" s="519"/>
      <c r="IE42" s="519"/>
      <c r="IF42" s="519"/>
      <c r="IG42" s="519"/>
      <c r="IH42" s="519"/>
      <c r="II42" s="519"/>
      <c r="IJ42" s="519"/>
      <c r="IK42" s="519"/>
      <c r="IL42" s="519"/>
      <c r="IM42" s="519"/>
      <c r="IN42" s="519"/>
      <c r="IO42" s="519"/>
      <c r="IP42" s="519"/>
      <c r="IQ42" s="519"/>
      <c r="IR42" s="519"/>
      <c r="IS42" s="519"/>
      <c r="IT42" s="519"/>
      <c r="IU42" s="519"/>
      <c r="IV42" s="519"/>
    </row>
    <row r="43" spans="1:256" s="510" customFormat="1" ht="24.75" customHeight="1" hidden="1">
      <c r="A43" s="541" t="s">
        <v>70</v>
      </c>
      <c r="B43" s="363">
        <v>0</v>
      </c>
      <c r="C43" s="363">
        <f t="shared" si="0"/>
        <v>0</v>
      </c>
      <c r="D43" s="363">
        <v>0</v>
      </c>
      <c r="E43" s="542"/>
      <c r="F43" s="543">
        <v>0</v>
      </c>
      <c r="G43" s="542"/>
      <c r="H43" s="518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19"/>
      <c r="X43" s="519"/>
      <c r="Y43" s="519"/>
      <c r="Z43" s="519"/>
      <c r="AA43" s="519"/>
      <c r="AB43" s="519"/>
      <c r="AC43" s="519"/>
      <c r="AD43" s="519"/>
      <c r="AE43" s="519"/>
      <c r="AF43" s="519"/>
      <c r="HQ43" s="519"/>
      <c r="HR43" s="519"/>
      <c r="HS43" s="519"/>
      <c r="HT43" s="519"/>
      <c r="HU43" s="519"/>
      <c r="HV43" s="519"/>
      <c r="HW43" s="519"/>
      <c r="HX43" s="519"/>
      <c r="HY43" s="519"/>
      <c r="HZ43" s="519"/>
      <c r="IA43" s="519"/>
      <c r="IB43" s="519"/>
      <c r="IC43" s="519"/>
      <c r="ID43" s="519"/>
      <c r="IE43" s="519"/>
      <c r="IF43" s="519"/>
      <c r="IG43" s="519"/>
      <c r="IH43" s="519"/>
      <c r="II43" s="519"/>
      <c r="IJ43" s="519"/>
      <c r="IK43" s="519"/>
      <c r="IL43" s="519"/>
      <c r="IM43" s="519"/>
      <c r="IN43" s="519"/>
      <c r="IO43" s="519"/>
      <c r="IP43" s="519"/>
      <c r="IQ43" s="519"/>
      <c r="IR43" s="519"/>
      <c r="IS43" s="519"/>
      <c r="IT43" s="519"/>
      <c r="IU43" s="519"/>
      <c r="IV43" s="519"/>
    </row>
    <row r="44" spans="1:256" s="510" customFormat="1" ht="24.75" customHeight="1" hidden="1">
      <c r="A44" s="541" t="s">
        <v>71</v>
      </c>
      <c r="B44" s="363">
        <v>0</v>
      </c>
      <c r="C44" s="363">
        <f t="shared" si="0"/>
        <v>0</v>
      </c>
      <c r="D44" s="363">
        <v>0</v>
      </c>
      <c r="E44" s="542"/>
      <c r="F44" s="543">
        <v>0</v>
      </c>
      <c r="G44" s="542"/>
      <c r="H44" s="518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HQ44" s="519"/>
      <c r="HR44" s="519"/>
      <c r="HS44" s="519"/>
      <c r="HT44" s="519"/>
      <c r="HU44" s="519"/>
      <c r="HV44" s="519"/>
      <c r="HW44" s="519"/>
      <c r="HX44" s="519"/>
      <c r="HY44" s="519"/>
      <c r="HZ44" s="519"/>
      <c r="IA44" s="519"/>
      <c r="IB44" s="519"/>
      <c r="IC44" s="519"/>
      <c r="ID44" s="519"/>
      <c r="IE44" s="519"/>
      <c r="IF44" s="519"/>
      <c r="IG44" s="519"/>
      <c r="IH44" s="519"/>
      <c r="II44" s="519"/>
      <c r="IJ44" s="519"/>
      <c r="IK44" s="519"/>
      <c r="IL44" s="519"/>
      <c r="IM44" s="519"/>
      <c r="IN44" s="519"/>
      <c r="IO44" s="519"/>
      <c r="IP44" s="519"/>
      <c r="IQ44" s="519"/>
      <c r="IR44" s="519"/>
      <c r="IS44" s="519"/>
      <c r="IT44" s="519"/>
      <c r="IU44" s="519"/>
      <c r="IV44" s="519"/>
    </row>
    <row r="45" spans="1:256" s="510" customFormat="1" ht="24.75" customHeight="1" hidden="1">
      <c r="A45" s="541" t="s">
        <v>72</v>
      </c>
      <c r="B45" s="363">
        <v>0</v>
      </c>
      <c r="C45" s="363">
        <f t="shared" si="0"/>
        <v>0</v>
      </c>
      <c r="D45" s="363">
        <v>0</v>
      </c>
      <c r="E45" s="542"/>
      <c r="F45" s="543">
        <v>0</v>
      </c>
      <c r="G45" s="542"/>
      <c r="H45" s="518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19"/>
      <c r="AF45" s="519"/>
      <c r="HQ45" s="519"/>
      <c r="HR45" s="519"/>
      <c r="HS45" s="519"/>
      <c r="HT45" s="519"/>
      <c r="HU45" s="519"/>
      <c r="HV45" s="519"/>
      <c r="HW45" s="519"/>
      <c r="HX45" s="519"/>
      <c r="HY45" s="519"/>
      <c r="HZ45" s="519"/>
      <c r="IA45" s="519"/>
      <c r="IB45" s="519"/>
      <c r="IC45" s="519"/>
      <c r="ID45" s="519"/>
      <c r="IE45" s="519"/>
      <c r="IF45" s="519"/>
      <c r="IG45" s="519"/>
      <c r="IH45" s="519"/>
      <c r="II45" s="519"/>
      <c r="IJ45" s="519"/>
      <c r="IK45" s="519"/>
      <c r="IL45" s="519"/>
      <c r="IM45" s="519"/>
      <c r="IN45" s="519"/>
      <c r="IO45" s="519"/>
      <c r="IP45" s="519"/>
      <c r="IQ45" s="519"/>
      <c r="IR45" s="519"/>
      <c r="IS45" s="519"/>
      <c r="IT45" s="519"/>
      <c r="IU45" s="519"/>
      <c r="IV45" s="519"/>
    </row>
    <row r="46" spans="1:256" s="510" customFormat="1" ht="24.75" customHeight="1" hidden="1">
      <c r="A46" s="541" t="s">
        <v>73</v>
      </c>
      <c r="B46" s="363">
        <v>0</v>
      </c>
      <c r="C46" s="363">
        <f t="shared" si="0"/>
        <v>0</v>
      </c>
      <c r="D46" s="363">
        <v>0</v>
      </c>
      <c r="E46" s="542"/>
      <c r="F46" s="543">
        <v>0</v>
      </c>
      <c r="G46" s="542"/>
      <c r="H46" s="518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HQ46" s="519"/>
      <c r="HR46" s="519"/>
      <c r="HS46" s="519"/>
      <c r="HT46" s="519"/>
      <c r="HU46" s="519"/>
      <c r="HV46" s="519"/>
      <c r="HW46" s="519"/>
      <c r="HX46" s="519"/>
      <c r="HY46" s="519"/>
      <c r="HZ46" s="519"/>
      <c r="IA46" s="519"/>
      <c r="IB46" s="519"/>
      <c r="IC46" s="519"/>
      <c r="ID46" s="519"/>
      <c r="IE46" s="519"/>
      <c r="IF46" s="519"/>
      <c r="IG46" s="519"/>
      <c r="IH46" s="519"/>
      <c r="II46" s="519"/>
      <c r="IJ46" s="519"/>
      <c r="IK46" s="519"/>
      <c r="IL46" s="519"/>
      <c r="IM46" s="519"/>
      <c r="IN46" s="519"/>
      <c r="IO46" s="519"/>
      <c r="IP46" s="519"/>
      <c r="IQ46" s="519"/>
      <c r="IR46" s="519"/>
      <c r="IS46" s="519"/>
      <c r="IT46" s="519"/>
      <c r="IU46" s="519"/>
      <c r="IV46" s="519"/>
    </row>
    <row r="47" spans="1:256" s="510" customFormat="1" ht="24.75" customHeight="1">
      <c r="A47" s="541" t="s">
        <v>54</v>
      </c>
      <c r="B47" s="363">
        <v>231</v>
      </c>
      <c r="C47" s="363">
        <f t="shared" si="0"/>
        <v>147</v>
      </c>
      <c r="D47" s="25">
        <v>147</v>
      </c>
      <c r="E47" s="542">
        <f>D47/C47</f>
        <v>1</v>
      </c>
      <c r="F47" s="543">
        <v>140</v>
      </c>
      <c r="G47" s="542">
        <f>(D47-F47)/F47</f>
        <v>0.05</v>
      </c>
      <c r="H47" s="518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19"/>
      <c r="AF47" s="519"/>
      <c r="HQ47" s="519"/>
      <c r="HR47" s="519"/>
      <c r="HS47" s="519"/>
      <c r="HT47" s="519"/>
      <c r="HU47" s="519"/>
      <c r="HV47" s="519"/>
      <c r="HW47" s="519"/>
      <c r="HX47" s="519"/>
      <c r="HY47" s="519"/>
      <c r="HZ47" s="519"/>
      <c r="IA47" s="519"/>
      <c r="IB47" s="519"/>
      <c r="IC47" s="519"/>
      <c r="ID47" s="519"/>
      <c r="IE47" s="519"/>
      <c r="IF47" s="519"/>
      <c r="IG47" s="519"/>
      <c r="IH47" s="519"/>
      <c r="II47" s="519"/>
      <c r="IJ47" s="519"/>
      <c r="IK47" s="519"/>
      <c r="IL47" s="519"/>
      <c r="IM47" s="519"/>
      <c r="IN47" s="519"/>
      <c r="IO47" s="519"/>
      <c r="IP47" s="519"/>
      <c r="IQ47" s="519"/>
      <c r="IR47" s="519"/>
      <c r="IS47" s="519"/>
      <c r="IT47" s="519"/>
      <c r="IU47" s="519"/>
      <c r="IV47" s="519"/>
    </row>
    <row r="48" spans="1:256" s="510" customFormat="1" ht="24.75" customHeight="1">
      <c r="A48" s="541" t="s">
        <v>74</v>
      </c>
      <c r="B48" s="363">
        <v>0</v>
      </c>
      <c r="C48" s="363">
        <f t="shared" si="0"/>
        <v>21</v>
      </c>
      <c r="D48" s="25">
        <v>21</v>
      </c>
      <c r="E48" s="542">
        <f>D48/C48</f>
        <v>1</v>
      </c>
      <c r="F48" s="543">
        <v>4</v>
      </c>
      <c r="G48" s="542">
        <f>(D48-F48)/F48</f>
        <v>4.25</v>
      </c>
      <c r="H48" s="518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  <c r="AB48" s="519"/>
      <c r="AC48" s="519"/>
      <c r="AD48" s="519"/>
      <c r="AE48" s="519"/>
      <c r="AF48" s="519"/>
      <c r="HQ48" s="519"/>
      <c r="HR48" s="519"/>
      <c r="HS48" s="519"/>
      <c r="HT48" s="519"/>
      <c r="HU48" s="519"/>
      <c r="HV48" s="519"/>
      <c r="HW48" s="519"/>
      <c r="HX48" s="519"/>
      <c r="HY48" s="519"/>
      <c r="HZ48" s="519"/>
      <c r="IA48" s="519"/>
      <c r="IB48" s="519"/>
      <c r="IC48" s="519"/>
      <c r="ID48" s="519"/>
      <c r="IE48" s="519"/>
      <c r="IF48" s="519"/>
      <c r="IG48" s="519"/>
      <c r="IH48" s="519"/>
      <c r="II48" s="519"/>
      <c r="IJ48" s="519"/>
      <c r="IK48" s="519"/>
      <c r="IL48" s="519"/>
      <c r="IM48" s="519"/>
      <c r="IN48" s="519"/>
      <c r="IO48" s="519"/>
      <c r="IP48" s="519"/>
      <c r="IQ48" s="519"/>
      <c r="IR48" s="519"/>
      <c r="IS48" s="519"/>
      <c r="IT48" s="519"/>
      <c r="IU48" s="519"/>
      <c r="IV48" s="519"/>
    </row>
    <row r="49" spans="1:8" s="508" customFormat="1" ht="24.75" customHeight="1">
      <c r="A49" s="534" t="s">
        <v>75</v>
      </c>
      <c r="B49" s="360">
        <f>SUM(B50:B59)</f>
        <v>367</v>
      </c>
      <c r="C49" s="360">
        <f t="shared" si="0"/>
        <v>260</v>
      </c>
      <c r="D49" s="360">
        <f>SUM(D50:D59)</f>
        <v>260</v>
      </c>
      <c r="E49" s="536">
        <f>D49/C49</f>
        <v>1</v>
      </c>
      <c r="F49" s="539">
        <f>SUM(F50:F59)</f>
        <v>265</v>
      </c>
      <c r="G49" s="536">
        <f>(D49-F49)/F49</f>
        <v>-0.018867924528301886</v>
      </c>
      <c r="H49" s="540">
        <f>SUM(H50:H59)</f>
        <v>0</v>
      </c>
    </row>
    <row r="50" spans="1:256" s="509" customFormat="1" ht="24.75" customHeight="1">
      <c r="A50" s="541" t="s">
        <v>45</v>
      </c>
      <c r="B50" s="363">
        <v>205</v>
      </c>
      <c r="C50" s="363">
        <f t="shared" si="0"/>
        <v>123</v>
      </c>
      <c r="D50" s="25">
        <v>123</v>
      </c>
      <c r="E50" s="542">
        <f>D50/C50</f>
        <v>1</v>
      </c>
      <c r="F50" s="543">
        <v>136</v>
      </c>
      <c r="G50" s="542">
        <f>(D50-F50)/F50</f>
        <v>-0.09558823529411764</v>
      </c>
      <c r="H50" s="518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HQ50" s="519"/>
      <c r="HR50" s="519"/>
      <c r="HS50" s="519"/>
      <c r="HT50" s="519"/>
      <c r="HU50" s="519"/>
      <c r="HV50" s="519"/>
      <c r="HW50" s="519"/>
      <c r="HX50" s="519"/>
      <c r="HY50" s="519"/>
      <c r="HZ50" s="519"/>
      <c r="IA50" s="519"/>
      <c r="IB50" s="519"/>
      <c r="IC50" s="519"/>
      <c r="ID50" s="519"/>
      <c r="IE50" s="519"/>
      <c r="IF50" s="519"/>
      <c r="IG50" s="519"/>
      <c r="IH50" s="519"/>
      <c r="II50" s="519"/>
      <c r="IJ50" s="519"/>
      <c r="IK50" s="519"/>
      <c r="IL50" s="519"/>
      <c r="IM50" s="519"/>
      <c r="IN50" s="519"/>
      <c r="IO50" s="519"/>
      <c r="IP50" s="519"/>
      <c r="IQ50" s="519"/>
      <c r="IR50" s="519"/>
      <c r="IS50" s="519"/>
      <c r="IT50" s="519"/>
      <c r="IU50" s="519"/>
      <c r="IV50" s="519"/>
    </row>
    <row r="51" spans="1:8" s="508" customFormat="1" ht="24.75" customHeight="1">
      <c r="A51" s="541" t="s">
        <v>46</v>
      </c>
      <c r="B51" s="363">
        <v>0</v>
      </c>
      <c r="C51" s="363">
        <f t="shared" si="0"/>
        <v>0</v>
      </c>
      <c r="D51" s="25">
        <v>0</v>
      </c>
      <c r="E51" s="542"/>
      <c r="F51" s="543">
        <v>0</v>
      </c>
      <c r="G51" s="542"/>
      <c r="H51" s="544"/>
    </row>
    <row r="52" spans="1:256" s="510" customFormat="1" ht="24.75" customHeight="1" hidden="1">
      <c r="A52" s="541" t="s">
        <v>47</v>
      </c>
      <c r="B52" s="363">
        <v>0</v>
      </c>
      <c r="C52" s="363">
        <f t="shared" si="0"/>
        <v>0</v>
      </c>
      <c r="D52" s="25">
        <v>0</v>
      </c>
      <c r="E52" s="542"/>
      <c r="F52" s="543">
        <v>0</v>
      </c>
      <c r="G52" s="542"/>
      <c r="H52" s="518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HQ52" s="519"/>
      <c r="HR52" s="519"/>
      <c r="HS52" s="519"/>
      <c r="HT52" s="519"/>
      <c r="HU52" s="519"/>
      <c r="HV52" s="519"/>
      <c r="HW52" s="519"/>
      <c r="HX52" s="519"/>
      <c r="HY52" s="519"/>
      <c r="HZ52" s="519"/>
      <c r="IA52" s="519"/>
      <c r="IB52" s="519"/>
      <c r="IC52" s="519"/>
      <c r="ID52" s="519"/>
      <c r="IE52" s="519"/>
      <c r="IF52" s="519"/>
      <c r="IG52" s="519"/>
      <c r="IH52" s="519"/>
      <c r="II52" s="519"/>
      <c r="IJ52" s="519"/>
      <c r="IK52" s="519"/>
      <c r="IL52" s="519"/>
      <c r="IM52" s="519"/>
      <c r="IN52" s="519"/>
      <c r="IO52" s="519"/>
      <c r="IP52" s="519"/>
      <c r="IQ52" s="519"/>
      <c r="IR52" s="519"/>
      <c r="IS52" s="519"/>
      <c r="IT52" s="519"/>
      <c r="IU52" s="519"/>
      <c r="IV52" s="519"/>
    </row>
    <row r="53" spans="1:256" s="510" customFormat="1" ht="24.75" customHeight="1" hidden="1">
      <c r="A53" s="541" t="s">
        <v>76</v>
      </c>
      <c r="B53" s="363">
        <v>0</v>
      </c>
      <c r="C53" s="363">
        <f t="shared" si="0"/>
        <v>0</v>
      </c>
      <c r="D53" s="25">
        <v>0</v>
      </c>
      <c r="E53" s="542"/>
      <c r="F53" s="543">
        <v>0</v>
      </c>
      <c r="G53" s="542"/>
      <c r="H53" s="518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  <c r="AF53" s="519"/>
      <c r="HQ53" s="519"/>
      <c r="HR53" s="519"/>
      <c r="HS53" s="519"/>
      <c r="HT53" s="519"/>
      <c r="HU53" s="519"/>
      <c r="HV53" s="519"/>
      <c r="HW53" s="519"/>
      <c r="HX53" s="519"/>
      <c r="HY53" s="519"/>
      <c r="HZ53" s="519"/>
      <c r="IA53" s="519"/>
      <c r="IB53" s="519"/>
      <c r="IC53" s="519"/>
      <c r="ID53" s="519"/>
      <c r="IE53" s="519"/>
      <c r="IF53" s="519"/>
      <c r="IG53" s="519"/>
      <c r="IH53" s="519"/>
      <c r="II53" s="519"/>
      <c r="IJ53" s="519"/>
      <c r="IK53" s="519"/>
      <c r="IL53" s="519"/>
      <c r="IM53" s="519"/>
      <c r="IN53" s="519"/>
      <c r="IO53" s="519"/>
      <c r="IP53" s="519"/>
      <c r="IQ53" s="519"/>
      <c r="IR53" s="519"/>
      <c r="IS53" s="519"/>
      <c r="IT53" s="519"/>
      <c r="IU53" s="519"/>
      <c r="IV53" s="519"/>
    </row>
    <row r="54" spans="1:256" s="510" customFormat="1" ht="24.75" customHeight="1">
      <c r="A54" s="541" t="s">
        <v>77</v>
      </c>
      <c r="B54" s="363"/>
      <c r="C54" s="363">
        <f t="shared" si="0"/>
        <v>27</v>
      </c>
      <c r="D54" s="25">
        <v>27</v>
      </c>
      <c r="E54" s="542">
        <f>D54/C54</f>
        <v>1</v>
      </c>
      <c r="F54" s="543">
        <v>23</v>
      </c>
      <c r="G54" s="542">
        <f>(D54-F54)/F54</f>
        <v>0.17391304347826086</v>
      </c>
      <c r="H54" s="518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519"/>
      <c r="AD54" s="519"/>
      <c r="AE54" s="519"/>
      <c r="AF54" s="519"/>
      <c r="HQ54" s="519"/>
      <c r="HR54" s="519"/>
      <c r="HS54" s="519"/>
      <c r="HT54" s="519"/>
      <c r="HU54" s="519"/>
      <c r="HV54" s="519"/>
      <c r="HW54" s="519"/>
      <c r="HX54" s="519"/>
      <c r="HY54" s="519"/>
      <c r="HZ54" s="519"/>
      <c r="IA54" s="519"/>
      <c r="IB54" s="519"/>
      <c r="IC54" s="519"/>
      <c r="ID54" s="519"/>
      <c r="IE54" s="519"/>
      <c r="IF54" s="519"/>
      <c r="IG54" s="519"/>
      <c r="IH54" s="519"/>
      <c r="II54" s="519"/>
      <c r="IJ54" s="519"/>
      <c r="IK54" s="519"/>
      <c r="IL54" s="519"/>
      <c r="IM54" s="519"/>
      <c r="IN54" s="519"/>
      <c r="IO54" s="519"/>
      <c r="IP54" s="519"/>
      <c r="IQ54" s="519"/>
      <c r="IR54" s="519"/>
      <c r="IS54" s="519"/>
      <c r="IT54" s="519"/>
      <c r="IU54" s="519"/>
      <c r="IV54" s="519"/>
    </row>
    <row r="55" spans="1:256" s="510" customFormat="1" ht="24.75" customHeight="1">
      <c r="A55" s="541" t="s">
        <v>78</v>
      </c>
      <c r="B55" s="363">
        <v>0</v>
      </c>
      <c r="C55" s="363">
        <f t="shared" si="0"/>
        <v>0</v>
      </c>
      <c r="D55" s="25">
        <v>0</v>
      </c>
      <c r="E55" s="542"/>
      <c r="F55" s="543">
        <v>0</v>
      </c>
      <c r="G55" s="542"/>
      <c r="H55" s="518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HQ55" s="519"/>
      <c r="HR55" s="519"/>
      <c r="HS55" s="519"/>
      <c r="HT55" s="519"/>
      <c r="HU55" s="519"/>
      <c r="HV55" s="519"/>
      <c r="HW55" s="519"/>
      <c r="HX55" s="519"/>
      <c r="HY55" s="519"/>
      <c r="HZ55" s="519"/>
      <c r="IA55" s="519"/>
      <c r="IB55" s="519"/>
      <c r="IC55" s="519"/>
      <c r="ID55" s="519"/>
      <c r="IE55" s="519"/>
      <c r="IF55" s="519"/>
      <c r="IG55" s="519"/>
      <c r="IH55" s="519"/>
      <c r="II55" s="519"/>
      <c r="IJ55" s="519"/>
      <c r="IK55" s="519"/>
      <c r="IL55" s="519"/>
      <c r="IM55" s="519"/>
      <c r="IN55" s="519"/>
      <c r="IO55" s="519"/>
      <c r="IP55" s="519"/>
      <c r="IQ55" s="519"/>
      <c r="IR55" s="519"/>
      <c r="IS55" s="519"/>
      <c r="IT55" s="519"/>
      <c r="IU55" s="519"/>
      <c r="IV55" s="519"/>
    </row>
    <row r="56" spans="1:256" s="510" customFormat="1" ht="24.75" customHeight="1">
      <c r="A56" s="541" t="s">
        <v>79</v>
      </c>
      <c r="B56" s="363">
        <v>0</v>
      </c>
      <c r="C56" s="363">
        <f t="shared" si="0"/>
        <v>0</v>
      </c>
      <c r="D56" s="25">
        <v>0</v>
      </c>
      <c r="E56" s="542"/>
      <c r="F56" s="543">
        <v>0</v>
      </c>
      <c r="G56" s="542"/>
      <c r="H56" s="518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HQ56" s="519"/>
      <c r="HR56" s="519"/>
      <c r="HS56" s="519"/>
      <c r="HT56" s="519"/>
      <c r="HU56" s="519"/>
      <c r="HV56" s="519"/>
      <c r="HW56" s="519"/>
      <c r="HX56" s="519"/>
      <c r="HY56" s="519"/>
      <c r="HZ56" s="519"/>
      <c r="IA56" s="519"/>
      <c r="IB56" s="519"/>
      <c r="IC56" s="519"/>
      <c r="ID56" s="519"/>
      <c r="IE56" s="519"/>
      <c r="IF56" s="519"/>
      <c r="IG56" s="519"/>
      <c r="IH56" s="519"/>
      <c r="II56" s="519"/>
      <c r="IJ56" s="519"/>
      <c r="IK56" s="519"/>
      <c r="IL56" s="519"/>
      <c r="IM56" s="519"/>
      <c r="IN56" s="519"/>
      <c r="IO56" s="519"/>
      <c r="IP56" s="519"/>
      <c r="IQ56" s="519"/>
      <c r="IR56" s="519"/>
      <c r="IS56" s="519"/>
      <c r="IT56" s="519"/>
      <c r="IU56" s="519"/>
      <c r="IV56" s="519"/>
    </row>
    <row r="57" spans="1:256" s="510" customFormat="1" ht="24.75" customHeight="1">
      <c r="A57" s="541" t="s">
        <v>80</v>
      </c>
      <c r="B57" s="363">
        <v>0</v>
      </c>
      <c r="C57" s="363">
        <f t="shared" si="0"/>
        <v>0</v>
      </c>
      <c r="D57" s="25">
        <v>0</v>
      </c>
      <c r="E57" s="542"/>
      <c r="F57" s="543">
        <v>7</v>
      </c>
      <c r="G57" s="542">
        <f aca="true" t="shared" si="6" ref="G57:G62">(D57-F57)/F57</f>
        <v>-1</v>
      </c>
      <c r="H57" s="518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519"/>
      <c r="HQ57" s="519"/>
      <c r="HR57" s="519"/>
      <c r="HS57" s="519"/>
      <c r="HT57" s="519"/>
      <c r="HU57" s="519"/>
      <c r="HV57" s="519"/>
      <c r="HW57" s="519"/>
      <c r="HX57" s="519"/>
      <c r="HY57" s="519"/>
      <c r="HZ57" s="519"/>
      <c r="IA57" s="519"/>
      <c r="IB57" s="519"/>
      <c r="IC57" s="519"/>
      <c r="ID57" s="519"/>
      <c r="IE57" s="519"/>
      <c r="IF57" s="519"/>
      <c r="IG57" s="519"/>
      <c r="IH57" s="519"/>
      <c r="II57" s="519"/>
      <c r="IJ57" s="519"/>
      <c r="IK57" s="519"/>
      <c r="IL57" s="519"/>
      <c r="IM57" s="519"/>
      <c r="IN57" s="519"/>
      <c r="IO57" s="519"/>
      <c r="IP57" s="519"/>
      <c r="IQ57" s="519"/>
      <c r="IR57" s="519"/>
      <c r="IS57" s="519"/>
      <c r="IT57" s="519"/>
      <c r="IU57" s="519"/>
      <c r="IV57" s="519"/>
    </row>
    <row r="58" spans="1:256" s="510" customFormat="1" ht="24.75" customHeight="1">
      <c r="A58" s="541" t="s">
        <v>54</v>
      </c>
      <c r="B58" s="363">
        <v>162</v>
      </c>
      <c r="C58" s="363">
        <f t="shared" si="0"/>
        <v>110</v>
      </c>
      <c r="D58" s="25">
        <v>110</v>
      </c>
      <c r="E58" s="542">
        <f>D58/C58</f>
        <v>1</v>
      </c>
      <c r="F58" s="543">
        <v>96</v>
      </c>
      <c r="G58" s="542">
        <f t="shared" si="6"/>
        <v>0.14583333333333334</v>
      </c>
      <c r="H58" s="518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519"/>
      <c r="W58" s="519"/>
      <c r="X58" s="519"/>
      <c r="Y58" s="519"/>
      <c r="Z58" s="519"/>
      <c r="AA58" s="519"/>
      <c r="AB58" s="519"/>
      <c r="AC58" s="519"/>
      <c r="AD58" s="519"/>
      <c r="AE58" s="519"/>
      <c r="AF58" s="519"/>
      <c r="HQ58" s="519"/>
      <c r="HR58" s="519"/>
      <c r="HS58" s="519"/>
      <c r="HT58" s="519"/>
      <c r="HU58" s="519"/>
      <c r="HV58" s="519"/>
      <c r="HW58" s="519"/>
      <c r="HX58" s="519"/>
      <c r="HY58" s="519"/>
      <c r="HZ58" s="519"/>
      <c r="IA58" s="519"/>
      <c r="IB58" s="519"/>
      <c r="IC58" s="519"/>
      <c r="ID58" s="519"/>
      <c r="IE58" s="519"/>
      <c r="IF58" s="519"/>
      <c r="IG58" s="519"/>
      <c r="IH58" s="519"/>
      <c r="II58" s="519"/>
      <c r="IJ58" s="519"/>
      <c r="IK58" s="519"/>
      <c r="IL58" s="519"/>
      <c r="IM58" s="519"/>
      <c r="IN58" s="519"/>
      <c r="IO58" s="519"/>
      <c r="IP58" s="519"/>
      <c r="IQ58" s="519"/>
      <c r="IR58" s="519"/>
      <c r="IS58" s="519"/>
      <c r="IT58" s="519"/>
      <c r="IU58" s="519"/>
      <c r="IV58" s="519"/>
    </row>
    <row r="59" spans="1:256" s="510" customFormat="1" ht="24.75" customHeight="1">
      <c r="A59" s="541" t="s">
        <v>81</v>
      </c>
      <c r="B59" s="363">
        <v>0</v>
      </c>
      <c r="C59" s="363">
        <f t="shared" si="0"/>
        <v>0</v>
      </c>
      <c r="D59" s="25"/>
      <c r="E59" s="542"/>
      <c r="F59" s="543">
        <v>3</v>
      </c>
      <c r="G59" s="542">
        <f t="shared" si="6"/>
        <v>-1</v>
      </c>
      <c r="H59" s="518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519"/>
      <c r="Z59" s="519"/>
      <c r="AA59" s="519"/>
      <c r="AB59" s="519"/>
      <c r="AC59" s="519"/>
      <c r="AD59" s="519"/>
      <c r="AE59" s="519"/>
      <c r="AF59" s="519"/>
      <c r="HQ59" s="519"/>
      <c r="HR59" s="519"/>
      <c r="HS59" s="519"/>
      <c r="HT59" s="519"/>
      <c r="HU59" s="519"/>
      <c r="HV59" s="519"/>
      <c r="HW59" s="519"/>
      <c r="HX59" s="519"/>
      <c r="HY59" s="519"/>
      <c r="HZ59" s="519"/>
      <c r="IA59" s="519"/>
      <c r="IB59" s="519"/>
      <c r="IC59" s="519"/>
      <c r="ID59" s="519"/>
      <c r="IE59" s="519"/>
      <c r="IF59" s="519"/>
      <c r="IG59" s="519"/>
      <c r="IH59" s="519"/>
      <c r="II59" s="519"/>
      <c r="IJ59" s="519"/>
      <c r="IK59" s="519"/>
      <c r="IL59" s="519"/>
      <c r="IM59" s="519"/>
      <c r="IN59" s="519"/>
      <c r="IO59" s="519"/>
      <c r="IP59" s="519"/>
      <c r="IQ59" s="519"/>
      <c r="IR59" s="519"/>
      <c r="IS59" s="519"/>
      <c r="IT59" s="519"/>
      <c r="IU59" s="519"/>
      <c r="IV59" s="519"/>
    </row>
    <row r="60" spans="1:8" s="508" customFormat="1" ht="24.75" customHeight="1">
      <c r="A60" s="534" t="s">
        <v>82</v>
      </c>
      <c r="B60" s="360">
        <f>SUM(B61:B70)</f>
        <v>691</v>
      </c>
      <c r="C60" s="360">
        <f t="shared" si="0"/>
        <v>476</v>
      </c>
      <c r="D60" s="360">
        <f>SUM(D61:D70)</f>
        <v>476</v>
      </c>
      <c r="E60" s="536">
        <f>D60/C60</f>
        <v>1</v>
      </c>
      <c r="F60" s="539">
        <f>SUM(F61:F70)</f>
        <v>463</v>
      </c>
      <c r="G60" s="536">
        <f t="shared" si="6"/>
        <v>0.028077753779697623</v>
      </c>
      <c r="H60" s="540">
        <f>SUM(H61:H70)</f>
        <v>0</v>
      </c>
    </row>
    <row r="61" spans="1:256" s="509" customFormat="1" ht="24.75" customHeight="1">
      <c r="A61" s="541" t="s">
        <v>45</v>
      </c>
      <c r="B61" s="363">
        <v>413</v>
      </c>
      <c r="C61" s="363">
        <f t="shared" si="0"/>
        <v>287</v>
      </c>
      <c r="D61" s="25">
        <v>287</v>
      </c>
      <c r="E61" s="542">
        <f>D61/C61</f>
        <v>1</v>
      </c>
      <c r="F61" s="543">
        <v>299</v>
      </c>
      <c r="G61" s="542">
        <f t="shared" si="6"/>
        <v>-0.04013377926421405</v>
      </c>
      <c r="H61" s="518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519"/>
      <c r="AD61" s="519"/>
      <c r="AE61" s="519"/>
      <c r="AF61" s="519"/>
      <c r="HQ61" s="519"/>
      <c r="HR61" s="519"/>
      <c r="HS61" s="519"/>
      <c r="HT61" s="519"/>
      <c r="HU61" s="519"/>
      <c r="HV61" s="519"/>
      <c r="HW61" s="519"/>
      <c r="HX61" s="519"/>
      <c r="HY61" s="519"/>
      <c r="HZ61" s="519"/>
      <c r="IA61" s="519"/>
      <c r="IB61" s="519"/>
      <c r="IC61" s="519"/>
      <c r="ID61" s="519"/>
      <c r="IE61" s="519"/>
      <c r="IF61" s="519"/>
      <c r="IG61" s="519"/>
      <c r="IH61" s="519"/>
      <c r="II61" s="519"/>
      <c r="IJ61" s="519"/>
      <c r="IK61" s="519"/>
      <c r="IL61" s="519"/>
      <c r="IM61" s="519"/>
      <c r="IN61" s="519"/>
      <c r="IO61" s="519"/>
      <c r="IP61" s="519"/>
      <c r="IQ61" s="519"/>
      <c r="IR61" s="519"/>
      <c r="IS61" s="519"/>
      <c r="IT61" s="519"/>
      <c r="IU61" s="519"/>
      <c r="IV61" s="519"/>
    </row>
    <row r="62" spans="1:256" s="510" customFormat="1" ht="24.75" customHeight="1">
      <c r="A62" s="541" t="s">
        <v>46</v>
      </c>
      <c r="B62" s="363">
        <v>0</v>
      </c>
      <c r="C62" s="363">
        <f t="shared" si="0"/>
        <v>4</v>
      </c>
      <c r="D62" s="25">
        <v>4</v>
      </c>
      <c r="E62" s="542">
        <f>D62/C62</f>
        <v>1</v>
      </c>
      <c r="F62" s="543">
        <v>5</v>
      </c>
      <c r="G62" s="542">
        <f t="shared" si="6"/>
        <v>-0.2</v>
      </c>
      <c r="H62" s="518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519"/>
      <c r="Z62" s="519"/>
      <c r="AA62" s="519"/>
      <c r="AB62" s="519"/>
      <c r="AC62" s="519"/>
      <c r="AD62" s="519"/>
      <c r="AE62" s="519"/>
      <c r="AF62" s="519"/>
      <c r="HQ62" s="519"/>
      <c r="HR62" s="519"/>
      <c r="HS62" s="519"/>
      <c r="HT62" s="519"/>
      <c r="HU62" s="519"/>
      <c r="HV62" s="519"/>
      <c r="HW62" s="519"/>
      <c r="HX62" s="519"/>
      <c r="HY62" s="519"/>
      <c r="HZ62" s="519"/>
      <c r="IA62" s="519"/>
      <c r="IB62" s="519"/>
      <c r="IC62" s="519"/>
      <c r="ID62" s="519"/>
      <c r="IE62" s="519"/>
      <c r="IF62" s="519"/>
      <c r="IG62" s="519"/>
      <c r="IH62" s="519"/>
      <c r="II62" s="519"/>
      <c r="IJ62" s="519"/>
      <c r="IK62" s="519"/>
      <c r="IL62" s="519"/>
      <c r="IM62" s="519"/>
      <c r="IN62" s="519"/>
      <c r="IO62" s="519"/>
      <c r="IP62" s="519"/>
      <c r="IQ62" s="519"/>
      <c r="IR62" s="519"/>
      <c r="IS62" s="519"/>
      <c r="IT62" s="519"/>
      <c r="IU62" s="519"/>
      <c r="IV62" s="519"/>
    </row>
    <row r="63" spans="1:256" s="510" customFormat="1" ht="24.75" customHeight="1">
      <c r="A63" s="541" t="s">
        <v>47</v>
      </c>
      <c r="B63" s="363">
        <v>0</v>
      </c>
      <c r="C63" s="363">
        <f t="shared" si="0"/>
        <v>0</v>
      </c>
      <c r="D63" s="25"/>
      <c r="E63" s="542"/>
      <c r="F63" s="543">
        <v>0</v>
      </c>
      <c r="G63" s="542"/>
      <c r="H63" s="518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519"/>
      <c r="Z63" s="519"/>
      <c r="AA63" s="519"/>
      <c r="AB63" s="519"/>
      <c r="AC63" s="519"/>
      <c r="AD63" s="519"/>
      <c r="AE63" s="519"/>
      <c r="AF63" s="519"/>
      <c r="HQ63" s="519"/>
      <c r="HR63" s="519"/>
      <c r="HS63" s="519"/>
      <c r="HT63" s="519"/>
      <c r="HU63" s="519"/>
      <c r="HV63" s="519"/>
      <c r="HW63" s="519"/>
      <c r="HX63" s="519"/>
      <c r="HY63" s="519"/>
      <c r="HZ63" s="519"/>
      <c r="IA63" s="519"/>
      <c r="IB63" s="519"/>
      <c r="IC63" s="519"/>
      <c r="ID63" s="519"/>
      <c r="IE63" s="519"/>
      <c r="IF63" s="519"/>
      <c r="IG63" s="519"/>
      <c r="IH63" s="519"/>
      <c r="II63" s="519"/>
      <c r="IJ63" s="519"/>
      <c r="IK63" s="519"/>
      <c r="IL63" s="519"/>
      <c r="IM63" s="519"/>
      <c r="IN63" s="519"/>
      <c r="IO63" s="519"/>
      <c r="IP63" s="519"/>
      <c r="IQ63" s="519"/>
      <c r="IR63" s="519"/>
      <c r="IS63" s="519"/>
      <c r="IT63" s="519"/>
      <c r="IU63" s="519"/>
      <c r="IV63" s="519"/>
    </row>
    <row r="64" spans="1:256" s="510" customFormat="1" ht="24.75" customHeight="1" hidden="1">
      <c r="A64" s="541" t="s">
        <v>83</v>
      </c>
      <c r="B64" s="363">
        <v>0</v>
      </c>
      <c r="C64" s="363">
        <f t="shared" si="0"/>
        <v>0</v>
      </c>
      <c r="D64" s="25"/>
      <c r="E64" s="542"/>
      <c r="F64" s="543">
        <v>0</v>
      </c>
      <c r="G64" s="542"/>
      <c r="H64" s="518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519"/>
      <c r="AD64" s="519"/>
      <c r="AE64" s="519"/>
      <c r="AF64" s="519"/>
      <c r="HQ64" s="519"/>
      <c r="HR64" s="519"/>
      <c r="HS64" s="519"/>
      <c r="HT64" s="519"/>
      <c r="HU64" s="519"/>
      <c r="HV64" s="519"/>
      <c r="HW64" s="519"/>
      <c r="HX64" s="519"/>
      <c r="HY64" s="519"/>
      <c r="HZ64" s="519"/>
      <c r="IA64" s="519"/>
      <c r="IB64" s="519"/>
      <c r="IC64" s="519"/>
      <c r="ID64" s="519"/>
      <c r="IE64" s="519"/>
      <c r="IF64" s="519"/>
      <c r="IG64" s="519"/>
      <c r="IH64" s="519"/>
      <c r="II64" s="519"/>
      <c r="IJ64" s="519"/>
      <c r="IK64" s="519"/>
      <c r="IL64" s="519"/>
      <c r="IM64" s="519"/>
      <c r="IN64" s="519"/>
      <c r="IO64" s="519"/>
      <c r="IP64" s="519"/>
      <c r="IQ64" s="519"/>
      <c r="IR64" s="519"/>
      <c r="IS64" s="519"/>
      <c r="IT64" s="519"/>
      <c r="IU64" s="519"/>
      <c r="IV64" s="519"/>
    </row>
    <row r="65" spans="1:256" s="510" customFormat="1" ht="24.75" customHeight="1" hidden="1">
      <c r="A65" s="541" t="s">
        <v>84</v>
      </c>
      <c r="B65" s="363">
        <v>0</v>
      </c>
      <c r="C65" s="363">
        <f t="shared" si="0"/>
        <v>0</v>
      </c>
      <c r="D65" s="25"/>
      <c r="E65" s="542"/>
      <c r="F65" s="543">
        <v>0</v>
      </c>
      <c r="G65" s="542"/>
      <c r="H65" s="518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HQ65" s="519"/>
      <c r="HR65" s="519"/>
      <c r="HS65" s="519"/>
      <c r="HT65" s="519"/>
      <c r="HU65" s="519"/>
      <c r="HV65" s="519"/>
      <c r="HW65" s="519"/>
      <c r="HX65" s="519"/>
      <c r="HY65" s="519"/>
      <c r="HZ65" s="519"/>
      <c r="IA65" s="519"/>
      <c r="IB65" s="519"/>
      <c r="IC65" s="519"/>
      <c r="ID65" s="519"/>
      <c r="IE65" s="519"/>
      <c r="IF65" s="519"/>
      <c r="IG65" s="519"/>
      <c r="IH65" s="519"/>
      <c r="II65" s="519"/>
      <c r="IJ65" s="519"/>
      <c r="IK65" s="519"/>
      <c r="IL65" s="519"/>
      <c r="IM65" s="519"/>
      <c r="IN65" s="519"/>
      <c r="IO65" s="519"/>
      <c r="IP65" s="519"/>
      <c r="IQ65" s="519"/>
      <c r="IR65" s="519"/>
      <c r="IS65" s="519"/>
      <c r="IT65" s="519"/>
      <c r="IU65" s="519"/>
      <c r="IV65" s="519"/>
    </row>
    <row r="66" spans="1:256" s="510" customFormat="1" ht="24.75" customHeight="1" hidden="1">
      <c r="A66" s="541" t="s">
        <v>85</v>
      </c>
      <c r="B66" s="363">
        <v>0</v>
      </c>
      <c r="C66" s="363">
        <f t="shared" si="0"/>
        <v>0</v>
      </c>
      <c r="D66" s="25"/>
      <c r="E66" s="542"/>
      <c r="F66" s="543">
        <v>0</v>
      </c>
      <c r="G66" s="542"/>
      <c r="H66" s="518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519"/>
      <c r="AD66" s="519"/>
      <c r="AE66" s="519"/>
      <c r="AF66" s="519"/>
      <c r="HQ66" s="519"/>
      <c r="HR66" s="519"/>
      <c r="HS66" s="519"/>
      <c r="HT66" s="519"/>
      <c r="HU66" s="519"/>
      <c r="HV66" s="519"/>
      <c r="HW66" s="519"/>
      <c r="HX66" s="519"/>
      <c r="HY66" s="519"/>
      <c r="HZ66" s="519"/>
      <c r="IA66" s="519"/>
      <c r="IB66" s="519"/>
      <c r="IC66" s="519"/>
      <c r="ID66" s="519"/>
      <c r="IE66" s="519"/>
      <c r="IF66" s="519"/>
      <c r="IG66" s="519"/>
      <c r="IH66" s="519"/>
      <c r="II66" s="519"/>
      <c r="IJ66" s="519"/>
      <c r="IK66" s="519"/>
      <c r="IL66" s="519"/>
      <c r="IM66" s="519"/>
      <c r="IN66" s="519"/>
      <c r="IO66" s="519"/>
      <c r="IP66" s="519"/>
      <c r="IQ66" s="519"/>
      <c r="IR66" s="519"/>
      <c r="IS66" s="519"/>
      <c r="IT66" s="519"/>
      <c r="IU66" s="519"/>
      <c r="IV66" s="519"/>
    </row>
    <row r="67" spans="1:256" s="510" customFormat="1" ht="24.75" customHeight="1" hidden="1">
      <c r="A67" s="541" t="s">
        <v>86</v>
      </c>
      <c r="B67" s="363">
        <v>0</v>
      </c>
      <c r="C67" s="363">
        <f t="shared" si="0"/>
        <v>0</v>
      </c>
      <c r="D67" s="25"/>
      <c r="E67" s="542"/>
      <c r="F67" s="543">
        <v>0</v>
      </c>
      <c r="G67" s="542"/>
      <c r="H67" s="518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HQ67" s="519"/>
      <c r="HR67" s="519"/>
      <c r="HS67" s="519"/>
      <c r="HT67" s="519"/>
      <c r="HU67" s="519"/>
      <c r="HV67" s="519"/>
      <c r="HW67" s="519"/>
      <c r="HX67" s="519"/>
      <c r="HY67" s="519"/>
      <c r="HZ67" s="519"/>
      <c r="IA67" s="519"/>
      <c r="IB67" s="519"/>
      <c r="IC67" s="519"/>
      <c r="ID67" s="519"/>
      <c r="IE67" s="519"/>
      <c r="IF67" s="519"/>
      <c r="IG67" s="519"/>
      <c r="IH67" s="519"/>
      <c r="II67" s="519"/>
      <c r="IJ67" s="519"/>
      <c r="IK67" s="519"/>
      <c r="IL67" s="519"/>
      <c r="IM67" s="519"/>
      <c r="IN67" s="519"/>
      <c r="IO67" s="519"/>
      <c r="IP67" s="519"/>
      <c r="IQ67" s="519"/>
      <c r="IR67" s="519"/>
      <c r="IS67" s="519"/>
      <c r="IT67" s="519"/>
      <c r="IU67" s="519"/>
      <c r="IV67" s="519"/>
    </row>
    <row r="68" spans="1:256" s="510" customFormat="1" ht="24.75" customHeight="1" hidden="1">
      <c r="A68" s="541" t="s">
        <v>87</v>
      </c>
      <c r="B68" s="363">
        <v>0</v>
      </c>
      <c r="C68" s="363">
        <f t="shared" si="0"/>
        <v>0</v>
      </c>
      <c r="D68" s="25"/>
      <c r="E68" s="542"/>
      <c r="F68" s="543"/>
      <c r="G68" s="542"/>
      <c r="H68" s="518"/>
      <c r="I68" s="519"/>
      <c r="J68" s="519"/>
      <c r="K68" s="519"/>
      <c r="L68" s="519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519"/>
      <c r="AD68" s="519"/>
      <c r="AE68" s="519"/>
      <c r="AF68" s="519"/>
      <c r="HQ68" s="519"/>
      <c r="HR68" s="519"/>
      <c r="HS68" s="519"/>
      <c r="HT68" s="519"/>
      <c r="HU68" s="519"/>
      <c r="HV68" s="519"/>
      <c r="HW68" s="519"/>
      <c r="HX68" s="519"/>
      <c r="HY68" s="519"/>
      <c r="HZ68" s="519"/>
      <c r="IA68" s="519"/>
      <c r="IB68" s="519"/>
      <c r="IC68" s="519"/>
      <c r="ID68" s="519"/>
      <c r="IE68" s="519"/>
      <c r="IF68" s="519"/>
      <c r="IG68" s="519"/>
      <c r="IH68" s="519"/>
      <c r="II68" s="519"/>
      <c r="IJ68" s="519"/>
      <c r="IK68" s="519"/>
      <c r="IL68" s="519"/>
      <c r="IM68" s="519"/>
      <c r="IN68" s="519"/>
      <c r="IO68" s="519"/>
      <c r="IP68" s="519"/>
      <c r="IQ68" s="519"/>
      <c r="IR68" s="519"/>
      <c r="IS68" s="519"/>
      <c r="IT68" s="519"/>
      <c r="IU68" s="519"/>
      <c r="IV68" s="519"/>
    </row>
    <row r="69" spans="1:256" s="510" customFormat="1" ht="24.75" customHeight="1">
      <c r="A69" s="541" t="s">
        <v>54</v>
      </c>
      <c r="B69" s="363">
        <v>242</v>
      </c>
      <c r="C69" s="363">
        <f t="shared" si="0"/>
        <v>150</v>
      </c>
      <c r="D69" s="25">
        <v>150</v>
      </c>
      <c r="E69" s="542">
        <f>D69/C69</f>
        <v>1</v>
      </c>
      <c r="F69" s="543">
        <v>156</v>
      </c>
      <c r="G69" s="542">
        <f>(D69-F69)/F69</f>
        <v>-0.038461538461538464</v>
      </c>
      <c r="H69" s="518"/>
      <c r="I69" s="519"/>
      <c r="J69" s="519"/>
      <c r="K69" s="519"/>
      <c r="L69" s="519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519"/>
      <c r="AD69" s="519"/>
      <c r="AE69" s="519"/>
      <c r="AF69" s="519"/>
      <c r="HQ69" s="519"/>
      <c r="HR69" s="519"/>
      <c r="HS69" s="519"/>
      <c r="HT69" s="519"/>
      <c r="HU69" s="519"/>
      <c r="HV69" s="519"/>
      <c r="HW69" s="519"/>
      <c r="HX69" s="519"/>
      <c r="HY69" s="519"/>
      <c r="HZ69" s="519"/>
      <c r="IA69" s="519"/>
      <c r="IB69" s="519"/>
      <c r="IC69" s="519"/>
      <c r="ID69" s="519"/>
      <c r="IE69" s="519"/>
      <c r="IF69" s="519"/>
      <c r="IG69" s="519"/>
      <c r="IH69" s="519"/>
      <c r="II69" s="519"/>
      <c r="IJ69" s="519"/>
      <c r="IK69" s="519"/>
      <c r="IL69" s="519"/>
      <c r="IM69" s="519"/>
      <c r="IN69" s="519"/>
      <c r="IO69" s="519"/>
      <c r="IP69" s="519"/>
      <c r="IQ69" s="519"/>
      <c r="IR69" s="519"/>
      <c r="IS69" s="519"/>
      <c r="IT69" s="519"/>
      <c r="IU69" s="519"/>
      <c r="IV69" s="519"/>
    </row>
    <row r="70" spans="1:256" s="510" customFormat="1" ht="24.75" customHeight="1">
      <c r="A70" s="541" t="s">
        <v>88</v>
      </c>
      <c r="B70" s="363">
        <v>36</v>
      </c>
      <c r="C70" s="363">
        <f t="shared" si="0"/>
        <v>35</v>
      </c>
      <c r="D70" s="25">
        <v>35</v>
      </c>
      <c r="E70" s="542">
        <f>D70/C70</f>
        <v>1</v>
      </c>
      <c r="F70" s="543">
        <v>3</v>
      </c>
      <c r="G70" s="542">
        <f>(D70-F70)/F70</f>
        <v>10.666666666666666</v>
      </c>
      <c r="H70" s="518"/>
      <c r="I70" s="519"/>
      <c r="J70" s="519"/>
      <c r="K70" s="519"/>
      <c r="L70" s="519"/>
      <c r="M70" s="519"/>
      <c r="N70" s="519"/>
      <c r="O70" s="519"/>
      <c r="P70" s="519"/>
      <c r="Q70" s="519"/>
      <c r="R70" s="519"/>
      <c r="S70" s="519"/>
      <c r="T70" s="519"/>
      <c r="U70" s="519"/>
      <c r="V70" s="519"/>
      <c r="W70" s="519"/>
      <c r="X70" s="519"/>
      <c r="Y70" s="519"/>
      <c r="Z70" s="519"/>
      <c r="AA70" s="519"/>
      <c r="AB70" s="519"/>
      <c r="AC70" s="519"/>
      <c r="AD70" s="519"/>
      <c r="AE70" s="519"/>
      <c r="AF70" s="519"/>
      <c r="HQ70" s="519"/>
      <c r="HR70" s="519"/>
      <c r="HS70" s="519"/>
      <c r="HT70" s="519"/>
      <c r="HU70" s="519"/>
      <c r="HV70" s="519"/>
      <c r="HW70" s="519"/>
      <c r="HX70" s="519"/>
      <c r="HY70" s="519"/>
      <c r="HZ70" s="519"/>
      <c r="IA70" s="519"/>
      <c r="IB70" s="519"/>
      <c r="IC70" s="519"/>
      <c r="ID70" s="519"/>
      <c r="IE70" s="519"/>
      <c r="IF70" s="519"/>
      <c r="IG70" s="519"/>
      <c r="IH70" s="519"/>
      <c r="II70" s="519"/>
      <c r="IJ70" s="519"/>
      <c r="IK70" s="519"/>
      <c r="IL70" s="519"/>
      <c r="IM70" s="519"/>
      <c r="IN70" s="519"/>
      <c r="IO70" s="519"/>
      <c r="IP70" s="519"/>
      <c r="IQ70" s="519"/>
      <c r="IR70" s="519"/>
      <c r="IS70" s="519"/>
      <c r="IT70" s="519"/>
      <c r="IU70" s="519"/>
      <c r="IV70" s="519"/>
    </row>
    <row r="71" spans="1:8" s="508" customFormat="1" ht="24.75" customHeight="1">
      <c r="A71" s="534" t="s">
        <v>89</v>
      </c>
      <c r="B71" s="360">
        <f>SUM(B72:B82)</f>
        <v>0</v>
      </c>
      <c r="C71" s="360">
        <f aca="true" t="shared" si="7" ref="C71:C134">D71+H71</f>
        <v>564</v>
      </c>
      <c r="D71" s="360">
        <f>SUM(D72:D82)</f>
        <v>564</v>
      </c>
      <c r="E71" s="536">
        <f>D71/C71</f>
        <v>1</v>
      </c>
      <c r="F71" s="539">
        <f>SUM(F72:F82)</f>
        <v>0</v>
      </c>
      <c r="G71" s="542"/>
      <c r="H71" s="540">
        <f>SUM(H72:H82)</f>
        <v>0</v>
      </c>
    </row>
    <row r="72" spans="1:8" s="508" customFormat="1" ht="24.75" customHeight="1">
      <c r="A72" s="541" t="s">
        <v>45</v>
      </c>
      <c r="B72" s="363"/>
      <c r="C72" s="363">
        <f t="shared" si="7"/>
        <v>564</v>
      </c>
      <c r="D72" s="25">
        <v>564</v>
      </c>
      <c r="E72" s="542">
        <f>D72/C72</f>
        <v>1</v>
      </c>
      <c r="F72" s="539"/>
      <c r="G72" s="542"/>
      <c r="H72" s="544"/>
    </row>
    <row r="73" spans="1:256" s="510" customFormat="1" ht="24.75" customHeight="1">
      <c r="A73" s="541" t="s">
        <v>46</v>
      </c>
      <c r="B73" s="363"/>
      <c r="C73" s="363">
        <f t="shared" si="7"/>
        <v>0</v>
      </c>
      <c r="D73" s="25"/>
      <c r="E73" s="542"/>
      <c r="F73" s="543">
        <v>0</v>
      </c>
      <c r="G73" s="542"/>
      <c r="H73" s="518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19"/>
      <c r="Z73" s="519"/>
      <c r="AA73" s="519"/>
      <c r="AB73" s="519"/>
      <c r="AC73" s="519"/>
      <c r="AD73" s="519"/>
      <c r="AE73" s="519"/>
      <c r="AF73" s="519"/>
      <c r="HQ73" s="519"/>
      <c r="HR73" s="519"/>
      <c r="HS73" s="519"/>
      <c r="HT73" s="519"/>
      <c r="HU73" s="519"/>
      <c r="HV73" s="519"/>
      <c r="HW73" s="519"/>
      <c r="HX73" s="519"/>
      <c r="HY73" s="519"/>
      <c r="HZ73" s="519"/>
      <c r="IA73" s="519"/>
      <c r="IB73" s="519"/>
      <c r="IC73" s="519"/>
      <c r="ID73" s="519"/>
      <c r="IE73" s="519"/>
      <c r="IF73" s="519"/>
      <c r="IG73" s="519"/>
      <c r="IH73" s="519"/>
      <c r="II73" s="519"/>
      <c r="IJ73" s="519"/>
      <c r="IK73" s="519"/>
      <c r="IL73" s="519"/>
      <c r="IM73" s="519"/>
      <c r="IN73" s="519"/>
      <c r="IO73" s="519"/>
      <c r="IP73" s="519"/>
      <c r="IQ73" s="519"/>
      <c r="IR73" s="519"/>
      <c r="IS73" s="519"/>
      <c r="IT73" s="519"/>
      <c r="IU73" s="519"/>
      <c r="IV73" s="519"/>
    </row>
    <row r="74" spans="1:8" s="508" customFormat="1" ht="24.75" customHeight="1" hidden="1">
      <c r="A74" s="541" t="s">
        <v>47</v>
      </c>
      <c r="B74" s="363"/>
      <c r="C74" s="363">
        <f t="shared" si="7"/>
        <v>0</v>
      </c>
      <c r="D74" s="25"/>
      <c r="E74" s="542"/>
      <c r="F74" s="543">
        <v>0</v>
      </c>
      <c r="G74" s="542"/>
      <c r="H74" s="544"/>
    </row>
    <row r="75" spans="1:256" s="510" customFormat="1" ht="24.75" customHeight="1" hidden="1">
      <c r="A75" s="541" t="s">
        <v>90</v>
      </c>
      <c r="B75" s="363"/>
      <c r="C75" s="363">
        <f t="shared" si="7"/>
        <v>0</v>
      </c>
      <c r="D75" s="25"/>
      <c r="E75" s="542"/>
      <c r="F75" s="543">
        <v>0</v>
      </c>
      <c r="G75" s="542"/>
      <c r="H75" s="518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519"/>
      <c r="X75" s="519"/>
      <c r="Y75" s="519"/>
      <c r="Z75" s="519"/>
      <c r="AA75" s="519"/>
      <c r="AB75" s="519"/>
      <c r="AC75" s="519"/>
      <c r="AD75" s="519"/>
      <c r="AE75" s="519"/>
      <c r="AF75" s="519"/>
      <c r="HQ75" s="519"/>
      <c r="HR75" s="519"/>
      <c r="HS75" s="519"/>
      <c r="HT75" s="519"/>
      <c r="HU75" s="519"/>
      <c r="HV75" s="519"/>
      <c r="HW75" s="519"/>
      <c r="HX75" s="519"/>
      <c r="HY75" s="519"/>
      <c r="HZ75" s="519"/>
      <c r="IA75" s="519"/>
      <c r="IB75" s="519"/>
      <c r="IC75" s="519"/>
      <c r="ID75" s="519"/>
      <c r="IE75" s="519"/>
      <c r="IF75" s="519"/>
      <c r="IG75" s="519"/>
      <c r="IH75" s="519"/>
      <c r="II75" s="519"/>
      <c r="IJ75" s="519"/>
      <c r="IK75" s="519"/>
      <c r="IL75" s="519"/>
      <c r="IM75" s="519"/>
      <c r="IN75" s="519"/>
      <c r="IO75" s="519"/>
      <c r="IP75" s="519"/>
      <c r="IQ75" s="519"/>
      <c r="IR75" s="519"/>
      <c r="IS75" s="519"/>
      <c r="IT75" s="519"/>
      <c r="IU75" s="519"/>
      <c r="IV75" s="519"/>
    </row>
    <row r="76" spans="1:256" s="510" customFormat="1" ht="24.75" customHeight="1" hidden="1">
      <c r="A76" s="541" t="s">
        <v>91</v>
      </c>
      <c r="B76" s="363"/>
      <c r="C76" s="363">
        <f t="shared" si="7"/>
        <v>0</v>
      </c>
      <c r="D76" s="25"/>
      <c r="E76" s="542"/>
      <c r="F76" s="543">
        <v>0</v>
      </c>
      <c r="G76" s="542"/>
      <c r="H76" s="518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19"/>
      <c r="AC76" s="519"/>
      <c r="AD76" s="519"/>
      <c r="AE76" s="519"/>
      <c r="AF76" s="519"/>
      <c r="HQ76" s="519"/>
      <c r="HR76" s="519"/>
      <c r="HS76" s="519"/>
      <c r="HT76" s="519"/>
      <c r="HU76" s="519"/>
      <c r="HV76" s="519"/>
      <c r="HW76" s="519"/>
      <c r="HX76" s="519"/>
      <c r="HY76" s="519"/>
      <c r="HZ76" s="519"/>
      <c r="IA76" s="519"/>
      <c r="IB76" s="519"/>
      <c r="IC76" s="519"/>
      <c r="ID76" s="519"/>
      <c r="IE76" s="519"/>
      <c r="IF76" s="519"/>
      <c r="IG76" s="519"/>
      <c r="IH76" s="519"/>
      <c r="II76" s="519"/>
      <c r="IJ76" s="519"/>
      <c r="IK76" s="519"/>
      <c r="IL76" s="519"/>
      <c r="IM76" s="519"/>
      <c r="IN76" s="519"/>
      <c r="IO76" s="519"/>
      <c r="IP76" s="519"/>
      <c r="IQ76" s="519"/>
      <c r="IR76" s="519"/>
      <c r="IS76" s="519"/>
      <c r="IT76" s="519"/>
      <c r="IU76" s="519"/>
      <c r="IV76" s="519"/>
    </row>
    <row r="77" spans="1:256" s="510" customFormat="1" ht="24.75" customHeight="1" hidden="1">
      <c r="A77" s="541" t="s">
        <v>92</v>
      </c>
      <c r="B77" s="363"/>
      <c r="C77" s="363">
        <f t="shared" si="7"/>
        <v>0</v>
      </c>
      <c r="D77" s="25"/>
      <c r="E77" s="542"/>
      <c r="F77" s="543">
        <v>0</v>
      </c>
      <c r="G77" s="542"/>
      <c r="H77" s="518"/>
      <c r="I77" s="519"/>
      <c r="J77" s="519"/>
      <c r="K77" s="519"/>
      <c r="L77" s="519"/>
      <c r="M77" s="519"/>
      <c r="N77" s="519"/>
      <c r="O77" s="519"/>
      <c r="P77" s="519"/>
      <c r="Q77" s="519"/>
      <c r="R77" s="519"/>
      <c r="S77" s="519"/>
      <c r="T77" s="519"/>
      <c r="U77" s="519"/>
      <c r="V77" s="519"/>
      <c r="W77" s="519"/>
      <c r="X77" s="519"/>
      <c r="Y77" s="519"/>
      <c r="Z77" s="519"/>
      <c r="AA77" s="519"/>
      <c r="AB77" s="519"/>
      <c r="AC77" s="519"/>
      <c r="AD77" s="519"/>
      <c r="AE77" s="519"/>
      <c r="AF77" s="519"/>
      <c r="HQ77" s="519"/>
      <c r="HR77" s="519"/>
      <c r="HS77" s="519"/>
      <c r="HT77" s="519"/>
      <c r="HU77" s="519"/>
      <c r="HV77" s="519"/>
      <c r="HW77" s="519"/>
      <c r="HX77" s="519"/>
      <c r="HY77" s="519"/>
      <c r="HZ77" s="519"/>
      <c r="IA77" s="519"/>
      <c r="IB77" s="519"/>
      <c r="IC77" s="519"/>
      <c r="ID77" s="519"/>
      <c r="IE77" s="519"/>
      <c r="IF77" s="519"/>
      <c r="IG77" s="519"/>
      <c r="IH77" s="519"/>
      <c r="II77" s="519"/>
      <c r="IJ77" s="519"/>
      <c r="IK77" s="519"/>
      <c r="IL77" s="519"/>
      <c r="IM77" s="519"/>
      <c r="IN77" s="519"/>
      <c r="IO77" s="519"/>
      <c r="IP77" s="519"/>
      <c r="IQ77" s="519"/>
      <c r="IR77" s="519"/>
      <c r="IS77" s="519"/>
      <c r="IT77" s="519"/>
      <c r="IU77" s="519"/>
      <c r="IV77" s="519"/>
    </row>
    <row r="78" spans="1:256" s="510" customFormat="1" ht="24.75" customHeight="1" hidden="1">
      <c r="A78" s="541" t="s">
        <v>93</v>
      </c>
      <c r="B78" s="363"/>
      <c r="C78" s="363">
        <f t="shared" si="7"/>
        <v>0</v>
      </c>
      <c r="D78" s="25"/>
      <c r="E78" s="542"/>
      <c r="F78" s="543">
        <v>0</v>
      </c>
      <c r="G78" s="542"/>
      <c r="H78" s="518"/>
      <c r="I78" s="519"/>
      <c r="J78" s="519"/>
      <c r="K78" s="519"/>
      <c r="L78" s="519"/>
      <c r="M78" s="519"/>
      <c r="N78" s="519"/>
      <c r="O78" s="519"/>
      <c r="P78" s="519"/>
      <c r="Q78" s="519"/>
      <c r="R78" s="519"/>
      <c r="S78" s="519"/>
      <c r="T78" s="519"/>
      <c r="U78" s="519"/>
      <c r="V78" s="519"/>
      <c r="W78" s="519"/>
      <c r="X78" s="519"/>
      <c r="Y78" s="519"/>
      <c r="Z78" s="519"/>
      <c r="AA78" s="519"/>
      <c r="AB78" s="519"/>
      <c r="AC78" s="519"/>
      <c r="AD78" s="519"/>
      <c r="AE78" s="519"/>
      <c r="AF78" s="519"/>
      <c r="HQ78" s="519"/>
      <c r="HR78" s="519"/>
      <c r="HS78" s="519"/>
      <c r="HT78" s="519"/>
      <c r="HU78" s="519"/>
      <c r="HV78" s="519"/>
      <c r="HW78" s="519"/>
      <c r="HX78" s="519"/>
      <c r="HY78" s="519"/>
      <c r="HZ78" s="519"/>
      <c r="IA78" s="519"/>
      <c r="IB78" s="519"/>
      <c r="IC78" s="519"/>
      <c r="ID78" s="519"/>
      <c r="IE78" s="519"/>
      <c r="IF78" s="519"/>
      <c r="IG78" s="519"/>
      <c r="IH78" s="519"/>
      <c r="II78" s="519"/>
      <c r="IJ78" s="519"/>
      <c r="IK78" s="519"/>
      <c r="IL78" s="519"/>
      <c r="IM78" s="519"/>
      <c r="IN78" s="519"/>
      <c r="IO78" s="519"/>
      <c r="IP78" s="519"/>
      <c r="IQ78" s="519"/>
      <c r="IR78" s="519"/>
      <c r="IS78" s="519"/>
      <c r="IT78" s="519"/>
      <c r="IU78" s="519"/>
      <c r="IV78" s="519"/>
    </row>
    <row r="79" spans="1:256" s="510" customFormat="1" ht="24.75" customHeight="1" hidden="1">
      <c r="A79" s="541" t="s">
        <v>94</v>
      </c>
      <c r="B79" s="363"/>
      <c r="C79" s="363">
        <f t="shared" si="7"/>
        <v>0</v>
      </c>
      <c r="D79" s="25"/>
      <c r="E79" s="542"/>
      <c r="F79" s="543">
        <v>0</v>
      </c>
      <c r="G79" s="542"/>
      <c r="H79" s="518"/>
      <c r="I79" s="519"/>
      <c r="J79" s="519"/>
      <c r="K79" s="519"/>
      <c r="L79" s="519"/>
      <c r="M79" s="519"/>
      <c r="N79" s="519"/>
      <c r="O79" s="519"/>
      <c r="P79" s="519"/>
      <c r="Q79" s="519"/>
      <c r="R79" s="519"/>
      <c r="S79" s="519"/>
      <c r="T79" s="519"/>
      <c r="U79" s="519"/>
      <c r="V79" s="519"/>
      <c r="W79" s="519"/>
      <c r="X79" s="519"/>
      <c r="Y79" s="519"/>
      <c r="Z79" s="519"/>
      <c r="AA79" s="519"/>
      <c r="AB79" s="519"/>
      <c r="AC79" s="519"/>
      <c r="AD79" s="519"/>
      <c r="AE79" s="519"/>
      <c r="AF79" s="519"/>
      <c r="HQ79" s="519"/>
      <c r="HR79" s="519"/>
      <c r="HS79" s="519"/>
      <c r="HT79" s="519"/>
      <c r="HU79" s="519"/>
      <c r="HV79" s="519"/>
      <c r="HW79" s="519"/>
      <c r="HX79" s="519"/>
      <c r="HY79" s="519"/>
      <c r="HZ79" s="519"/>
      <c r="IA79" s="519"/>
      <c r="IB79" s="519"/>
      <c r="IC79" s="519"/>
      <c r="ID79" s="519"/>
      <c r="IE79" s="519"/>
      <c r="IF79" s="519"/>
      <c r="IG79" s="519"/>
      <c r="IH79" s="519"/>
      <c r="II79" s="519"/>
      <c r="IJ79" s="519"/>
      <c r="IK79" s="519"/>
      <c r="IL79" s="519"/>
      <c r="IM79" s="519"/>
      <c r="IN79" s="519"/>
      <c r="IO79" s="519"/>
      <c r="IP79" s="519"/>
      <c r="IQ79" s="519"/>
      <c r="IR79" s="519"/>
      <c r="IS79" s="519"/>
      <c r="IT79" s="519"/>
      <c r="IU79" s="519"/>
      <c r="IV79" s="519"/>
    </row>
    <row r="80" spans="1:256" s="510" customFormat="1" ht="24.75" customHeight="1" hidden="1">
      <c r="A80" s="541" t="s">
        <v>86</v>
      </c>
      <c r="B80" s="363"/>
      <c r="C80" s="363">
        <f t="shared" si="7"/>
        <v>0</v>
      </c>
      <c r="D80" s="25"/>
      <c r="E80" s="542"/>
      <c r="F80" s="543">
        <v>0</v>
      </c>
      <c r="G80" s="542"/>
      <c r="H80" s="518"/>
      <c r="I80" s="519"/>
      <c r="J80" s="519"/>
      <c r="K80" s="519"/>
      <c r="L80" s="519"/>
      <c r="M80" s="519"/>
      <c r="N80" s="519"/>
      <c r="O80" s="519"/>
      <c r="P80" s="519"/>
      <c r="Q80" s="519"/>
      <c r="R80" s="519"/>
      <c r="S80" s="519"/>
      <c r="T80" s="519"/>
      <c r="U80" s="519"/>
      <c r="V80" s="519"/>
      <c r="W80" s="519"/>
      <c r="X80" s="519"/>
      <c r="Y80" s="519"/>
      <c r="Z80" s="519"/>
      <c r="AA80" s="519"/>
      <c r="AB80" s="519"/>
      <c r="AC80" s="519"/>
      <c r="AD80" s="519"/>
      <c r="AE80" s="519"/>
      <c r="AF80" s="519"/>
      <c r="HQ80" s="519"/>
      <c r="HR80" s="519"/>
      <c r="HS80" s="519"/>
      <c r="HT80" s="519"/>
      <c r="HU80" s="519"/>
      <c r="HV80" s="519"/>
      <c r="HW80" s="519"/>
      <c r="HX80" s="519"/>
      <c r="HY80" s="519"/>
      <c r="HZ80" s="519"/>
      <c r="IA80" s="519"/>
      <c r="IB80" s="519"/>
      <c r="IC80" s="519"/>
      <c r="ID80" s="519"/>
      <c r="IE80" s="519"/>
      <c r="IF80" s="519"/>
      <c r="IG80" s="519"/>
      <c r="IH80" s="519"/>
      <c r="II80" s="519"/>
      <c r="IJ80" s="519"/>
      <c r="IK80" s="519"/>
      <c r="IL80" s="519"/>
      <c r="IM80" s="519"/>
      <c r="IN80" s="519"/>
      <c r="IO80" s="519"/>
      <c r="IP80" s="519"/>
      <c r="IQ80" s="519"/>
      <c r="IR80" s="519"/>
      <c r="IS80" s="519"/>
      <c r="IT80" s="519"/>
      <c r="IU80" s="519"/>
      <c r="IV80" s="519"/>
    </row>
    <row r="81" spans="1:256" s="510" customFormat="1" ht="24.75" customHeight="1">
      <c r="A81" s="541" t="s">
        <v>54</v>
      </c>
      <c r="B81" s="363"/>
      <c r="C81" s="363">
        <f t="shared" si="7"/>
        <v>0</v>
      </c>
      <c r="D81" s="25"/>
      <c r="E81" s="542"/>
      <c r="F81" s="543">
        <v>0</v>
      </c>
      <c r="G81" s="542"/>
      <c r="H81" s="518"/>
      <c r="I81" s="519"/>
      <c r="J81" s="519"/>
      <c r="K81" s="519"/>
      <c r="L81" s="519"/>
      <c r="M81" s="519"/>
      <c r="N81" s="519"/>
      <c r="O81" s="519"/>
      <c r="P81" s="519"/>
      <c r="Q81" s="519"/>
      <c r="R81" s="519"/>
      <c r="S81" s="519"/>
      <c r="T81" s="519"/>
      <c r="U81" s="519"/>
      <c r="V81" s="519"/>
      <c r="W81" s="519"/>
      <c r="X81" s="519"/>
      <c r="Y81" s="519"/>
      <c r="Z81" s="519"/>
      <c r="AA81" s="519"/>
      <c r="AB81" s="519"/>
      <c r="AC81" s="519"/>
      <c r="AD81" s="519"/>
      <c r="AE81" s="519"/>
      <c r="AF81" s="519"/>
      <c r="HQ81" s="519"/>
      <c r="HR81" s="519"/>
      <c r="HS81" s="519"/>
      <c r="HT81" s="519"/>
      <c r="HU81" s="519"/>
      <c r="HV81" s="519"/>
      <c r="HW81" s="519"/>
      <c r="HX81" s="519"/>
      <c r="HY81" s="519"/>
      <c r="HZ81" s="519"/>
      <c r="IA81" s="519"/>
      <c r="IB81" s="519"/>
      <c r="IC81" s="519"/>
      <c r="ID81" s="519"/>
      <c r="IE81" s="519"/>
      <c r="IF81" s="519"/>
      <c r="IG81" s="519"/>
      <c r="IH81" s="519"/>
      <c r="II81" s="519"/>
      <c r="IJ81" s="519"/>
      <c r="IK81" s="519"/>
      <c r="IL81" s="519"/>
      <c r="IM81" s="519"/>
      <c r="IN81" s="519"/>
      <c r="IO81" s="519"/>
      <c r="IP81" s="519"/>
      <c r="IQ81" s="519"/>
      <c r="IR81" s="519"/>
      <c r="IS81" s="519"/>
      <c r="IT81" s="519"/>
      <c r="IU81" s="519"/>
      <c r="IV81" s="519"/>
    </row>
    <row r="82" spans="1:256" s="510" customFormat="1" ht="24.75" customHeight="1">
      <c r="A82" s="541" t="s">
        <v>95</v>
      </c>
      <c r="B82" s="363"/>
      <c r="C82" s="363">
        <f t="shared" si="7"/>
        <v>0</v>
      </c>
      <c r="D82" s="25"/>
      <c r="E82" s="542"/>
      <c r="F82" s="543">
        <v>0</v>
      </c>
      <c r="G82" s="542"/>
      <c r="H82" s="518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19"/>
      <c r="T82" s="519"/>
      <c r="U82" s="519"/>
      <c r="V82" s="519"/>
      <c r="W82" s="519"/>
      <c r="X82" s="519"/>
      <c r="Y82" s="519"/>
      <c r="Z82" s="519"/>
      <c r="AA82" s="519"/>
      <c r="AB82" s="519"/>
      <c r="AC82" s="519"/>
      <c r="AD82" s="519"/>
      <c r="AE82" s="519"/>
      <c r="AF82" s="519"/>
      <c r="HQ82" s="519"/>
      <c r="HR82" s="519"/>
      <c r="HS82" s="519"/>
      <c r="HT82" s="519"/>
      <c r="HU82" s="519"/>
      <c r="HV82" s="519"/>
      <c r="HW82" s="519"/>
      <c r="HX82" s="519"/>
      <c r="HY82" s="519"/>
      <c r="HZ82" s="519"/>
      <c r="IA82" s="519"/>
      <c r="IB82" s="519"/>
      <c r="IC82" s="519"/>
      <c r="ID82" s="519"/>
      <c r="IE82" s="519"/>
      <c r="IF82" s="519"/>
      <c r="IG82" s="519"/>
      <c r="IH82" s="519"/>
      <c r="II82" s="519"/>
      <c r="IJ82" s="519"/>
      <c r="IK82" s="519"/>
      <c r="IL82" s="519"/>
      <c r="IM82" s="519"/>
      <c r="IN82" s="519"/>
      <c r="IO82" s="519"/>
      <c r="IP82" s="519"/>
      <c r="IQ82" s="519"/>
      <c r="IR82" s="519"/>
      <c r="IS82" s="519"/>
      <c r="IT82" s="519"/>
      <c r="IU82" s="519"/>
      <c r="IV82" s="519"/>
    </row>
    <row r="83" spans="1:8" s="508" customFormat="1" ht="24.75" customHeight="1">
      <c r="A83" s="534" t="s">
        <v>96</v>
      </c>
      <c r="B83" s="360">
        <f>SUM(B84:B91)</f>
        <v>236</v>
      </c>
      <c r="C83" s="360">
        <f t="shared" si="7"/>
        <v>158</v>
      </c>
      <c r="D83" s="360">
        <f>SUM(D84:D91)</f>
        <v>158</v>
      </c>
      <c r="E83" s="536">
        <f>D83/C83</f>
        <v>1</v>
      </c>
      <c r="F83" s="539">
        <f>SUM(F84:F91)</f>
        <v>150</v>
      </c>
      <c r="G83" s="536">
        <f>(D83-F83)/F83</f>
        <v>0.05333333333333334</v>
      </c>
      <c r="H83" s="540">
        <f>SUM(H84:H91)</f>
        <v>0</v>
      </c>
    </row>
    <row r="84" spans="1:8" s="508" customFormat="1" ht="24.75" customHeight="1">
      <c r="A84" s="541" t="s">
        <v>45</v>
      </c>
      <c r="B84" s="363">
        <v>202</v>
      </c>
      <c r="C84" s="363">
        <f t="shared" si="7"/>
        <v>133</v>
      </c>
      <c r="D84" s="25">
        <v>133</v>
      </c>
      <c r="E84" s="542">
        <f>D84/C84</f>
        <v>1</v>
      </c>
      <c r="F84" s="543">
        <v>128</v>
      </c>
      <c r="G84" s="542">
        <f>(D84-F84)/F84</f>
        <v>0.0390625</v>
      </c>
      <c r="H84" s="544"/>
    </row>
    <row r="85" spans="1:256" s="510" customFormat="1" ht="24.75" customHeight="1">
      <c r="A85" s="541" t="s">
        <v>46</v>
      </c>
      <c r="B85" s="363">
        <v>0</v>
      </c>
      <c r="C85" s="363">
        <f t="shared" si="7"/>
        <v>2</v>
      </c>
      <c r="D85" s="25">
        <v>2</v>
      </c>
      <c r="E85" s="542">
        <f>D85/C85</f>
        <v>1</v>
      </c>
      <c r="F85" s="543"/>
      <c r="G85" s="542"/>
      <c r="H85" s="518"/>
      <c r="I85" s="519"/>
      <c r="J85" s="519"/>
      <c r="K85" s="519"/>
      <c r="L85" s="519"/>
      <c r="M85" s="519"/>
      <c r="N85" s="519"/>
      <c r="O85" s="519"/>
      <c r="P85" s="519"/>
      <c r="Q85" s="519"/>
      <c r="R85" s="519"/>
      <c r="S85" s="519"/>
      <c r="T85" s="519"/>
      <c r="U85" s="519"/>
      <c r="V85" s="519"/>
      <c r="W85" s="519"/>
      <c r="X85" s="519"/>
      <c r="Y85" s="519"/>
      <c r="Z85" s="519"/>
      <c r="AA85" s="519"/>
      <c r="AB85" s="519"/>
      <c r="AC85" s="519"/>
      <c r="AD85" s="519"/>
      <c r="AE85" s="519"/>
      <c r="AF85" s="519"/>
      <c r="HQ85" s="519"/>
      <c r="HR85" s="519"/>
      <c r="HS85" s="519"/>
      <c r="HT85" s="519"/>
      <c r="HU85" s="519"/>
      <c r="HV85" s="519"/>
      <c r="HW85" s="519"/>
      <c r="HX85" s="519"/>
      <c r="HY85" s="519"/>
      <c r="HZ85" s="519"/>
      <c r="IA85" s="519"/>
      <c r="IB85" s="519"/>
      <c r="IC85" s="519"/>
      <c r="ID85" s="519"/>
      <c r="IE85" s="519"/>
      <c r="IF85" s="519"/>
      <c r="IG85" s="519"/>
      <c r="IH85" s="519"/>
      <c r="II85" s="519"/>
      <c r="IJ85" s="519"/>
      <c r="IK85" s="519"/>
      <c r="IL85" s="519"/>
      <c r="IM85" s="519"/>
      <c r="IN85" s="519"/>
      <c r="IO85" s="519"/>
      <c r="IP85" s="519"/>
      <c r="IQ85" s="519"/>
      <c r="IR85" s="519"/>
      <c r="IS85" s="519"/>
      <c r="IT85" s="519"/>
      <c r="IU85" s="519"/>
      <c r="IV85" s="519"/>
    </row>
    <row r="86" spans="1:8" s="508" customFormat="1" ht="24.75" customHeight="1">
      <c r="A86" s="541" t="s">
        <v>47</v>
      </c>
      <c r="B86" s="363">
        <v>0</v>
      </c>
      <c r="C86" s="363">
        <f t="shared" si="7"/>
        <v>0</v>
      </c>
      <c r="D86" s="25"/>
      <c r="E86" s="542"/>
      <c r="F86" s="543">
        <v>0</v>
      </c>
      <c r="G86" s="542"/>
      <c r="H86" s="544"/>
    </row>
    <row r="87" spans="1:256" s="510" customFormat="1" ht="24.75" customHeight="1" hidden="1">
      <c r="A87" s="541" t="s">
        <v>97</v>
      </c>
      <c r="B87" s="363">
        <v>0</v>
      </c>
      <c r="C87" s="363">
        <f t="shared" si="7"/>
        <v>0</v>
      </c>
      <c r="D87" s="25"/>
      <c r="E87" s="542"/>
      <c r="F87" s="543">
        <v>0</v>
      </c>
      <c r="G87" s="542"/>
      <c r="H87" s="518"/>
      <c r="I87" s="519"/>
      <c r="J87" s="519"/>
      <c r="K87" s="519"/>
      <c r="L87" s="519"/>
      <c r="M87" s="519"/>
      <c r="N87" s="519"/>
      <c r="O87" s="519"/>
      <c r="P87" s="519"/>
      <c r="Q87" s="519"/>
      <c r="R87" s="519"/>
      <c r="S87" s="519"/>
      <c r="T87" s="519"/>
      <c r="U87" s="519"/>
      <c r="V87" s="519"/>
      <c r="W87" s="519"/>
      <c r="X87" s="519"/>
      <c r="Y87" s="519"/>
      <c r="Z87" s="519"/>
      <c r="AA87" s="519"/>
      <c r="AB87" s="519"/>
      <c r="AC87" s="519"/>
      <c r="AD87" s="519"/>
      <c r="AE87" s="519"/>
      <c r="AF87" s="519"/>
      <c r="HQ87" s="519"/>
      <c r="HR87" s="519"/>
      <c r="HS87" s="519"/>
      <c r="HT87" s="519"/>
      <c r="HU87" s="519"/>
      <c r="HV87" s="519"/>
      <c r="HW87" s="519"/>
      <c r="HX87" s="519"/>
      <c r="HY87" s="519"/>
      <c r="HZ87" s="519"/>
      <c r="IA87" s="519"/>
      <c r="IB87" s="519"/>
      <c r="IC87" s="519"/>
      <c r="ID87" s="519"/>
      <c r="IE87" s="519"/>
      <c r="IF87" s="519"/>
      <c r="IG87" s="519"/>
      <c r="IH87" s="519"/>
      <c r="II87" s="519"/>
      <c r="IJ87" s="519"/>
      <c r="IK87" s="519"/>
      <c r="IL87" s="519"/>
      <c r="IM87" s="519"/>
      <c r="IN87" s="519"/>
      <c r="IO87" s="519"/>
      <c r="IP87" s="519"/>
      <c r="IQ87" s="519"/>
      <c r="IR87" s="519"/>
      <c r="IS87" s="519"/>
      <c r="IT87" s="519"/>
      <c r="IU87" s="519"/>
      <c r="IV87" s="519"/>
    </row>
    <row r="88" spans="1:256" s="510" customFormat="1" ht="24.75" customHeight="1" hidden="1">
      <c r="A88" s="541" t="s">
        <v>98</v>
      </c>
      <c r="B88" s="363">
        <v>0</v>
      </c>
      <c r="C88" s="363">
        <f t="shared" si="7"/>
        <v>0</v>
      </c>
      <c r="D88" s="25"/>
      <c r="E88" s="542"/>
      <c r="F88" s="543">
        <v>0</v>
      </c>
      <c r="G88" s="542"/>
      <c r="H88" s="518"/>
      <c r="I88" s="519"/>
      <c r="J88" s="519"/>
      <c r="K88" s="519"/>
      <c r="L88" s="519"/>
      <c r="M88" s="519"/>
      <c r="N88" s="519"/>
      <c r="O88" s="519"/>
      <c r="P88" s="519"/>
      <c r="Q88" s="519"/>
      <c r="R88" s="519"/>
      <c r="S88" s="519"/>
      <c r="T88" s="519"/>
      <c r="U88" s="519"/>
      <c r="V88" s="519"/>
      <c r="W88" s="519"/>
      <c r="X88" s="519"/>
      <c r="Y88" s="519"/>
      <c r="Z88" s="519"/>
      <c r="AA88" s="519"/>
      <c r="AB88" s="519"/>
      <c r="AC88" s="519"/>
      <c r="AD88" s="519"/>
      <c r="AE88" s="519"/>
      <c r="AF88" s="519"/>
      <c r="HQ88" s="519"/>
      <c r="HR88" s="519"/>
      <c r="HS88" s="519"/>
      <c r="HT88" s="519"/>
      <c r="HU88" s="519"/>
      <c r="HV88" s="519"/>
      <c r="HW88" s="519"/>
      <c r="HX88" s="519"/>
      <c r="HY88" s="519"/>
      <c r="HZ88" s="519"/>
      <c r="IA88" s="519"/>
      <c r="IB88" s="519"/>
      <c r="IC88" s="519"/>
      <c r="ID88" s="519"/>
      <c r="IE88" s="519"/>
      <c r="IF88" s="519"/>
      <c r="IG88" s="519"/>
      <c r="IH88" s="519"/>
      <c r="II88" s="519"/>
      <c r="IJ88" s="519"/>
      <c r="IK88" s="519"/>
      <c r="IL88" s="519"/>
      <c r="IM88" s="519"/>
      <c r="IN88" s="519"/>
      <c r="IO88" s="519"/>
      <c r="IP88" s="519"/>
      <c r="IQ88" s="519"/>
      <c r="IR88" s="519"/>
      <c r="IS88" s="519"/>
      <c r="IT88" s="519"/>
      <c r="IU88" s="519"/>
      <c r="IV88" s="519"/>
    </row>
    <row r="89" spans="1:256" s="510" customFormat="1" ht="24.75" customHeight="1" hidden="1">
      <c r="A89" s="541" t="s">
        <v>86</v>
      </c>
      <c r="B89" s="363">
        <v>0</v>
      </c>
      <c r="C89" s="363">
        <f t="shared" si="7"/>
        <v>0</v>
      </c>
      <c r="D89" s="25"/>
      <c r="E89" s="542"/>
      <c r="F89" s="543">
        <v>0</v>
      </c>
      <c r="G89" s="542"/>
      <c r="H89" s="518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HQ89" s="519"/>
      <c r="HR89" s="519"/>
      <c r="HS89" s="519"/>
      <c r="HT89" s="519"/>
      <c r="HU89" s="519"/>
      <c r="HV89" s="519"/>
      <c r="HW89" s="519"/>
      <c r="HX89" s="519"/>
      <c r="HY89" s="519"/>
      <c r="HZ89" s="519"/>
      <c r="IA89" s="519"/>
      <c r="IB89" s="519"/>
      <c r="IC89" s="519"/>
      <c r="ID89" s="519"/>
      <c r="IE89" s="519"/>
      <c r="IF89" s="519"/>
      <c r="IG89" s="519"/>
      <c r="IH89" s="519"/>
      <c r="II89" s="519"/>
      <c r="IJ89" s="519"/>
      <c r="IK89" s="519"/>
      <c r="IL89" s="519"/>
      <c r="IM89" s="519"/>
      <c r="IN89" s="519"/>
      <c r="IO89" s="519"/>
      <c r="IP89" s="519"/>
      <c r="IQ89" s="519"/>
      <c r="IR89" s="519"/>
      <c r="IS89" s="519"/>
      <c r="IT89" s="519"/>
      <c r="IU89" s="519"/>
      <c r="IV89" s="519"/>
    </row>
    <row r="90" spans="1:256" s="510" customFormat="1" ht="24.75" customHeight="1">
      <c r="A90" s="541" t="s">
        <v>54</v>
      </c>
      <c r="B90" s="363">
        <v>34</v>
      </c>
      <c r="C90" s="363">
        <f t="shared" si="7"/>
        <v>23</v>
      </c>
      <c r="D90" s="25">
        <v>23</v>
      </c>
      <c r="E90" s="542">
        <f>D90/C90</f>
        <v>1</v>
      </c>
      <c r="F90" s="543">
        <v>22</v>
      </c>
      <c r="G90" s="542">
        <f>(D90-F90)/F90</f>
        <v>0.045454545454545456</v>
      </c>
      <c r="H90" s="518"/>
      <c r="I90" s="519"/>
      <c r="J90" s="519"/>
      <c r="K90" s="519"/>
      <c r="L90" s="519"/>
      <c r="M90" s="519"/>
      <c r="N90" s="519"/>
      <c r="O90" s="519"/>
      <c r="P90" s="519"/>
      <c r="Q90" s="519"/>
      <c r="R90" s="519"/>
      <c r="S90" s="519"/>
      <c r="T90" s="519"/>
      <c r="U90" s="519"/>
      <c r="V90" s="519"/>
      <c r="W90" s="519"/>
      <c r="X90" s="519"/>
      <c r="Y90" s="519"/>
      <c r="Z90" s="519"/>
      <c r="AA90" s="519"/>
      <c r="AB90" s="519"/>
      <c r="AC90" s="519"/>
      <c r="AD90" s="519"/>
      <c r="AE90" s="519"/>
      <c r="AF90" s="519"/>
      <c r="HQ90" s="519"/>
      <c r="HR90" s="519"/>
      <c r="HS90" s="519"/>
      <c r="HT90" s="519"/>
      <c r="HU90" s="519"/>
      <c r="HV90" s="519"/>
      <c r="HW90" s="519"/>
      <c r="HX90" s="519"/>
      <c r="HY90" s="519"/>
      <c r="HZ90" s="519"/>
      <c r="IA90" s="519"/>
      <c r="IB90" s="519"/>
      <c r="IC90" s="519"/>
      <c r="ID90" s="519"/>
      <c r="IE90" s="519"/>
      <c r="IF90" s="519"/>
      <c r="IG90" s="519"/>
      <c r="IH90" s="519"/>
      <c r="II90" s="519"/>
      <c r="IJ90" s="519"/>
      <c r="IK90" s="519"/>
      <c r="IL90" s="519"/>
      <c r="IM90" s="519"/>
      <c r="IN90" s="519"/>
      <c r="IO90" s="519"/>
      <c r="IP90" s="519"/>
      <c r="IQ90" s="519"/>
      <c r="IR90" s="519"/>
      <c r="IS90" s="519"/>
      <c r="IT90" s="519"/>
      <c r="IU90" s="519"/>
      <c r="IV90" s="519"/>
    </row>
    <row r="91" spans="1:256" s="510" customFormat="1" ht="24.75" customHeight="1">
      <c r="A91" s="541" t="s">
        <v>99</v>
      </c>
      <c r="B91" s="363"/>
      <c r="C91" s="363">
        <f t="shared" si="7"/>
        <v>0</v>
      </c>
      <c r="D91" s="25"/>
      <c r="E91" s="542"/>
      <c r="F91" s="543"/>
      <c r="G91" s="542"/>
      <c r="H91" s="518"/>
      <c r="I91" s="519"/>
      <c r="J91" s="519"/>
      <c r="K91" s="519"/>
      <c r="L91" s="519"/>
      <c r="M91" s="519"/>
      <c r="N91" s="519"/>
      <c r="O91" s="519"/>
      <c r="P91" s="519"/>
      <c r="Q91" s="519"/>
      <c r="R91" s="519"/>
      <c r="S91" s="519"/>
      <c r="T91" s="519"/>
      <c r="U91" s="519"/>
      <c r="V91" s="519"/>
      <c r="W91" s="519"/>
      <c r="X91" s="519"/>
      <c r="Y91" s="519"/>
      <c r="Z91" s="519"/>
      <c r="AA91" s="519"/>
      <c r="AB91" s="519"/>
      <c r="AC91" s="519"/>
      <c r="AD91" s="519"/>
      <c r="AE91" s="519"/>
      <c r="AF91" s="519"/>
      <c r="HQ91" s="519"/>
      <c r="HR91" s="519"/>
      <c r="HS91" s="519"/>
      <c r="HT91" s="519"/>
      <c r="HU91" s="519"/>
      <c r="HV91" s="519"/>
      <c r="HW91" s="519"/>
      <c r="HX91" s="519"/>
      <c r="HY91" s="519"/>
      <c r="HZ91" s="519"/>
      <c r="IA91" s="519"/>
      <c r="IB91" s="519"/>
      <c r="IC91" s="519"/>
      <c r="ID91" s="519"/>
      <c r="IE91" s="519"/>
      <c r="IF91" s="519"/>
      <c r="IG91" s="519"/>
      <c r="IH91" s="519"/>
      <c r="II91" s="519"/>
      <c r="IJ91" s="519"/>
      <c r="IK91" s="519"/>
      <c r="IL91" s="519"/>
      <c r="IM91" s="519"/>
      <c r="IN91" s="519"/>
      <c r="IO91" s="519"/>
      <c r="IP91" s="519"/>
      <c r="IQ91" s="519"/>
      <c r="IR91" s="519"/>
      <c r="IS91" s="519"/>
      <c r="IT91" s="519"/>
      <c r="IU91" s="519"/>
      <c r="IV91" s="519"/>
    </row>
    <row r="92" spans="1:8" s="508" customFormat="1" ht="24.75" customHeight="1" hidden="1">
      <c r="A92" s="534" t="s">
        <v>100</v>
      </c>
      <c r="B92" s="360">
        <f>SUM(B93:B104)</f>
        <v>0</v>
      </c>
      <c r="C92" s="360">
        <f t="shared" si="7"/>
        <v>0</v>
      </c>
      <c r="D92" s="360">
        <f>SUM(D93:D104)</f>
        <v>0</v>
      </c>
      <c r="E92" s="536"/>
      <c r="F92" s="539">
        <f>SUM(F93:F104)</f>
        <v>0</v>
      </c>
      <c r="G92" s="536"/>
      <c r="H92" s="540"/>
    </row>
    <row r="93" spans="1:256" s="509" customFormat="1" ht="24.75" customHeight="1" hidden="1">
      <c r="A93" s="541" t="s">
        <v>45</v>
      </c>
      <c r="B93" s="363"/>
      <c r="C93" s="363">
        <f t="shared" si="7"/>
        <v>0</v>
      </c>
      <c r="D93" s="363">
        <f>SUM(D94:D105)</f>
        <v>0</v>
      </c>
      <c r="E93" s="542"/>
      <c r="F93" s="543">
        <f>SUM(F94:F105)</f>
        <v>0</v>
      </c>
      <c r="G93" s="542"/>
      <c r="H93" s="518"/>
      <c r="I93" s="519"/>
      <c r="J93" s="519"/>
      <c r="K93" s="519"/>
      <c r="L93" s="519"/>
      <c r="M93" s="519"/>
      <c r="N93" s="519"/>
      <c r="O93" s="519"/>
      <c r="P93" s="519"/>
      <c r="Q93" s="519"/>
      <c r="R93" s="519"/>
      <c r="S93" s="519"/>
      <c r="T93" s="519"/>
      <c r="U93" s="519"/>
      <c r="V93" s="519"/>
      <c r="W93" s="519"/>
      <c r="X93" s="519"/>
      <c r="Y93" s="519"/>
      <c r="Z93" s="519"/>
      <c r="AA93" s="519"/>
      <c r="AB93" s="519"/>
      <c r="AC93" s="519"/>
      <c r="AD93" s="519"/>
      <c r="AE93" s="519"/>
      <c r="AF93" s="519"/>
      <c r="HQ93" s="519"/>
      <c r="HR93" s="519"/>
      <c r="HS93" s="519"/>
      <c r="HT93" s="519"/>
      <c r="HU93" s="519"/>
      <c r="HV93" s="519"/>
      <c r="HW93" s="519"/>
      <c r="HX93" s="519"/>
      <c r="HY93" s="519"/>
      <c r="HZ93" s="519"/>
      <c r="IA93" s="519"/>
      <c r="IB93" s="519"/>
      <c r="IC93" s="519"/>
      <c r="ID93" s="519"/>
      <c r="IE93" s="519"/>
      <c r="IF93" s="519"/>
      <c r="IG93" s="519"/>
      <c r="IH93" s="519"/>
      <c r="II93" s="519"/>
      <c r="IJ93" s="519"/>
      <c r="IK93" s="519"/>
      <c r="IL93" s="519"/>
      <c r="IM93" s="519"/>
      <c r="IN93" s="519"/>
      <c r="IO93" s="519"/>
      <c r="IP93" s="519"/>
      <c r="IQ93" s="519"/>
      <c r="IR93" s="519"/>
      <c r="IS93" s="519"/>
      <c r="IT93" s="519"/>
      <c r="IU93" s="519"/>
      <c r="IV93" s="519"/>
    </row>
    <row r="94" spans="1:256" s="510" customFormat="1" ht="24.75" customHeight="1" hidden="1">
      <c r="A94" s="541" t="s">
        <v>46</v>
      </c>
      <c r="B94" s="363"/>
      <c r="C94" s="363">
        <f t="shared" si="7"/>
        <v>0</v>
      </c>
      <c r="D94" s="363">
        <v>0</v>
      </c>
      <c r="E94" s="542"/>
      <c r="F94" s="543">
        <v>0</v>
      </c>
      <c r="G94" s="542"/>
      <c r="H94" s="518"/>
      <c r="I94" s="519"/>
      <c r="J94" s="519"/>
      <c r="K94" s="519"/>
      <c r="L94" s="519"/>
      <c r="M94" s="519"/>
      <c r="N94" s="519"/>
      <c r="O94" s="519"/>
      <c r="P94" s="519"/>
      <c r="Q94" s="519"/>
      <c r="R94" s="519"/>
      <c r="S94" s="519"/>
      <c r="T94" s="519"/>
      <c r="U94" s="519"/>
      <c r="V94" s="519"/>
      <c r="W94" s="519"/>
      <c r="X94" s="519"/>
      <c r="Y94" s="519"/>
      <c r="Z94" s="519"/>
      <c r="AA94" s="519"/>
      <c r="AB94" s="519"/>
      <c r="AC94" s="519"/>
      <c r="AD94" s="519"/>
      <c r="AE94" s="519"/>
      <c r="AF94" s="519"/>
      <c r="HQ94" s="519"/>
      <c r="HR94" s="519"/>
      <c r="HS94" s="519"/>
      <c r="HT94" s="519"/>
      <c r="HU94" s="519"/>
      <c r="HV94" s="519"/>
      <c r="HW94" s="519"/>
      <c r="HX94" s="519"/>
      <c r="HY94" s="519"/>
      <c r="HZ94" s="519"/>
      <c r="IA94" s="519"/>
      <c r="IB94" s="519"/>
      <c r="IC94" s="519"/>
      <c r="ID94" s="519"/>
      <c r="IE94" s="519"/>
      <c r="IF94" s="519"/>
      <c r="IG94" s="519"/>
      <c r="IH94" s="519"/>
      <c r="II94" s="519"/>
      <c r="IJ94" s="519"/>
      <c r="IK94" s="519"/>
      <c r="IL94" s="519"/>
      <c r="IM94" s="519"/>
      <c r="IN94" s="519"/>
      <c r="IO94" s="519"/>
      <c r="IP94" s="519"/>
      <c r="IQ94" s="519"/>
      <c r="IR94" s="519"/>
      <c r="IS94" s="519"/>
      <c r="IT94" s="519"/>
      <c r="IU94" s="519"/>
      <c r="IV94" s="519"/>
    </row>
    <row r="95" spans="1:8" s="508" customFormat="1" ht="24.75" customHeight="1" hidden="1">
      <c r="A95" s="541" t="s">
        <v>47</v>
      </c>
      <c r="B95" s="363"/>
      <c r="C95" s="363">
        <f t="shared" si="7"/>
        <v>0</v>
      </c>
      <c r="D95" s="363">
        <v>0</v>
      </c>
      <c r="E95" s="542"/>
      <c r="F95" s="543">
        <v>0</v>
      </c>
      <c r="G95" s="542"/>
      <c r="H95" s="544"/>
    </row>
    <row r="96" spans="1:256" s="510" customFormat="1" ht="24.75" customHeight="1" hidden="1">
      <c r="A96" s="541" t="s">
        <v>101</v>
      </c>
      <c r="B96" s="363"/>
      <c r="C96" s="363">
        <f t="shared" si="7"/>
        <v>0</v>
      </c>
      <c r="D96" s="363">
        <v>0</v>
      </c>
      <c r="E96" s="542"/>
      <c r="F96" s="543">
        <v>0</v>
      </c>
      <c r="G96" s="542"/>
      <c r="H96" s="518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19"/>
      <c r="AE96" s="519"/>
      <c r="AF96" s="519"/>
      <c r="HQ96" s="519"/>
      <c r="HR96" s="519"/>
      <c r="HS96" s="519"/>
      <c r="HT96" s="519"/>
      <c r="HU96" s="519"/>
      <c r="HV96" s="519"/>
      <c r="HW96" s="519"/>
      <c r="HX96" s="519"/>
      <c r="HY96" s="519"/>
      <c r="HZ96" s="519"/>
      <c r="IA96" s="519"/>
      <c r="IB96" s="519"/>
      <c r="IC96" s="519"/>
      <c r="ID96" s="519"/>
      <c r="IE96" s="519"/>
      <c r="IF96" s="519"/>
      <c r="IG96" s="519"/>
      <c r="IH96" s="519"/>
      <c r="II96" s="519"/>
      <c r="IJ96" s="519"/>
      <c r="IK96" s="519"/>
      <c r="IL96" s="519"/>
      <c r="IM96" s="519"/>
      <c r="IN96" s="519"/>
      <c r="IO96" s="519"/>
      <c r="IP96" s="519"/>
      <c r="IQ96" s="519"/>
      <c r="IR96" s="519"/>
      <c r="IS96" s="519"/>
      <c r="IT96" s="519"/>
      <c r="IU96" s="519"/>
      <c r="IV96" s="519"/>
    </row>
    <row r="97" spans="1:256" s="510" customFormat="1" ht="24.75" customHeight="1" hidden="1">
      <c r="A97" s="541" t="s">
        <v>102</v>
      </c>
      <c r="B97" s="363"/>
      <c r="C97" s="363">
        <f t="shared" si="7"/>
        <v>0</v>
      </c>
      <c r="D97" s="363">
        <v>0</v>
      </c>
      <c r="E97" s="542"/>
      <c r="F97" s="543">
        <v>0</v>
      </c>
      <c r="G97" s="542"/>
      <c r="H97" s="518"/>
      <c r="I97" s="519"/>
      <c r="J97" s="519"/>
      <c r="K97" s="519"/>
      <c r="L97" s="519"/>
      <c r="M97" s="519"/>
      <c r="N97" s="519"/>
      <c r="O97" s="519"/>
      <c r="P97" s="519"/>
      <c r="Q97" s="519"/>
      <c r="R97" s="519"/>
      <c r="S97" s="519"/>
      <c r="T97" s="519"/>
      <c r="U97" s="519"/>
      <c r="V97" s="519"/>
      <c r="W97" s="519"/>
      <c r="X97" s="519"/>
      <c r="Y97" s="519"/>
      <c r="Z97" s="519"/>
      <c r="AA97" s="519"/>
      <c r="AB97" s="519"/>
      <c r="AC97" s="519"/>
      <c r="AD97" s="519"/>
      <c r="AE97" s="519"/>
      <c r="AF97" s="519"/>
      <c r="HQ97" s="519"/>
      <c r="HR97" s="519"/>
      <c r="HS97" s="519"/>
      <c r="HT97" s="519"/>
      <c r="HU97" s="519"/>
      <c r="HV97" s="519"/>
      <c r="HW97" s="519"/>
      <c r="HX97" s="519"/>
      <c r="HY97" s="519"/>
      <c r="HZ97" s="519"/>
      <c r="IA97" s="519"/>
      <c r="IB97" s="519"/>
      <c r="IC97" s="519"/>
      <c r="ID97" s="519"/>
      <c r="IE97" s="519"/>
      <c r="IF97" s="519"/>
      <c r="IG97" s="519"/>
      <c r="IH97" s="519"/>
      <c r="II97" s="519"/>
      <c r="IJ97" s="519"/>
      <c r="IK97" s="519"/>
      <c r="IL97" s="519"/>
      <c r="IM97" s="519"/>
      <c r="IN97" s="519"/>
      <c r="IO97" s="519"/>
      <c r="IP97" s="519"/>
      <c r="IQ97" s="519"/>
      <c r="IR97" s="519"/>
      <c r="IS97" s="519"/>
      <c r="IT97" s="519"/>
      <c r="IU97" s="519"/>
      <c r="IV97" s="519"/>
    </row>
    <row r="98" spans="1:256" s="510" customFormat="1" ht="24.75" customHeight="1" hidden="1">
      <c r="A98" s="541" t="s">
        <v>86</v>
      </c>
      <c r="B98" s="363"/>
      <c r="C98" s="363">
        <f t="shared" si="7"/>
        <v>0</v>
      </c>
      <c r="D98" s="363">
        <v>0</v>
      </c>
      <c r="E98" s="542"/>
      <c r="F98" s="543">
        <v>0</v>
      </c>
      <c r="G98" s="542"/>
      <c r="H98" s="518"/>
      <c r="I98" s="519"/>
      <c r="J98" s="519"/>
      <c r="K98" s="519"/>
      <c r="L98" s="519"/>
      <c r="M98" s="519"/>
      <c r="N98" s="519"/>
      <c r="O98" s="519"/>
      <c r="P98" s="519"/>
      <c r="Q98" s="519"/>
      <c r="R98" s="519"/>
      <c r="S98" s="519"/>
      <c r="T98" s="519"/>
      <c r="U98" s="519"/>
      <c r="V98" s="519"/>
      <c r="W98" s="519"/>
      <c r="X98" s="519"/>
      <c r="Y98" s="519"/>
      <c r="Z98" s="519"/>
      <c r="AA98" s="519"/>
      <c r="AB98" s="519"/>
      <c r="AC98" s="519"/>
      <c r="AD98" s="519"/>
      <c r="AE98" s="519"/>
      <c r="AF98" s="519"/>
      <c r="HQ98" s="519"/>
      <c r="HR98" s="519"/>
      <c r="HS98" s="519"/>
      <c r="HT98" s="519"/>
      <c r="HU98" s="519"/>
      <c r="HV98" s="519"/>
      <c r="HW98" s="519"/>
      <c r="HX98" s="519"/>
      <c r="HY98" s="519"/>
      <c r="HZ98" s="519"/>
      <c r="IA98" s="519"/>
      <c r="IB98" s="519"/>
      <c r="IC98" s="519"/>
      <c r="ID98" s="519"/>
      <c r="IE98" s="519"/>
      <c r="IF98" s="519"/>
      <c r="IG98" s="519"/>
      <c r="IH98" s="519"/>
      <c r="II98" s="519"/>
      <c r="IJ98" s="519"/>
      <c r="IK98" s="519"/>
      <c r="IL98" s="519"/>
      <c r="IM98" s="519"/>
      <c r="IN98" s="519"/>
      <c r="IO98" s="519"/>
      <c r="IP98" s="519"/>
      <c r="IQ98" s="519"/>
      <c r="IR98" s="519"/>
      <c r="IS98" s="519"/>
      <c r="IT98" s="519"/>
      <c r="IU98" s="519"/>
      <c r="IV98" s="519"/>
    </row>
    <row r="99" spans="1:256" s="510" customFormat="1" ht="24.75" customHeight="1" hidden="1">
      <c r="A99" s="541" t="s">
        <v>103</v>
      </c>
      <c r="B99" s="363"/>
      <c r="C99" s="363">
        <f t="shared" si="7"/>
        <v>0</v>
      </c>
      <c r="D99" s="363">
        <v>0</v>
      </c>
      <c r="E99" s="542"/>
      <c r="F99" s="543">
        <v>0</v>
      </c>
      <c r="G99" s="542"/>
      <c r="H99" s="518"/>
      <c r="I99" s="519"/>
      <c r="J99" s="519"/>
      <c r="K99" s="519"/>
      <c r="L99" s="519"/>
      <c r="M99" s="519"/>
      <c r="N99" s="519"/>
      <c r="O99" s="519"/>
      <c r="P99" s="519"/>
      <c r="Q99" s="519"/>
      <c r="R99" s="519"/>
      <c r="S99" s="519"/>
      <c r="T99" s="519"/>
      <c r="U99" s="519"/>
      <c r="V99" s="519"/>
      <c r="W99" s="519"/>
      <c r="X99" s="519"/>
      <c r="Y99" s="519"/>
      <c r="Z99" s="519"/>
      <c r="AA99" s="519"/>
      <c r="AB99" s="519"/>
      <c r="AC99" s="519"/>
      <c r="AD99" s="519"/>
      <c r="AE99" s="519"/>
      <c r="AF99" s="519"/>
      <c r="HQ99" s="519"/>
      <c r="HR99" s="519"/>
      <c r="HS99" s="519"/>
      <c r="HT99" s="519"/>
      <c r="HU99" s="519"/>
      <c r="HV99" s="519"/>
      <c r="HW99" s="519"/>
      <c r="HX99" s="519"/>
      <c r="HY99" s="519"/>
      <c r="HZ99" s="519"/>
      <c r="IA99" s="519"/>
      <c r="IB99" s="519"/>
      <c r="IC99" s="519"/>
      <c r="ID99" s="519"/>
      <c r="IE99" s="519"/>
      <c r="IF99" s="519"/>
      <c r="IG99" s="519"/>
      <c r="IH99" s="519"/>
      <c r="II99" s="519"/>
      <c r="IJ99" s="519"/>
      <c r="IK99" s="519"/>
      <c r="IL99" s="519"/>
      <c r="IM99" s="519"/>
      <c r="IN99" s="519"/>
      <c r="IO99" s="519"/>
      <c r="IP99" s="519"/>
      <c r="IQ99" s="519"/>
      <c r="IR99" s="519"/>
      <c r="IS99" s="519"/>
      <c r="IT99" s="519"/>
      <c r="IU99" s="519"/>
      <c r="IV99" s="519"/>
    </row>
    <row r="100" spans="1:256" s="510" customFormat="1" ht="24.75" customHeight="1" hidden="1">
      <c r="A100" s="541" t="s">
        <v>104</v>
      </c>
      <c r="B100" s="363"/>
      <c r="C100" s="363">
        <f t="shared" si="7"/>
        <v>0</v>
      </c>
      <c r="D100" s="363">
        <v>0</v>
      </c>
      <c r="E100" s="542"/>
      <c r="F100" s="543">
        <v>0</v>
      </c>
      <c r="G100" s="542"/>
      <c r="H100" s="518"/>
      <c r="I100" s="519"/>
      <c r="J100" s="519"/>
      <c r="K100" s="519"/>
      <c r="L100" s="519"/>
      <c r="M100" s="519"/>
      <c r="N100" s="519"/>
      <c r="O100" s="519"/>
      <c r="P100" s="519"/>
      <c r="Q100" s="519"/>
      <c r="R100" s="519"/>
      <c r="S100" s="519"/>
      <c r="T100" s="519"/>
      <c r="U100" s="519"/>
      <c r="V100" s="519"/>
      <c r="W100" s="519"/>
      <c r="X100" s="519"/>
      <c r="Y100" s="519"/>
      <c r="Z100" s="519"/>
      <c r="AA100" s="519"/>
      <c r="AB100" s="519"/>
      <c r="AC100" s="519"/>
      <c r="AD100" s="519"/>
      <c r="AE100" s="519"/>
      <c r="AF100" s="519"/>
      <c r="HQ100" s="519"/>
      <c r="HR100" s="519"/>
      <c r="HS100" s="519"/>
      <c r="HT100" s="519"/>
      <c r="HU100" s="519"/>
      <c r="HV100" s="519"/>
      <c r="HW100" s="519"/>
      <c r="HX100" s="519"/>
      <c r="HY100" s="519"/>
      <c r="HZ100" s="519"/>
      <c r="IA100" s="519"/>
      <c r="IB100" s="519"/>
      <c r="IC100" s="519"/>
      <c r="ID100" s="519"/>
      <c r="IE100" s="519"/>
      <c r="IF100" s="519"/>
      <c r="IG100" s="519"/>
      <c r="IH100" s="519"/>
      <c r="II100" s="519"/>
      <c r="IJ100" s="519"/>
      <c r="IK100" s="519"/>
      <c r="IL100" s="519"/>
      <c r="IM100" s="519"/>
      <c r="IN100" s="519"/>
      <c r="IO100" s="519"/>
      <c r="IP100" s="519"/>
      <c r="IQ100" s="519"/>
      <c r="IR100" s="519"/>
      <c r="IS100" s="519"/>
      <c r="IT100" s="519"/>
      <c r="IU100" s="519"/>
      <c r="IV100" s="519"/>
    </row>
    <row r="101" spans="1:256" s="510" customFormat="1" ht="24.75" customHeight="1" hidden="1">
      <c r="A101" s="541" t="s">
        <v>105</v>
      </c>
      <c r="B101" s="363"/>
      <c r="C101" s="363">
        <f t="shared" si="7"/>
        <v>0</v>
      </c>
      <c r="D101" s="363">
        <v>0</v>
      </c>
      <c r="E101" s="542"/>
      <c r="F101" s="543">
        <v>0</v>
      </c>
      <c r="G101" s="542"/>
      <c r="H101" s="518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  <c r="AB101" s="519"/>
      <c r="AC101" s="519"/>
      <c r="AD101" s="519"/>
      <c r="AE101" s="519"/>
      <c r="AF101" s="519"/>
      <c r="HQ101" s="519"/>
      <c r="HR101" s="519"/>
      <c r="HS101" s="519"/>
      <c r="HT101" s="519"/>
      <c r="HU101" s="519"/>
      <c r="HV101" s="519"/>
      <c r="HW101" s="519"/>
      <c r="HX101" s="519"/>
      <c r="HY101" s="519"/>
      <c r="HZ101" s="519"/>
      <c r="IA101" s="519"/>
      <c r="IB101" s="519"/>
      <c r="IC101" s="519"/>
      <c r="ID101" s="519"/>
      <c r="IE101" s="519"/>
      <c r="IF101" s="519"/>
      <c r="IG101" s="519"/>
      <c r="IH101" s="519"/>
      <c r="II101" s="519"/>
      <c r="IJ101" s="519"/>
      <c r="IK101" s="519"/>
      <c r="IL101" s="519"/>
      <c r="IM101" s="519"/>
      <c r="IN101" s="519"/>
      <c r="IO101" s="519"/>
      <c r="IP101" s="519"/>
      <c r="IQ101" s="519"/>
      <c r="IR101" s="519"/>
      <c r="IS101" s="519"/>
      <c r="IT101" s="519"/>
      <c r="IU101" s="519"/>
      <c r="IV101" s="519"/>
    </row>
    <row r="102" spans="1:256" s="510" customFormat="1" ht="24.75" customHeight="1" hidden="1">
      <c r="A102" s="541" t="s">
        <v>106</v>
      </c>
      <c r="B102" s="363"/>
      <c r="C102" s="363">
        <f t="shared" si="7"/>
        <v>0</v>
      </c>
      <c r="D102" s="363">
        <v>0</v>
      </c>
      <c r="E102" s="542"/>
      <c r="F102" s="543">
        <v>0</v>
      </c>
      <c r="G102" s="542"/>
      <c r="H102" s="518"/>
      <c r="I102" s="519"/>
      <c r="J102" s="519"/>
      <c r="K102" s="519"/>
      <c r="L102" s="519"/>
      <c r="M102" s="519"/>
      <c r="N102" s="519"/>
      <c r="O102" s="519"/>
      <c r="P102" s="519"/>
      <c r="Q102" s="519"/>
      <c r="R102" s="519"/>
      <c r="S102" s="519"/>
      <c r="T102" s="519"/>
      <c r="U102" s="519"/>
      <c r="V102" s="519"/>
      <c r="W102" s="519"/>
      <c r="X102" s="519"/>
      <c r="Y102" s="519"/>
      <c r="Z102" s="519"/>
      <c r="AA102" s="519"/>
      <c r="AB102" s="519"/>
      <c r="AC102" s="519"/>
      <c r="AD102" s="519"/>
      <c r="AE102" s="519"/>
      <c r="AF102" s="519"/>
      <c r="HQ102" s="519"/>
      <c r="HR102" s="519"/>
      <c r="HS102" s="519"/>
      <c r="HT102" s="519"/>
      <c r="HU102" s="519"/>
      <c r="HV102" s="519"/>
      <c r="HW102" s="519"/>
      <c r="HX102" s="519"/>
      <c r="HY102" s="519"/>
      <c r="HZ102" s="519"/>
      <c r="IA102" s="519"/>
      <c r="IB102" s="519"/>
      <c r="IC102" s="519"/>
      <c r="ID102" s="519"/>
      <c r="IE102" s="519"/>
      <c r="IF102" s="519"/>
      <c r="IG102" s="519"/>
      <c r="IH102" s="519"/>
      <c r="II102" s="519"/>
      <c r="IJ102" s="519"/>
      <c r="IK102" s="519"/>
      <c r="IL102" s="519"/>
      <c r="IM102" s="519"/>
      <c r="IN102" s="519"/>
      <c r="IO102" s="519"/>
      <c r="IP102" s="519"/>
      <c r="IQ102" s="519"/>
      <c r="IR102" s="519"/>
      <c r="IS102" s="519"/>
      <c r="IT102" s="519"/>
      <c r="IU102" s="519"/>
      <c r="IV102" s="519"/>
    </row>
    <row r="103" spans="1:256" s="510" customFormat="1" ht="24.75" customHeight="1" hidden="1">
      <c r="A103" s="541" t="s">
        <v>54</v>
      </c>
      <c r="B103" s="363"/>
      <c r="C103" s="363">
        <f t="shared" si="7"/>
        <v>0</v>
      </c>
      <c r="D103" s="363">
        <v>0</v>
      </c>
      <c r="E103" s="542"/>
      <c r="F103" s="543">
        <v>0</v>
      </c>
      <c r="G103" s="542"/>
      <c r="H103" s="518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19"/>
      <c r="AB103" s="519"/>
      <c r="AC103" s="519"/>
      <c r="AD103" s="519"/>
      <c r="AE103" s="519"/>
      <c r="AF103" s="519"/>
      <c r="HQ103" s="519"/>
      <c r="HR103" s="519"/>
      <c r="HS103" s="519"/>
      <c r="HT103" s="519"/>
      <c r="HU103" s="519"/>
      <c r="HV103" s="519"/>
      <c r="HW103" s="519"/>
      <c r="HX103" s="519"/>
      <c r="HY103" s="519"/>
      <c r="HZ103" s="519"/>
      <c r="IA103" s="519"/>
      <c r="IB103" s="519"/>
      <c r="IC103" s="519"/>
      <c r="ID103" s="519"/>
      <c r="IE103" s="519"/>
      <c r="IF103" s="519"/>
      <c r="IG103" s="519"/>
      <c r="IH103" s="519"/>
      <c r="II103" s="519"/>
      <c r="IJ103" s="519"/>
      <c r="IK103" s="519"/>
      <c r="IL103" s="519"/>
      <c r="IM103" s="519"/>
      <c r="IN103" s="519"/>
      <c r="IO103" s="519"/>
      <c r="IP103" s="519"/>
      <c r="IQ103" s="519"/>
      <c r="IR103" s="519"/>
      <c r="IS103" s="519"/>
      <c r="IT103" s="519"/>
      <c r="IU103" s="519"/>
      <c r="IV103" s="519"/>
    </row>
    <row r="104" spans="1:256" s="510" customFormat="1" ht="24.75" customHeight="1" hidden="1">
      <c r="A104" s="541" t="s">
        <v>107</v>
      </c>
      <c r="B104" s="363"/>
      <c r="C104" s="363">
        <f t="shared" si="7"/>
        <v>0</v>
      </c>
      <c r="D104" s="363">
        <v>0</v>
      </c>
      <c r="E104" s="542"/>
      <c r="F104" s="543">
        <v>0</v>
      </c>
      <c r="G104" s="542"/>
      <c r="H104" s="518"/>
      <c r="I104" s="519"/>
      <c r="J104" s="519"/>
      <c r="K104" s="519"/>
      <c r="L104" s="519"/>
      <c r="M104" s="519"/>
      <c r="N104" s="519"/>
      <c r="O104" s="519"/>
      <c r="P104" s="519"/>
      <c r="Q104" s="519"/>
      <c r="R104" s="519"/>
      <c r="S104" s="519"/>
      <c r="T104" s="519"/>
      <c r="U104" s="519"/>
      <c r="V104" s="519"/>
      <c r="W104" s="519"/>
      <c r="X104" s="519"/>
      <c r="Y104" s="519"/>
      <c r="Z104" s="519"/>
      <c r="AA104" s="519"/>
      <c r="AB104" s="519"/>
      <c r="AC104" s="519"/>
      <c r="AD104" s="519"/>
      <c r="AE104" s="519"/>
      <c r="AF104" s="519"/>
      <c r="HQ104" s="519"/>
      <c r="HR104" s="519"/>
      <c r="HS104" s="519"/>
      <c r="HT104" s="519"/>
      <c r="HU104" s="519"/>
      <c r="HV104" s="519"/>
      <c r="HW104" s="519"/>
      <c r="HX104" s="519"/>
      <c r="HY104" s="519"/>
      <c r="HZ104" s="519"/>
      <c r="IA104" s="519"/>
      <c r="IB104" s="519"/>
      <c r="IC104" s="519"/>
      <c r="ID104" s="519"/>
      <c r="IE104" s="519"/>
      <c r="IF104" s="519"/>
      <c r="IG104" s="519"/>
      <c r="IH104" s="519"/>
      <c r="II104" s="519"/>
      <c r="IJ104" s="519"/>
      <c r="IK104" s="519"/>
      <c r="IL104" s="519"/>
      <c r="IM104" s="519"/>
      <c r="IN104" s="519"/>
      <c r="IO104" s="519"/>
      <c r="IP104" s="519"/>
      <c r="IQ104" s="519"/>
      <c r="IR104" s="519"/>
      <c r="IS104" s="519"/>
      <c r="IT104" s="519"/>
      <c r="IU104" s="519"/>
      <c r="IV104" s="519"/>
    </row>
    <row r="105" spans="1:8" s="508" customFormat="1" ht="24.75" customHeight="1" hidden="1">
      <c r="A105" s="534" t="s">
        <v>108</v>
      </c>
      <c r="B105" s="360">
        <f>SUM(B106:B114)</f>
        <v>0</v>
      </c>
      <c r="C105" s="360">
        <f t="shared" si="7"/>
        <v>0</v>
      </c>
      <c r="D105" s="360">
        <f>SUM(D106:D114)</f>
        <v>0</v>
      </c>
      <c r="E105" s="536"/>
      <c r="F105" s="539">
        <f>SUM(F106:F114)</f>
        <v>0</v>
      </c>
      <c r="G105" s="536"/>
      <c r="H105" s="540"/>
    </row>
    <row r="106" spans="1:8" s="508" customFormat="1" ht="24.75" customHeight="1" hidden="1">
      <c r="A106" s="541" t="s">
        <v>45</v>
      </c>
      <c r="B106" s="363"/>
      <c r="C106" s="363">
        <f t="shared" si="7"/>
        <v>0</v>
      </c>
      <c r="D106" s="363"/>
      <c r="E106" s="542"/>
      <c r="F106" s="539"/>
      <c r="G106" s="542"/>
      <c r="H106" s="544"/>
    </row>
    <row r="107" spans="1:256" s="510" customFormat="1" ht="24.75" customHeight="1" hidden="1">
      <c r="A107" s="541" t="s">
        <v>46</v>
      </c>
      <c r="B107" s="363"/>
      <c r="C107" s="363">
        <f t="shared" si="7"/>
        <v>0</v>
      </c>
      <c r="D107" s="363"/>
      <c r="E107" s="542"/>
      <c r="F107" s="543"/>
      <c r="G107" s="542"/>
      <c r="H107" s="518"/>
      <c r="I107" s="519"/>
      <c r="J107" s="519"/>
      <c r="K107" s="519"/>
      <c r="L107" s="519"/>
      <c r="M107" s="519"/>
      <c r="N107" s="519"/>
      <c r="O107" s="519"/>
      <c r="P107" s="519"/>
      <c r="Q107" s="519"/>
      <c r="R107" s="519"/>
      <c r="S107" s="519"/>
      <c r="T107" s="519"/>
      <c r="U107" s="519"/>
      <c r="V107" s="519"/>
      <c r="W107" s="519"/>
      <c r="X107" s="519"/>
      <c r="Y107" s="519"/>
      <c r="Z107" s="519"/>
      <c r="AA107" s="519"/>
      <c r="AB107" s="519"/>
      <c r="AC107" s="519"/>
      <c r="AD107" s="519"/>
      <c r="AE107" s="519"/>
      <c r="AF107" s="519"/>
      <c r="HQ107" s="519"/>
      <c r="HR107" s="519"/>
      <c r="HS107" s="519"/>
      <c r="HT107" s="519"/>
      <c r="HU107" s="519"/>
      <c r="HV107" s="519"/>
      <c r="HW107" s="519"/>
      <c r="HX107" s="519"/>
      <c r="HY107" s="519"/>
      <c r="HZ107" s="519"/>
      <c r="IA107" s="519"/>
      <c r="IB107" s="519"/>
      <c r="IC107" s="519"/>
      <c r="ID107" s="519"/>
      <c r="IE107" s="519"/>
      <c r="IF107" s="519"/>
      <c r="IG107" s="519"/>
      <c r="IH107" s="519"/>
      <c r="II107" s="519"/>
      <c r="IJ107" s="519"/>
      <c r="IK107" s="519"/>
      <c r="IL107" s="519"/>
      <c r="IM107" s="519"/>
      <c r="IN107" s="519"/>
      <c r="IO107" s="519"/>
      <c r="IP107" s="519"/>
      <c r="IQ107" s="519"/>
      <c r="IR107" s="519"/>
      <c r="IS107" s="519"/>
      <c r="IT107" s="519"/>
      <c r="IU107" s="519"/>
      <c r="IV107" s="519"/>
    </row>
    <row r="108" spans="1:256" s="510" customFormat="1" ht="24.75" customHeight="1" hidden="1">
      <c r="A108" s="541" t="s">
        <v>47</v>
      </c>
      <c r="B108" s="363"/>
      <c r="C108" s="363">
        <f t="shared" si="7"/>
        <v>0</v>
      </c>
      <c r="D108" s="363">
        <v>0</v>
      </c>
      <c r="E108" s="542"/>
      <c r="F108" s="543">
        <v>0</v>
      </c>
      <c r="G108" s="542"/>
      <c r="H108" s="518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  <c r="AB108" s="519"/>
      <c r="AC108" s="519"/>
      <c r="AD108" s="519"/>
      <c r="AE108" s="519"/>
      <c r="AF108" s="519"/>
      <c r="HQ108" s="519"/>
      <c r="HR108" s="519"/>
      <c r="HS108" s="519"/>
      <c r="HT108" s="519"/>
      <c r="HU108" s="519"/>
      <c r="HV108" s="519"/>
      <c r="HW108" s="519"/>
      <c r="HX108" s="519"/>
      <c r="HY108" s="519"/>
      <c r="HZ108" s="519"/>
      <c r="IA108" s="519"/>
      <c r="IB108" s="519"/>
      <c r="IC108" s="519"/>
      <c r="ID108" s="519"/>
      <c r="IE108" s="519"/>
      <c r="IF108" s="519"/>
      <c r="IG108" s="519"/>
      <c r="IH108" s="519"/>
      <c r="II108" s="519"/>
      <c r="IJ108" s="519"/>
      <c r="IK108" s="519"/>
      <c r="IL108" s="519"/>
      <c r="IM108" s="519"/>
      <c r="IN108" s="519"/>
      <c r="IO108" s="519"/>
      <c r="IP108" s="519"/>
      <c r="IQ108" s="519"/>
      <c r="IR108" s="519"/>
      <c r="IS108" s="519"/>
      <c r="IT108" s="519"/>
      <c r="IU108" s="519"/>
      <c r="IV108" s="519"/>
    </row>
    <row r="109" spans="1:256" s="510" customFormat="1" ht="24.75" customHeight="1" hidden="1">
      <c r="A109" s="541" t="s">
        <v>109</v>
      </c>
      <c r="B109" s="363"/>
      <c r="C109" s="363">
        <f t="shared" si="7"/>
        <v>0</v>
      </c>
      <c r="D109" s="363">
        <v>0</v>
      </c>
      <c r="E109" s="542"/>
      <c r="F109" s="543">
        <v>0</v>
      </c>
      <c r="G109" s="542"/>
      <c r="H109" s="518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  <c r="AB109" s="519"/>
      <c r="AC109" s="519"/>
      <c r="AD109" s="519"/>
      <c r="AE109" s="519"/>
      <c r="AF109" s="519"/>
      <c r="HQ109" s="519"/>
      <c r="HR109" s="519"/>
      <c r="HS109" s="519"/>
      <c r="HT109" s="519"/>
      <c r="HU109" s="519"/>
      <c r="HV109" s="519"/>
      <c r="HW109" s="519"/>
      <c r="HX109" s="519"/>
      <c r="HY109" s="519"/>
      <c r="HZ109" s="519"/>
      <c r="IA109" s="519"/>
      <c r="IB109" s="519"/>
      <c r="IC109" s="519"/>
      <c r="ID109" s="519"/>
      <c r="IE109" s="519"/>
      <c r="IF109" s="519"/>
      <c r="IG109" s="519"/>
      <c r="IH109" s="519"/>
      <c r="II109" s="519"/>
      <c r="IJ109" s="519"/>
      <c r="IK109" s="519"/>
      <c r="IL109" s="519"/>
      <c r="IM109" s="519"/>
      <c r="IN109" s="519"/>
      <c r="IO109" s="519"/>
      <c r="IP109" s="519"/>
      <c r="IQ109" s="519"/>
      <c r="IR109" s="519"/>
      <c r="IS109" s="519"/>
      <c r="IT109" s="519"/>
      <c r="IU109" s="519"/>
      <c r="IV109" s="519"/>
    </row>
    <row r="110" spans="1:256" s="510" customFormat="1" ht="24.75" customHeight="1" hidden="1">
      <c r="A110" s="541" t="s">
        <v>110</v>
      </c>
      <c r="B110" s="363"/>
      <c r="C110" s="363">
        <f t="shared" si="7"/>
        <v>0</v>
      </c>
      <c r="D110" s="363">
        <v>0</v>
      </c>
      <c r="E110" s="542"/>
      <c r="F110" s="543">
        <v>0</v>
      </c>
      <c r="G110" s="542"/>
      <c r="H110" s="518"/>
      <c r="I110" s="519"/>
      <c r="J110" s="519"/>
      <c r="K110" s="519"/>
      <c r="L110" s="519"/>
      <c r="M110" s="519"/>
      <c r="N110" s="519"/>
      <c r="O110" s="519"/>
      <c r="P110" s="519"/>
      <c r="Q110" s="519"/>
      <c r="R110" s="519"/>
      <c r="S110" s="519"/>
      <c r="T110" s="519"/>
      <c r="U110" s="519"/>
      <c r="V110" s="519"/>
      <c r="W110" s="519"/>
      <c r="X110" s="519"/>
      <c r="Y110" s="519"/>
      <c r="Z110" s="519"/>
      <c r="AA110" s="519"/>
      <c r="AB110" s="519"/>
      <c r="AC110" s="519"/>
      <c r="AD110" s="519"/>
      <c r="AE110" s="519"/>
      <c r="AF110" s="519"/>
      <c r="HQ110" s="519"/>
      <c r="HR110" s="519"/>
      <c r="HS110" s="519"/>
      <c r="HT110" s="519"/>
      <c r="HU110" s="519"/>
      <c r="HV110" s="519"/>
      <c r="HW110" s="519"/>
      <c r="HX110" s="519"/>
      <c r="HY110" s="519"/>
      <c r="HZ110" s="519"/>
      <c r="IA110" s="519"/>
      <c r="IB110" s="519"/>
      <c r="IC110" s="519"/>
      <c r="ID110" s="519"/>
      <c r="IE110" s="519"/>
      <c r="IF110" s="519"/>
      <c r="IG110" s="519"/>
      <c r="IH110" s="519"/>
      <c r="II110" s="519"/>
      <c r="IJ110" s="519"/>
      <c r="IK110" s="519"/>
      <c r="IL110" s="519"/>
      <c r="IM110" s="519"/>
      <c r="IN110" s="519"/>
      <c r="IO110" s="519"/>
      <c r="IP110" s="519"/>
      <c r="IQ110" s="519"/>
      <c r="IR110" s="519"/>
      <c r="IS110" s="519"/>
      <c r="IT110" s="519"/>
      <c r="IU110" s="519"/>
      <c r="IV110" s="519"/>
    </row>
    <row r="111" spans="1:256" s="510" customFormat="1" ht="24.75" customHeight="1" hidden="1">
      <c r="A111" s="541" t="s">
        <v>111</v>
      </c>
      <c r="B111" s="363"/>
      <c r="C111" s="363">
        <f t="shared" si="7"/>
        <v>0</v>
      </c>
      <c r="D111" s="363">
        <v>0</v>
      </c>
      <c r="E111" s="542"/>
      <c r="F111" s="543">
        <v>0</v>
      </c>
      <c r="G111" s="542"/>
      <c r="H111" s="518"/>
      <c r="I111" s="519"/>
      <c r="J111" s="519"/>
      <c r="K111" s="519"/>
      <c r="L111" s="519"/>
      <c r="M111" s="519"/>
      <c r="N111" s="519"/>
      <c r="O111" s="519"/>
      <c r="P111" s="519"/>
      <c r="Q111" s="519"/>
      <c r="R111" s="519"/>
      <c r="S111" s="519"/>
      <c r="T111" s="519"/>
      <c r="U111" s="519"/>
      <c r="V111" s="519"/>
      <c r="W111" s="519"/>
      <c r="X111" s="519"/>
      <c r="Y111" s="519"/>
      <c r="Z111" s="519"/>
      <c r="AA111" s="519"/>
      <c r="AB111" s="519"/>
      <c r="AC111" s="519"/>
      <c r="AD111" s="519"/>
      <c r="AE111" s="519"/>
      <c r="AF111" s="519"/>
      <c r="HQ111" s="519"/>
      <c r="HR111" s="519"/>
      <c r="HS111" s="519"/>
      <c r="HT111" s="519"/>
      <c r="HU111" s="519"/>
      <c r="HV111" s="519"/>
      <c r="HW111" s="519"/>
      <c r="HX111" s="519"/>
      <c r="HY111" s="519"/>
      <c r="HZ111" s="519"/>
      <c r="IA111" s="519"/>
      <c r="IB111" s="519"/>
      <c r="IC111" s="519"/>
      <c r="ID111" s="519"/>
      <c r="IE111" s="519"/>
      <c r="IF111" s="519"/>
      <c r="IG111" s="519"/>
      <c r="IH111" s="519"/>
      <c r="II111" s="519"/>
      <c r="IJ111" s="519"/>
      <c r="IK111" s="519"/>
      <c r="IL111" s="519"/>
      <c r="IM111" s="519"/>
      <c r="IN111" s="519"/>
      <c r="IO111" s="519"/>
      <c r="IP111" s="519"/>
      <c r="IQ111" s="519"/>
      <c r="IR111" s="519"/>
      <c r="IS111" s="519"/>
      <c r="IT111" s="519"/>
      <c r="IU111" s="519"/>
      <c r="IV111" s="519"/>
    </row>
    <row r="112" spans="1:256" s="510" customFormat="1" ht="24.75" customHeight="1" hidden="1">
      <c r="A112" s="541" t="s">
        <v>112</v>
      </c>
      <c r="B112" s="363"/>
      <c r="C112" s="363">
        <f t="shared" si="7"/>
        <v>0</v>
      </c>
      <c r="D112" s="363">
        <v>0</v>
      </c>
      <c r="E112" s="542"/>
      <c r="F112" s="543">
        <v>0</v>
      </c>
      <c r="G112" s="542"/>
      <c r="H112" s="518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19"/>
      <c r="AB112" s="519"/>
      <c r="AC112" s="519"/>
      <c r="AD112" s="519"/>
      <c r="AE112" s="519"/>
      <c r="AF112" s="519"/>
      <c r="HQ112" s="519"/>
      <c r="HR112" s="519"/>
      <c r="HS112" s="519"/>
      <c r="HT112" s="519"/>
      <c r="HU112" s="519"/>
      <c r="HV112" s="519"/>
      <c r="HW112" s="519"/>
      <c r="HX112" s="519"/>
      <c r="HY112" s="519"/>
      <c r="HZ112" s="519"/>
      <c r="IA112" s="519"/>
      <c r="IB112" s="519"/>
      <c r="IC112" s="519"/>
      <c r="ID112" s="519"/>
      <c r="IE112" s="519"/>
      <c r="IF112" s="519"/>
      <c r="IG112" s="519"/>
      <c r="IH112" s="519"/>
      <c r="II112" s="519"/>
      <c r="IJ112" s="519"/>
      <c r="IK112" s="519"/>
      <c r="IL112" s="519"/>
      <c r="IM112" s="519"/>
      <c r="IN112" s="519"/>
      <c r="IO112" s="519"/>
      <c r="IP112" s="519"/>
      <c r="IQ112" s="519"/>
      <c r="IR112" s="519"/>
      <c r="IS112" s="519"/>
      <c r="IT112" s="519"/>
      <c r="IU112" s="519"/>
      <c r="IV112" s="519"/>
    </row>
    <row r="113" spans="1:256" s="510" customFormat="1" ht="24.75" customHeight="1" hidden="1">
      <c r="A113" s="541" t="s">
        <v>54</v>
      </c>
      <c r="B113" s="363"/>
      <c r="C113" s="363">
        <f t="shared" si="7"/>
        <v>0</v>
      </c>
      <c r="D113" s="363">
        <v>0</v>
      </c>
      <c r="E113" s="542"/>
      <c r="F113" s="543">
        <v>0</v>
      </c>
      <c r="G113" s="542"/>
      <c r="H113" s="518"/>
      <c r="I113" s="519"/>
      <c r="J113" s="519"/>
      <c r="K113" s="519"/>
      <c r="L113" s="519"/>
      <c r="M113" s="519"/>
      <c r="N113" s="519"/>
      <c r="O113" s="519"/>
      <c r="P113" s="519"/>
      <c r="Q113" s="519"/>
      <c r="R113" s="519"/>
      <c r="S113" s="519"/>
      <c r="T113" s="519"/>
      <c r="U113" s="519"/>
      <c r="V113" s="519"/>
      <c r="W113" s="519"/>
      <c r="X113" s="519"/>
      <c r="Y113" s="519"/>
      <c r="Z113" s="519"/>
      <c r="AA113" s="519"/>
      <c r="AB113" s="519"/>
      <c r="AC113" s="519"/>
      <c r="AD113" s="519"/>
      <c r="AE113" s="519"/>
      <c r="AF113" s="519"/>
      <c r="HQ113" s="519"/>
      <c r="HR113" s="519"/>
      <c r="HS113" s="519"/>
      <c r="HT113" s="519"/>
      <c r="HU113" s="519"/>
      <c r="HV113" s="519"/>
      <c r="HW113" s="519"/>
      <c r="HX113" s="519"/>
      <c r="HY113" s="519"/>
      <c r="HZ113" s="519"/>
      <c r="IA113" s="519"/>
      <c r="IB113" s="519"/>
      <c r="IC113" s="519"/>
      <c r="ID113" s="519"/>
      <c r="IE113" s="519"/>
      <c r="IF113" s="519"/>
      <c r="IG113" s="519"/>
      <c r="IH113" s="519"/>
      <c r="II113" s="519"/>
      <c r="IJ113" s="519"/>
      <c r="IK113" s="519"/>
      <c r="IL113" s="519"/>
      <c r="IM113" s="519"/>
      <c r="IN113" s="519"/>
      <c r="IO113" s="519"/>
      <c r="IP113" s="519"/>
      <c r="IQ113" s="519"/>
      <c r="IR113" s="519"/>
      <c r="IS113" s="519"/>
      <c r="IT113" s="519"/>
      <c r="IU113" s="519"/>
      <c r="IV113" s="519"/>
    </row>
    <row r="114" spans="1:256" s="510" customFormat="1" ht="24.75" customHeight="1" hidden="1">
      <c r="A114" s="541" t="s">
        <v>113</v>
      </c>
      <c r="B114" s="363"/>
      <c r="C114" s="363">
        <f t="shared" si="7"/>
        <v>0</v>
      </c>
      <c r="D114" s="363"/>
      <c r="E114" s="542"/>
      <c r="F114" s="543"/>
      <c r="G114" s="542"/>
      <c r="H114" s="518"/>
      <c r="I114" s="519"/>
      <c r="J114" s="519"/>
      <c r="K114" s="519"/>
      <c r="L114" s="519"/>
      <c r="M114" s="519"/>
      <c r="N114" s="519"/>
      <c r="O114" s="519"/>
      <c r="P114" s="519"/>
      <c r="Q114" s="519"/>
      <c r="R114" s="519"/>
      <c r="S114" s="519"/>
      <c r="T114" s="519"/>
      <c r="U114" s="519"/>
      <c r="V114" s="519"/>
      <c r="W114" s="519"/>
      <c r="X114" s="519"/>
      <c r="Y114" s="519"/>
      <c r="Z114" s="519"/>
      <c r="AA114" s="519"/>
      <c r="AB114" s="519"/>
      <c r="AC114" s="519"/>
      <c r="AD114" s="519"/>
      <c r="AE114" s="519"/>
      <c r="AF114" s="519"/>
      <c r="HQ114" s="519"/>
      <c r="HR114" s="519"/>
      <c r="HS114" s="519"/>
      <c r="HT114" s="519"/>
      <c r="HU114" s="519"/>
      <c r="HV114" s="519"/>
      <c r="HW114" s="519"/>
      <c r="HX114" s="519"/>
      <c r="HY114" s="519"/>
      <c r="HZ114" s="519"/>
      <c r="IA114" s="519"/>
      <c r="IB114" s="519"/>
      <c r="IC114" s="519"/>
      <c r="ID114" s="519"/>
      <c r="IE114" s="519"/>
      <c r="IF114" s="519"/>
      <c r="IG114" s="519"/>
      <c r="IH114" s="519"/>
      <c r="II114" s="519"/>
      <c r="IJ114" s="519"/>
      <c r="IK114" s="519"/>
      <c r="IL114" s="519"/>
      <c r="IM114" s="519"/>
      <c r="IN114" s="519"/>
      <c r="IO114" s="519"/>
      <c r="IP114" s="519"/>
      <c r="IQ114" s="519"/>
      <c r="IR114" s="519"/>
      <c r="IS114" s="519"/>
      <c r="IT114" s="519"/>
      <c r="IU114" s="519"/>
      <c r="IV114" s="519"/>
    </row>
    <row r="115" spans="1:8" s="508" customFormat="1" ht="24.75" customHeight="1">
      <c r="A115" s="534" t="s">
        <v>114</v>
      </c>
      <c r="B115" s="360">
        <f>SUM(B116:B123)</f>
        <v>962</v>
      </c>
      <c r="C115" s="360">
        <f t="shared" si="7"/>
        <v>657</v>
      </c>
      <c r="D115" s="360">
        <f>SUM(D116:D123)</f>
        <v>642</v>
      </c>
      <c r="E115" s="536">
        <f>D115/C115</f>
        <v>0.9771689497716894</v>
      </c>
      <c r="F115" s="539">
        <f>SUM(F116:F123)</f>
        <v>676</v>
      </c>
      <c r="G115" s="536">
        <f>(D115-F115)/F115</f>
        <v>-0.05029585798816568</v>
      </c>
      <c r="H115" s="540">
        <f>SUM(H116:H123)</f>
        <v>15</v>
      </c>
    </row>
    <row r="116" spans="1:8" s="508" customFormat="1" ht="24.75" customHeight="1">
      <c r="A116" s="541" t="s">
        <v>45</v>
      </c>
      <c r="B116" s="363">
        <v>738</v>
      </c>
      <c r="C116" s="363">
        <f t="shared" si="7"/>
        <v>465</v>
      </c>
      <c r="D116" s="25">
        <v>465</v>
      </c>
      <c r="E116" s="542">
        <f>D116/C116</f>
        <v>1</v>
      </c>
      <c r="F116" s="543">
        <v>475</v>
      </c>
      <c r="G116" s="542">
        <f>(D116-F116)/F116</f>
        <v>-0.021052631578947368</v>
      </c>
      <c r="H116" s="544"/>
    </row>
    <row r="117" spans="1:256" s="510" customFormat="1" ht="24.75" customHeight="1">
      <c r="A117" s="541" t="s">
        <v>46</v>
      </c>
      <c r="B117" s="363"/>
      <c r="C117" s="363">
        <f t="shared" si="7"/>
        <v>0</v>
      </c>
      <c r="D117" s="25"/>
      <c r="E117" s="542"/>
      <c r="F117" s="543">
        <v>10</v>
      </c>
      <c r="G117" s="542">
        <f>(D117-F117)/F117</f>
        <v>-1</v>
      </c>
      <c r="H117" s="518"/>
      <c r="I117" s="519"/>
      <c r="J117" s="519"/>
      <c r="K117" s="519"/>
      <c r="L117" s="519"/>
      <c r="M117" s="519"/>
      <c r="N117" s="519"/>
      <c r="O117" s="519"/>
      <c r="P117" s="519"/>
      <c r="Q117" s="519"/>
      <c r="R117" s="519"/>
      <c r="S117" s="519"/>
      <c r="T117" s="519"/>
      <c r="U117" s="519"/>
      <c r="V117" s="519"/>
      <c r="W117" s="519"/>
      <c r="X117" s="519"/>
      <c r="Y117" s="519"/>
      <c r="Z117" s="519"/>
      <c r="AA117" s="519"/>
      <c r="AB117" s="519"/>
      <c r="AC117" s="519"/>
      <c r="AD117" s="519"/>
      <c r="AE117" s="519"/>
      <c r="AF117" s="519"/>
      <c r="HQ117" s="519"/>
      <c r="HR117" s="519"/>
      <c r="HS117" s="519"/>
      <c r="HT117" s="519"/>
      <c r="HU117" s="519"/>
      <c r="HV117" s="519"/>
      <c r="HW117" s="519"/>
      <c r="HX117" s="519"/>
      <c r="HY117" s="519"/>
      <c r="HZ117" s="519"/>
      <c r="IA117" s="519"/>
      <c r="IB117" s="519"/>
      <c r="IC117" s="519"/>
      <c r="ID117" s="519"/>
      <c r="IE117" s="519"/>
      <c r="IF117" s="519"/>
      <c r="IG117" s="519"/>
      <c r="IH117" s="519"/>
      <c r="II117" s="519"/>
      <c r="IJ117" s="519"/>
      <c r="IK117" s="519"/>
      <c r="IL117" s="519"/>
      <c r="IM117" s="519"/>
      <c r="IN117" s="519"/>
      <c r="IO117" s="519"/>
      <c r="IP117" s="519"/>
      <c r="IQ117" s="519"/>
      <c r="IR117" s="519"/>
      <c r="IS117" s="519"/>
      <c r="IT117" s="519"/>
      <c r="IU117" s="519"/>
      <c r="IV117" s="519"/>
    </row>
    <row r="118" spans="1:256" s="510" customFormat="1" ht="24.75" customHeight="1">
      <c r="A118" s="541" t="s">
        <v>47</v>
      </c>
      <c r="B118" s="363">
        <v>0</v>
      </c>
      <c r="C118" s="363">
        <f t="shared" si="7"/>
        <v>0</v>
      </c>
      <c r="D118" s="25"/>
      <c r="E118" s="542"/>
      <c r="F118" s="543">
        <v>0</v>
      </c>
      <c r="G118" s="542"/>
      <c r="H118" s="518"/>
      <c r="I118" s="519"/>
      <c r="J118" s="519"/>
      <c r="K118" s="519"/>
      <c r="L118" s="519"/>
      <c r="M118" s="519"/>
      <c r="N118" s="519"/>
      <c r="O118" s="519"/>
      <c r="P118" s="519"/>
      <c r="Q118" s="519"/>
      <c r="R118" s="519"/>
      <c r="S118" s="519"/>
      <c r="T118" s="519"/>
      <c r="U118" s="519"/>
      <c r="V118" s="519"/>
      <c r="W118" s="519"/>
      <c r="X118" s="519"/>
      <c r="Y118" s="519"/>
      <c r="Z118" s="519"/>
      <c r="AA118" s="519"/>
      <c r="AB118" s="519"/>
      <c r="AC118" s="519"/>
      <c r="AD118" s="519"/>
      <c r="AE118" s="519"/>
      <c r="AF118" s="519"/>
      <c r="HQ118" s="519"/>
      <c r="HR118" s="519"/>
      <c r="HS118" s="519"/>
      <c r="HT118" s="519"/>
      <c r="HU118" s="519"/>
      <c r="HV118" s="519"/>
      <c r="HW118" s="519"/>
      <c r="HX118" s="519"/>
      <c r="HY118" s="519"/>
      <c r="HZ118" s="519"/>
      <c r="IA118" s="519"/>
      <c r="IB118" s="519"/>
      <c r="IC118" s="519"/>
      <c r="ID118" s="519"/>
      <c r="IE118" s="519"/>
      <c r="IF118" s="519"/>
      <c r="IG118" s="519"/>
      <c r="IH118" s="519"/>
      <c r="II118" s="519"/>
      <c r="IJ118" s="519"/>
      <c r="IK118" s="519"/>
      <c r="IL118" s="519"/>
      <c r="IM118" s="519"/>
      <c r="IN118" s="519"/>
      <c r="IO118" s="519"/>
      <c r="IP118" s="519"/>
      <c r="IQ118" s="519"/>
      <c r="IR118" s="519"/>
      <c r="IS118" s="519"/>
      <c r="IT118" s="519"/>
      <c r="IU118" s="519"/>
      <c r="IV118" s="519"/>
    </row>
    <row r="119" spans="1:256" s="510" customFormat="1" ht="24.75" customHeight="1" hidden="1">
      <c r="A119" s="541" t="s">
        <v>115</v>
      </c>
      <c r="B119" s="363">
        <v>0</v>
      </c>
      <c r="C119" s="363">
        <f t="shared" si="7"/>
        <v>0</v>
      </c>
      <c r="D119" s="25"/>
      <c r="E119" s="542"/>
      <c r="F119" s="543">
        <v>0</v>
      </c>
      <c r="G119" s="542"/>
      <c r="H119" s="518"/>
      <c r="I119" s="519"/>
      <c r="J119" s="519"/>
      <c r="K119" s="519"/>
      <c r="L119" s="519"/>
      <c r="M119" s="519"/>
      <c r="N119" s="519"/>
      <c r="O119" s="519"/>
      <c r="P119" s="519"/>
      <c r="Q119" s="519"/>
      <c r="R119" s="519"/>
      <c r="S119" s="519"/>
      <c r="T119" s="519"/>
      <c r="U119" s="519"/>
      <c r="V119" s="519"/>
      <c r="W119" s="519"/>
      <c r="X119" s="519"/>
      <c r="Y119" s="519"/>
      <c r="Z119" s="519"/>
      <c r="AA119" s="519"/>
      <c r="AB119" s="519"/>
      <c r="AC119" s="519"/>
      <c r="AD119" s="519"/>
      <c r="AE119" s="519"/>
      <c r="AF119" s="519"/>
      <c r="HQ119" s="519"/>
      <c r="HR119" s="519"/>
      <c r="HS119" s="519"/>
      <c r="HT119" s="519"/>
      <c r="HU119" s="519"/>
      <c r="HV119" s="519"/>
      <c r="HW119" s="519"/>
      <c r="HX119" s="519"/>
      <c r="HY119" s="519"/>
      <c r="HZ119" s="519"/>
      <c r="IA119" s="519"/>
      <c r="IB119" s="519"/>
      <c r="IC119" s="519"/>
      <c r="ID119" s="519"/>
      <c r="IE119" s="519"/>
      <c r="IF119" s="519"/>
      <c r="IG119" s="519"/>
      <c r="IH119" s="519"/>
      <c r="II119" s="519"/>
      <c r="IJ119" s="519"/>
      <c r="IK119" s="519"/>
      <c r="IL119" s="519"/>
      <c r="IM119" s="519"/>
      <c r="IN119" s="519"/>
      <c r="IO119" s="519"/>
      <c r="IP119" s="519"/>
      <c r="IQ119" s="519"/>
      <c r="IR119" s="519"/>
      <c r="IS119" s="519"/>
      <c r="IT119" s="519"/>
      <c r="IU119" s="519"/>
      <c r="IV119" s="519"/>
    </row>
    <row r="120" spans="1:256" s="510" customFormat="1" ht="24.75" customHeight="1" hidden="1">
      <c r="A120" s="541" t="s">
        <v>116</v>
      </c>
      <c r="B120" s="363">
        <v>0</v>
      </c>
      <c r="C120" s="363">
        <f t="shared" si="7"/>
        <v>0</v>
      </c>
      <c r="D120" s="25"/>
      <c r="E120" s="542"/>
      <c r="F120" s="543">
        <v>0</v>
      </c>
      <c r="G120" s="542"/>
      <c r="H120" s="518"/>
      <c r="I120" s="519"/>
      <c r="J120" s="519"/>
      <c r="K120" s="519"/>
      <c r="L120" s="519"/>
      <c r="M120" s="519"/>
      <c r="N120" s="519"/>
      <c r="O120" s="519"/>
      <c r="P120" s="519"/>
      <c r="Q120" s="519"/>
      <c r="R120" s="519"/>
      <c r="S120" s="519"/>
      <c r="T120" s="519"/>
      <c r="U120" s="519"/>
      <c r="V120" s="519"/>
      <c r="W120" s="519"/>
      <c r="X120" s="519"/>
      <c r="Y120" s="519"/>
      <c r="Z120" s="519"/>
      <c r="AA120" s="519"/>
      <c r="AB120" s="519"/>
      <c r="AC120" s="519"/>
      <c r="AD120" s="519"/>
      <c r="AE120" s="519"/>
      <c r="AF120" s="519"/>
      <c r="HQ120" s="519"/>
      <c r="HR120" s="519"/>
      <c r="HS120" s="519"/>
      <c r="HT120" s="519"/>
      <c r="HU120" s="519"/>
      <c r="HV120" s="519"/>
      <c r="HW120" s="519"/>
      <c r="HX120" s="519"/>
      <c r="HY120" s="519"/>
      <c r="HZ120" s="519"/>
      <c r="IA120" s="519"/>
      <c r="IB120" s="519"/>
      <c r="IC120" s="519"/>
      <c r="ID120" s="519"/>
      <c r="IE120" s="519"/>
      <c r="IF120" s="519"/>
      <c r="IG120" s="519"/>
      <c r="IH120" s="519"/>
      <c r="II120" s="519"/>
      <c r="IJ120" s="519"/>
      <c r="IK120" s="519"/>
      <c r="IL120" s="519"/>
      <c r="IM120" s="519"/>
      <c r="IN120" s="519"/>
      <c r="IO120" s="519"/>
      <c r="IP120" s="519"/>
      <c r="IQ120" s="519"/>
      <c r="IR120" s="519"/>
      <c r="IS120" s="519"/>
      <c r="IT120" s="519"/>
      <c r="IU120" s="519"/>
      <c r="IV120" s="519"/>
    </row>
    <row r="121" spans="1:256" s="510" customFormat="1" ht="24.75" customHeight="1" hidden="1">
      <c r="A121" s="541" t="s">
        <v>117</v>
      </c>
      <c r="B121" s="363">
        <v>0</v>
      </c>
      <c r="C121" s="363">
        <f t="shared" si="7"/>
        <v>0</v>
      </c>
      <c r="D121" s="25"/>
      <c r="E121" s="542"/>
      <c r="F121" s="543">
        <v>0</v>
      </c>
      <c r="G121" s="542"/>
      <c r="H121" s="518"/>
      <c r="I121" s="519"/>
      <c r="J121" s="519"/>
      <c r="K121" s="519"/>
      <c r="L121" s="519"/>
      <c r="M121" s="519"/>
      <c r="N121" s="519"/>
      <c r="O121" s="519"/>
      <c r="P121" s="519"/>
      <c r="Q121" s="519"/>
      <c r="R121" s="519"/>
      <c r="S121" s="519"/>
      <c r="T121" s="519"/>
      <c r="U121" s="519"/>
      <c r="V121" s="519"/>
      <c r="W121" s="519"/>
      <c r="X121" s="519"/>
      <c r="Y121" s="519"/>
      <c r="Z121" s="519"/>
      <c r="AA121" s="519"/>
      <c r="AB121" s="519"/>
      <c r="AC121" s="519"/>
      <c r="AD121" s="519"/>
      <c r="AE121" s="519"/>
      <c r="AF121" s="519"/>
      <c r="HQ121" s="519"/>
      <c r="HR121" s="519"/>
      <c r="HS121" s="519"/>
      <c r="HT121" s="519"/>
      <c r="HU121" s="519"/>
      <c r="HV121" s="519"/>
      <c r="HW121" s="519"/>
      <c r="HX121" s="519"/>
      <c r="HY121" s="519"/>
      <c r="HZ121" s="519"/>
      <c r="IA121" s="519"/>
      <c r="IB121" s="519"/>
      <c r="IC121" s="519"/>
      <c r="ID121" s="519"/>
      <c r="IE121" s="519"/>
      <c r="IF121" s="519"/>
      <c r="IG121" s="519"/>
      <c r="IH121" s="519"/>
      <c r="II121" s="519"/>
      <c r="IJ121" s="519"/>
      <c r="IK121" s="519"/>
      <c r="IL121" s="519"/>
      <c r="IM121" s="519"/>
      <c r="IN121" s="519"/>
      <c r="IO121" s="519"/>
      <c r="IP121" s="519"/>
      <c r="IQ121" s="519"/>
      <c r="IR121" s="519"/>
      <c r="IS121" s="519"/>
      <c r="IT121" s="519"/>
      <c r="IU121" s="519"/>
      <c r="IV121" s="519"/>
    </row>
    <row r="122" spans="1:256" s="510" customFormat="1" ht="24.75" customHeight="1">
      <c r="A122" s="541" t="s">
        <v>54</v>
      </c>
      <c r="B122" s="363">
        <v>163</v>
      </c>
      <c r="C122" s="363">
        <f t="shared" si="7"/>
        <v>111</v>
      </c>
      <c r="D122" s="25">
        <v>111</v>
      </c>
      <c r="E122" s="542">
        <f>D122/C122</f>
        <v>1</v>
      </c>
      <c r="F122" s="543">
        <v>101</v>
      </c>
      <c r="G122" s="542">
        <f>(D122-F122)/F122</f>
        <v>0.09900990099009901</v>
      </c>
      <c r="H122" s="518"/>
      <c r="I122" s="519"/>
      <c r="J122" s="519"/>
      <c r="K122" s="519"/>
      <c r="L122" s="519"/>
      <c r="M122" s="519"/>
      <c r="N122" s="519"/>
      <c r="O122" s="519"/>
      <c r="P122" s="519"/>
      <c r="Q122" s="519"/>
      <c r="R122" s="519"/>
      <c r="S122" s="519"/>
      <c r="T122" s="519"/>
      <c r="U122" s="519"/>
      <c r="V122" s="519"/>
      <c r="W122" s="519"/>
      <c r="X122" s="519"/>
      <c r="Y122" s="519"/>
      <c r="Z122" s="519"/>
      <c r="AA122" s="519"/>
      <c r="AB122" s="519"/>
      <c r="AC122" s="519"/>
      <c r="AD122" s="519"/>
      <c r="AE122" s="519"/>
      <c r="AF122" s="519"/>
      <c r="HQ122" s="519"/>
      <c r="HR122" s="519"/>
      <c r="HS122" s="519"/>
      <c r="HT122" s="519"/>
      <c r="HU122" s="519"/>
      <c r="HV122" s="519"/>
      <c r="HW122" s="519"/>
      <c r="HX122" s="519"/>
      <c r="HY122" s="519"/>
      <c r="HZ122" s="519"/>
      <c r="IA122" s="519"/>
      <c r="IB122" s="519"/>
      <c r="IC122" s="519"/>
      <c r="ID122" s="519"/>
      <c r="IE122" s="519"/>
      <c r="IF122" s="519"/>
      <c r="IG122" s="519"/>
      <c r="IH122" s="519"/>
      <c r="II122" s="519"/>
      <c r="IJ122" s="519"/>
      <c r="IK122" s="519"/>
      <c r="IL122" s="519"/>
      <c r="IM122" s="519"/>
      <c r="IN122" s="519"/>
      <c r="IO122" s="519"/>
      <c r="IP122" s="519"/>
      <c r="IQ122" s="519"/>
      <c r="IR122" s="519"/>
      <c r="IS122" s="519"/>
      <c r="IT122" s="519"/>
      <c r="IU122" s="519"/>
      <c r="IV122" s="519"/>
    </row>
    <row r="123" spans="1:256" s="510" customFormat="1" ht="24.75" customHeight="1">
      <c r="A123" s="541" t="s">
        <v>118</v>
      </c>
      <c r="B123" s="363">
        <v>61</v>
      </c>
      <c r="C123" s="363">
        <f t="shared" si="7"/>
        <v>81</v>
      </c>
      <c r="D123" s="25">
        <v>66</v>
      </c>
      <c r="E123" s="542">
        <f>D123/C123</f>
        <v>0.8148148148148148</v>
      </c>
      <c r="F123" s="543">
        <v>90</v>
      </c>
      <c r="G123" s="542">
        <f>(D123-F123)/F123</f>
        <v>-0.26666666666666666</v>
      </c>
      <c r="H123" s="518">
        <v>15</v>
      </c>
      <c r="I123" s="519"/>
      <c r="J123" s="519"/>
      <c r="K123" s="519"/>
      <c r="L123" s="519"/>
      <c r="M123" s="519"/>
      <c r="N123" s="519"/>
      <c r="O123" s="519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19"/>
      <c r="AA123" s="519"/>
      <c r="AB123" s="519"/>
      <c r="AC123" s="519"/>
      <c r="AD123" s="519"/>
      <c r="AE123" s="519"/>
      <c r="AF123" s="519"/>
      <c r="HQ123" s="519"/>
      <c r="HR123" s="519"/>
      <c r="HS123" s="519"/>
      <c r="HT123" s="519"/>
      <c r="HU123" s="519"/>
      <c r="HV123" s="519"/>
      <c r="HW123" s="519"/>
      <c r="HX123" s="519"/>
      <c r="HY123" s="519"/>
      <c r="HZ123" s="519"/>
      <c r="IA123" s="519"/>
      <c r="IB123" s="519"/>
      <c r="IC123" s="519"/>
      <c r="ID123" s="519"/>
      <c r="IE123" s="519"/>
      <c r="IF123" s="519"/>
      <c r="IG123" s="519"/>
      <c r="IH123" s="519"/>
      <c r="II123" s="519"/>
      <c r="IJ123" s="519"/>
      <c r="IK123" s="519"/>
      <c r="IL123" s="519"/>
      <c r="IM123" s="519"/>
      <c r="IN123" s="519"/>
      <c r="IO123" s="519"/>
      <c r="IP123" s="519"/>
      <c r="IQ123" s="519"/>
      <c r="IR123" s="519"/>
      <c r="IS123" s="519"/>
      <c r="IT123" s="519"/>
      <c r="IU123" s="519"/>
      <c r="IV123" s="519"/>
    </row>
    <row r="124" spans="1:8" s="508" customFormat="1" ht="24.75" customHeight="1">
      <c r="A124" s="534" t="s">
        <v>119</v>
      </c>
      <c r="B124" s="360">
        <f>SUM(B125:B134)</f>
        <v>579</v>
      </c>
      <c r="C124" s="360">
        <f t="shared" si="7"/>
        <v>386</v>
      </c>
      <c r="D124" s="360">
        <f>SUM(D125:D134)</f>
        <v>386</v>
      </c>
      <c r="E124" s="536">
        <f>D124/C124</f>
        <v>1</v>
      </c>
      <c r="F124" s="539">
        <f>SUM(F125:F134)</f>
        <v>390</v>
      </c>
      <c r="G124" s="536">
        <f>(D124-F124)/F124</f>
        <v>-0.010256410256410256</v>
      </c>
      <c r="H124" s="540"/>
    </row>
    <row r="125" spans="1:8" s="508" customFormat="1" ht="24.75" customHeight="1">
      <c r="A125" s="541" t="s">
        <v>45</v>
      </c>
      <c r="B125" s="363">
        <v>289</v>
      </c>
      <c r="C125" s="363">
        <f t="shared" si="7"/>
        <v>191</v>
      </c>
      <c r="D125" s="25">
        <v>191</v>
      </c>
      <c r="E125" s="542">
        <f>D125/C125</f>
        <v>1</v>
      </c>
      <c r="F125" s="545">
        <v>191</v>
      </c>
      <c r="G125" s="542">
        <f>(D125-F125)/F125</f>
        <v>0</v>
      </c>
      <c r="H125" s="544"/>
    </row>
    <row r="126" spans="1:256" s="510" customFormat="1" ht="24.75" customHeight="1">
      <c r="A126" s="541" t="s">
        <v>46</v>
      </c>
      <c r="B126" s="363">
        <v>0</v>
      </c>
      <c r="C126" s="363">
        <f t="shared" si="7"/>
        <v>0</v>
      </c>
      <c r="D126" s="25"/>
      <c r="E126" s="542"/>
      <c r="F126" s="539">
        <v>0</v>
      </c>
      <c r="G126" s="542"/>
      <c r="H126" s="518"/>
      <c r="I126" s="519"/>
      <c r="J126" s="519"/>
      <c r="K126" s="519"/>
      <c r="L126" s="519"/>
      <c r="M126" s="519"/>
      <c r="N126" s="519"/>
      <c r="O126" s="519"/>
      <c r="P126" s="519"/>
      <c r="Q126" s="519"/>
      <c r="R126" s="519"/>
      <c r="S126" s="519"/>
      <c r="T126" s="519"/>
      <c r="U126" s="519"/>
      <c r="V126" s="519"/>
      <c r="W126" s="519"/>
      <c r="X126" s="519"/>
      <c r="Y126" s="519"/>
      <c r="Z126" s="519"/>
      <c r="AA126" s="519"/>
      <c r="AB126" s="519"/>
      <c r="AC126" s="519"/>
      <c r="AD126" s="519"/>
      <c r="AE126" s="519"/>
      <c r="AF126" s="519"/>
      <c r="HQ126" s="519"/>
      <c r="HR126" s="519"/>
      <c r="HS126" s="519"/>
      <c r="HT126" s="519"/>
      <c r="HU126" s="519"/>
      <c r="HV126" s="519"/>
      <c r="HW126" s="519"/>
      <c r="HX126" s="519"/>
      <c r="HY126" s="519"/>
      <c r="HZ126" s="519"/>
      <c r="IA126" s="519"/>
      <c r="IB126" s="519"/>
      <c r="IC126" s="519"/>
      <c r="ID126" s="519"/>
      <c r="IE126" s="519"/>
      <c r="IF126" s="519"/>
      <c r="IG126" s="519"/>
      <c r="IH126" s="519"/>
      <c r="II126" s="519"/>
      <c r="IJ126" s="519"/>
      <c r="IK126" s="519"/>
      <c r="IL126" s="519"/>
      <c r="IM126" s="519"/>
      <c r="IN126" s="519"/>
      <c r="IO126" s="519"/>
      <c r="IP126" s="519"/>
      <c r="IQ126" s="519"/>
      <c r="IR126" s="519"/>
      <c r="IS126" s="519"/>
      <c r="IT126" s="519"/>
      <c r="IU126" s="519"/>
      <c r="IV126" s="519"/>
    </row>
    <row r="127" spans="1:256" s="510" customFormat="1" ht="24.75" customHeight="1" hidden="1">
      <c r="A127" s="541" t="s">
        <v>47</v>
      </c>
      <c r="B127" s="363">
        <v>0</v>
      </c>
      <c r="C127" s="363">
        <f t="shared" si="7"/>
        <v>0</v>
      </c>
      <c r="D127" s="25"/>
      <c r="E127" s="542"/>
      <c r="F127" s="543">
        <v>0</v>
      </c>
      <c r="G127" s="542"/>
      <c r="H127" s="518"/>
      <c r="I127" s="519"/>
      <c r="J127" s="519"/>
      <c r="K127" s="519"/>
      <c r="L127" s="519"/>
      <c r="M127" s="519"/>
      <c r="N127" s="519"/>
      <c r="O127" s="519"/>
      <c r="P127" s="519"/>
      <c r="Q127" s="519"/>
      <c r="R127" s="519"/>
      <c r="S127" s="519"/>
      <c r="T127" s="519"/>
      <c r="U127" s="519"/>
      <c r="V127" s="519"/>
      <c r="W127" s="519"/>
      <c r="X127" s="519"/>
      <c r="Y127" s="519"/>
      <c r="Z127" s="519"/>
      <c r="AA127" s="519"/>
      <c r="AB127" s="519"/>
      <c r="AC127" s="519"/>
      <c r="AD127" s="519"/>
      <c r="AE127" s="519"/>
      <c r="AF127" s="519"/>
      <c r="HQ127" s="519"/>
      <c r="HR127" s="519"/>
      <c r="HS127" s="519"/>
      <c r="HT127" s="519"/>
      <c r="HU127" s="519"/>
      <c r="HV127" s="519"/>
      <c r="HW127" s="519"/>
      <c r="HX127" s="519"/>
      <c r="HY127" s="519"/>
      <c r="HZ127" s="519"/>
      <c r="IA127" s="519"/>
      <c r="IB127" s="519"/>
      <c r="IC127" s="519"/>
      <c r="ID127" s="519"/>
      <c r="IE127" s="519"/>
      <c r="IF127" s="519"/>
      <c r="IG127" s="519"/>
      <c r="IH127" s="519"/>
      <c r="II127" s="519"/>
      <c r="IJ127" s="519"/>
      <c r="IK127" s="519"/>
      <c r="IL127" s="519"/>
      <c r="IM127" s="519"/>
      <c r="IN127" s="519"/>
      <c r="IO127" s="519"/>
      <c r="IP127" s="519"/>
      <c r="IQ127" s="519"/>
      <c r="IR127" s="519"/>
      <c r="IS127" s="519"/>
      <c r="IT127" s="519"/>
      <c r="IU127" s="519"/>
      <c r="IV127" s="519"/>
    </row>
    <row r="128" spans="1:256" s="510" customFormat="1" ht="24.75" customHeight="1" hidden="1">
      <c r="A128" s="541" t="s">
        <v>120</v>
      </c>
      <c r="B128" s="363">
        <v>0</v>
      </c>
      <c r="C128" s="363">
        <f t="shared" si="7"/>
        <v>0</v>
      </c>
      <c r="D128" s="25"/>
      <c r="E128" s="542"/>
      <c r="F128" s="543">
        <v>0</v>
      </c>
      <c r="G128" s="542"/>
      <c r="H128" s="518"/>
      <c r="I128" s="519"/>
      <c r="J128" s="519"/>
      <c r="K128" s="519"/>
      <c r="L128" s="519"/>
      <c r="M128" s="519"/>
      <c r="N128" s="519"/>
      <c r="O128" s="519"/>
      <c r="P128" s="519"/>
      <c r="Q128" s="519"/>
      <c r="R128" s="519"/>
      <c r="S128" s="519"/>
      <c r="T128" s="519"/>
      <c r="U128" s="519"/>
      <c r="V128" s="519"/>
      <c r="W128" s="519"/>
      <c r="X128" s="519"/>
      <c r="Y128" s="519"/>
      <c r="Z128" s="519"/>
      <c r="AA128" s="519"/>
      <c r="AB128" s="519"/>
      <c r="AC128" s="519"/>
      <c r="AD128" s="519"/>
      <c r="AE128" s="519"/>
      <c r="AF128" s="519"/>
      <c r="HQ128" s="519"/>
      <c r="HR128" s="519"/>
      <c r="HS128" s="519"/>
      <c r="HT128" s="519"/>
      <c r="HU128" s="519"/>
      <c r="HV128" s="519"/>
      <c r="HW128" s="519"/>
      <c r="HX128" s="519"/>
      <c r="HY128" s="519"/>
      <c r="HZ128" s="519"/>
      <c r="IA128" s="519"/>
      <c r="IB128" s="519"/>
      <c r="IC128" s="519"/>
      <c r="ID128" s="519"/>
      <c r="IE128" s="519"/>
      <c r="IF128" s="519"/>
      <c r="IG128" s="519"/>
      <c r="IH128" s="519"/>
      <c r="II128" s="519"/>
      <c r="IJ128" s="519"/>
      <c r="IK128" s="519"/>
      <c r="IL128" s="519"/>
      <c r="IM128" s="519"/>
      <c r="IN128" s="519"/>
      <c r="IO128" s="519"/>
      <c r="IP128" s="519"/>
      <c r="IQ128" s="519"/>
      <c r="IR128" s="519"/>
      <c r="IS128" s="519"/>
      <c r="IT128" s="519"/>
      <c r="IU128" s="519"/>
      <c r="IV128" s="519"/>
    </row>
    <row r="129" spans="1:8" s="508" customFormat="1" ht="24.75" customHeight="1" hidden="1">
      <c r="A129" s="541" t="s">
        <v>121</v>
      </c>
      <c r="B129" s="363">
        <v>0</v>
      </c>
      <c r="C129" s="363">
        <f t="shared" si="7"/>
        <v>0</v>
      </c>
      <c r="D129" s="25"/>
      <c r="E129" s="542"/>
      <c r="F129" s="543">
        <v>0</v>
      </c>
      <c r="G129" s="542"/>
      <c r="H129" s="544"/>
    </row>
    <row r="130" spans="1:256" s="510" customFormat="1" ht="24.75" customHeight="1" hidden="1">
      <c r="A130" s="541" t="s">
        <v>122</v>
      </c>
      <c r="B130" s="363">
        <v>0</v>
      </c>
      <c r="C130" s="363">
        <f t="shared" si="7"/>
        <v>0</v>
      </c>
      <c r="D130" s="25"/>
      <c r="E130" s="542"/>
      <c r="F130" s="543">
        <v>0</v>
      </c>
      <c r="G130" s="542"/>
      <c r="H130" s="518"/>
      <c r="I130" s="519"/>
      <c r="J130" s="519"/>
      <c r="K130" s="519"/>
      <c r="L130" s="519"/>
      <c r="M130" s="519"/>
      <c r="N130" s="519"/>
      <c r="O130" s="519"/>
      <c r="P130" s="519"/>
      <c r="Q130" s="519"/>
      <c r="R130" s="519"/>
      <c r="S130" s="519"/>
      <c r="T130" s="519"/>
      <c r="U130" s="519"/>
      <c r="V130" s="519"/>
      <c r="W130" s="519"/>
      <c r="X130" s="519"/>
      <c r="Y130" s="519"/>
      <c r="Z130" s="519"/>
      <c r="AA130" s="519"/>
      <c r="AB130" s="519"/>
      <c r="AC130" s="519"/>
      <c r="AD130" s="519"/>
      <c r="AE130" s="519"/>
      <c r="AF130" s="519"/>
      <c r="HQ130" s="519"/>
      <c r="HR130" s="519"/>
      <c r="HS130" s="519"/>
      <c r="HT130" s="519"/>
      <c r="HU130" s="519"/>
      <c r="HV130" s="519"/>
      <c r="HW130" s="519"/>
      <c r="HX130" s="519"/>
      <c r="HY130" s="519"/>
      <c r="HZ130" s="519"/>
      <c r="IA130" s="519"/>
      <c r="IB130" s="519"/>
      <c r="IC130" s="519"/>
      <c r="ID130" s="519"/>
      <c r="IE130" s="519"/>
      <c r="IF130" s="519"/>
      <c r="IG130" s="519"/>
      <c r="IH130" s="519"/>
      <c r="II130" s="519"/>
      <c r="IJ130" s="519"/>
      <c r="IK130" s="519"/>
      <c r="IL130" s="519"/>
      <c r="IM130" s="519"/>
      <c r="IN130" s="519"/>
      <c r="IO130" s="519"/>
      <c r="IP130" s="519"/>
      <c r="IQ130" s="519"/>
      <c r="IR130" s="519"/>
      <c r="IS130" s="519"/>
      <c r="IT130" s="519"/>
      <c r="IU130" s="519"/>
      <c r="IV130" s="519"/>
    </row>
    <row r="131" spans="1:256" s="510" customFormat="1" ht="24.75" customHeight="1" hidden="1">
      <c r="A131" s="541" t="s">
        <v>123</v>
      </c>
      <c r="B131" s="363">
        <v>0</v>
      </c>
      <c r="C131" s="363">
        <f t="shared" si="7"/>
        <v>0</v>
      </c>
      <c r="D131" s="25"/>
      <c r="E131" s="542"/>
      <c r="F131" s="543">
        <v>0</v>
      </c>
      <c r="G131" s="542"/>
      <c r="H131" s="518"/>
      <c r="I131" s="519"/>
      <c r="J131" s="519"/>
      <c r="K131" s="519"/>
      <c r="L131" s="519"/>
      <c r="M131" s="519"/>
      <c r="N131" s="519"/>
      <c r="O131" s="519"/>
      <c r="P131" s="519"/>
      <c r="Q131" s="519"/>
      <c r="R131" s="519"/>
      <c r="S131" s="519"/>
      <c r="T131" s="519"/>
      <c r="U131" s="519"/>
      <c r="V131" s="519"/>
      <c r="W131" s="519"/>
      <c r="X131" s="519"/>
      <c r="Y131" s="519"/>
      <c r="Z131" s="519"/>
      <c r="AA131" s="519"/>
      <c r="AB131" s="519"/>
      <c r="AC131" s="519"/>
      <c r="AD131" s="519"/>
      <c r="AE131" s="519"/>
      <c r="AF131" s="519"/>
      <c r="HQ131" s="519"/>
      <c r="HR131" s="519"/>
      <c r="HS131" s="519"/>
      <c r="HT131" s="519"/>
      <c r="HU131" s="519"/>
      <c r="HV131" s="519"/>
      <c r="HW131" s="519"/>
      <c r="HX131" s="519"/>
      <c r="HY131" s="519"/>
      <c r="HZ131" s="519"/>
      <c r="IA131" s="519"/>
      <c r="IB131" s="519"/>
      <c r="IC131" s="519"/>
      <c r="ID131" s="519"/>
      <c r="IE131" s="519"/>
      <c r="IF131" s="519"/>
      <c r="IG131" s="519"/>
      <c r="IH131" s="519"/>
      <c r="II131" s="519"/>
      <c r="IJ131" s="519"/>
      <c r="IK131" s="519"/>
      <c r="IL131" s="519"/>
      <c r="IM131" s="519"/>
      <c r="IN131" s="519"/>
      <c r="IO131" s="519"/>
      <c r="IP131" s="519"/>
      <c r="IQ131" s="519"/>
      <c r="IR131" s="519"/>
      <c r="IS131" s="519"/>
      <c r="IT131" s="519"/>
      <c r="IU131" s="519"/>
      <c r="IV131" s="519"/>
    </row>
    <row r="132" spans="1:256" s="510" customFormat="1" ht="24.75" customHeight="1">
      <c r="A132" s="541" t="s">
        <v>124</v>
      </c>
      <c r="B132" s="363">
        <v>0</v>
      </c>
      <c r="C132" s="363">
        <f t="shared" si="7"/>
        <v>0</v>
      </c>
      <c r="D132" s="25"/>
      <c r="E132" s="542"/>
      <c r="F132" s="543">
        <v>10</v>
      </c>
      <c r="G132" s="542">
        <f>(D132-F132)/F132</f>
        <v>-1</v>
      </c>
      <c r="H132" s="518"/>
      <c r="I132" s="519"/>
      <c r="J132" s="519"/>
      <c r="K132" s="519"/>
      <c r="L132" s="519"/>
      <c r="M132" s="519"/>
      <c r="N132" s="519"/>
      <c r="O132" s="519"/>
      <c r="P132" s="519"/>
      <c r="Q132" s="519"/>
      <c r="R132" s="519"/>
      <c r="S132" s="519"/>
      <c r="T132" s="519"/>
      <c r="U132" s="519"/>
      <c r="V132" s="519"/>
      <c r="W132" s="519"/>
      <c r="X132" s="519"/>
      <c r="Y132" s="519"/>
      <c r="Z132" s="519"/>
      <c r="AA132" s="519"/>
      <c r="AB132" s="519"/>
      <c r="AC132" s="519"/>
      <c r="AD132" s="519"/>
      <c r="AE132" s="519"/>
      <c r="AF132" s="519"/>
      <c r="HQ132" s="519"/>
      <c r="HR132" s="519"/>
      <c r="HS132" s="519"/>
      <c r="HT132" s="519"/>
      <c r="HU132" s="519"/>
      <c r="HV132" s="519"/>
      <c r="HW132" s="519"/>
      <c r="HX132" s="519"/>
      <c r="HY132" s="519"/>
      <c r="HZ132" s="519"/>
      <c r="IA132" s="519"/>
      <c r="IB132" s="519"/>
      <c r="IC132" s="519"/>
      <c r="ID132" s="519"/>
      <c r="IE132" s="519"/>
      <c r="IF132" s="519"/>
      <c r="IG132" s="519"/>
      <c r="IH132" s="519"/>
      <c r="II132" s="519"/>
      <c r="IJ132" s="519"/>
      <c r="IK132" s="519"/>
      <c r="IL132" s="519"/>
      <c r="IM132" s="519"/>
      <c r="IN132" s="519"/>
      <c r="IO132" s="519"/>
      <c r="IP132" s="519"/>
      <c r="IQ132" s="519"/>
      <c r="IR132" s="519"/>
      <c r="IS132" s="519"/>
      <c r="IT132" s="519"/>
      <c r="IU132" s="519"/>
      <c r="IV132" s="519"/>
    </row>
    <row r="133" spans="1:256" s="510" customFormat="1" ht="24.75" customHeight="1">
      <c r="A133" s="541" t="s">
        <v>54</v>
      </c>
      <c r="B133" s="363">
        <v>290</v>
      </c>
      <c r="C133" s="363">
        <f t="shared" si="7"/>
        <v>195</v>
      </c>
      <c r="D133" s="25">
        <v>195</v>
      </c>
      <c r="E133" s="542">
        <f>D133/C133</f>
        <v>1</v>
      </c>
      <c r="F133" s="543">
        <v>188</v>
      </c>
      <c r="G133" s="542">
        <f>(D133-F133)/F133</f>
        <v>0.03723404255319149</v>
      </c>
      <c r="H133" s="518"/>
      <c r="I133" s="519"/>
      <c r="J133" s="519"/>
      <c r="K133" s="519"/>
      <c r="L133" s="519"/>
      <c r="M133" s="519"/>
      <c r="N133" s="519"/>
      <c r="O133" s="519"/>
      <c r="P133" s="519"/>
      <c r="Q133" s="519"/>
      <c r="R133" s="519"/>
      <c r="S133" s="519"/>
      <c r="T133" s="519"/>
      <c r="U133" s="519"/>
      <c r="V133" s="519"/>
      <c r="W133" s="519"/>
      <c r="X133" s="519"/>
      <c r="Y133" s="519"/>
      <c r="Z133" s="519"/>
      <c r="AA133" s="519"/>
      <c r="AB133" s="519"/>
      <c r="AC133" s="519"/>
      <c r="AD133" s="519"/>
      <c r="AE133" s="519"/>
      <c r="AF133" s="519"/>
      <c r="HQ133" s="519"/>
      <c r="HR133" s="519"/>
      <c r="HS133" s="519"/>
      <c r="HT133" s="519"/>
      <c r="HU133" s="519"/>
      <c r="HV133" s="519"/>
      <c r="HW133" s="519"/>
      <c r="HX133" s="519"/>
      <c r="HY133" s="519"/>
      <c r="HZ133" s="519"/>
      <c r="IA133" s="519"/>
      <c r="IB133" s="519"/>
      <c r="IC133" s="519"/>
      <c r="ID133" s="519"/>
      <c r="IE133" s="519"/>
      <c r="IF133" s="519"/>
      <c r="IG133" s="519"/>
      <c r="IH133" s="519"/>
      <c r="II133" s="519"/>
      <c r="IJ133" s="519"/>
      <c r="IK133" s="519"/>
      <c r="IL133" s="519"/>
      <c r="IM133" s="519"/>
      <c r="IN133" s="519"/>
      <c r="IO133" s="519"/>
      <c r="IP133" s="519"/>
      <c r="IQ133" s="519"/>
      <c r="IR133" s="519"/>
      <c r="IS133" s="519"/>
      <c r="IT133" s="519"/>
      <c r="IU133" s="519"/>
      <c r="IV133" s="519"/>
    </row>
    <row r="134" spans="1:256" s="510" customFormat="1" ht="24.75" customHeight="1">
      <c r="A134" s="541" t="s">
        <v>125</v>
      </c>
      <c r="B134" s="363"/>
      <c r="C134" s="363">
        <f t="shared" si="7"/>
        <v>0</v>
      </c>
      <c r="D134" s="25"/>
      <c r="E134" s="542"/>
      <c r="F134" s="543">
        <v>1</v>
      </c>
      <c r="G134" s="542">
        <f>(D134-F134)/F134</f>
        <v>-1</v>
      </c>
      <c r="H134" s="518"/>
      <c r="I134" s="519"/>
      <c r="J134" s="519"/>
      <c r="K134" s="519"/>
      <c r="L134" s="519"/>
      <c r="M134" s="519"/>
      <c r="N134" s="519"/>
      <c r="O134" s="519"/>
      <c r="P134" s="519"/>
      <c r="Q134" s="519"/>
      <c r="R134" s="519"/>
      <c r="S134" s="519"/>
      <c r="T134" s="519"/>
      <c r="U134" s="519"/>
      <c r="V134" s="519"/>
      <c r="W134" s="519"/>
      <c r="X134" s="519"/>
      <c r="Y134" s="519"/>
      <c r="Z134" s="519"/>
      <c r="AA134" s="519"/>
      <c r="AB134" s="519"/>
      <c r="AC134" s="519"/>
      <c r="AD134" s="519"/>
      <c r="AE134" s="519"/>
      <c r="AF134" s="519"/>
      <c r="HQ134" s="519"/>
      <c r="HR134" s="519"/>
      <c r="HS134" s="519"/>
      <c r="HT134" s="519"/>
      <c r="HU134" s="519"/>
      <c r="HV134" s="519"/>
      <c r="HW134" s="519"/>
      <c r="HX134" s="519"/>
      <c r="HY134" s="519"/>
      <c r="HZ134" s="519"/>
      <c r="IA134" s="519"/>
      <c r="IB134" s="519"/>
      <c r="IC134" s="519"/>
      <c r="ID134" s="519"/>
      <c r="IE134" s="519"/>
      <c r="IF134" s="519"/>
      <c r="IG134" s="519"/>
      <c r="IH134" s="519"/>
      <c r="II134" s="519"/>
      <c r="IJ134" s="519"/>
      <c r="IK134" s="519"/>
      <c r="IL134" s="519"/>
      <c r="IM134" s="519"/>
      <c r="IN134" s="519"/>
      <c r="IO134" s="519"/>
      <c r="IP134" s="519"/>
      <c r="IQ134" s="519"/>
      <c r="IR134" s="519"/>
      <c r="IS134" s="519"/>
      <c r="IT134" s="519"/>
      <c r="IU134" s="519"/>
      <c r="IV134" s="519"/>
    </row>
    <row r="135" spans="1:8" s="508" customFormat="1" ht="24.75" customHeight="1" hidden="1">
      <c r="A135" s="534" t="s">
        <v>126</v>
      </c>
      <c r="B135" s="360">
        <f>SUM(B136:B147)</f>
        <v>0</v>
      </c>
      <c r="C135" s="360">
        <f aca="true" t="shared" si="8" ref="C135:C198">D135+H135</f>
        <v>0</v>
      </c>
      <c r="D135" s="360">
        <f>SUM(D136:D147)</f>
        <v>0</v>
      </c>
      <c r="E135" s="536"/>
      <c r="F135" s="539">
        <f>SUM(F136:F147)</f>
        <v>0</v>
      </c>
      <c r="G135" s="536"/>
      <c r="H135" s="540">
        <f>SUM(H136:H147)</f>
        <v>0</v>
      </c>
    </row>
    <row r="136" spans="1:8" s="508" customFormat="1" ht="24.75" customHeight="1" hidden="1">
      <c r="A136" s="541" t="s">
        <v>45</v>
      </c>
      <c r="B136" s="363"/>
      <c r="C136" s="363">
        <f t="shared" si="8"/>
        <v>0</v>
      </c>
      <c r="D136" s="360"/>
      <c r="E136" s="542"/>
      <c r="F136" s="539"/>
      <c r="G136" s="542"/>
      <c r="H136" s="544"/>
    </row>
    <row r="137" spans="1:256" s="510" customFormat="1" ht="24.75" customHeight="1" hidden="1">
      <c r="A137" s="541" t="s">
        <v>46</v>
      </c>
      <c r="B137" s="363"/>
      <c r="C137" s="363">
        <f t="shared" si="8"/>
        <v>0</v>
      </c>
      <c r="D137" s="363"/>
      <c r="E137" s="542"/>
      <c r="F137" s="543">
        <v>0</v>
      </c>
      <c r="G137" s="542"/>
      <c r="H137" s="518"/>
      <c r="I137" s="519"/>
      <c r="J137" s="519"/>
      <c r="K137" s="519"/>
      <c r="L137" s="519"/>
      <c r="M137" s="519"/>
      <c r="N137" s="519"/>
      <c r="O137" s="519"/>
      <c r="P137" s="519"/>
      <c r="Q137" s="519"/>
      <c r="R137" s="519"/>
      <c r="S137" s="519"/>
      <c r="T137" s="519"/>
      <c r="U137" s="519"/>
      <c r="V137" s="519"/>
      <c r="W137" s="519"/>
      <c r="X137" s="519"/>
      <c r="Y137" s="519"/>
      <c r="Z137" s="519"/>
      <c r="AA137" s="519"/>
      <c r="AB137" s="519"/>
      <c r="AC137" s="519"/>
      <c r="AD137" s="519"/>
      <c r="AE137" s="519"/>
      <c r="AF137" s="519"/>
      <c r="HQ137" s="519"/>
      <c r="HR137" s="519"/>
      <c r="HS137" s="519"/>
      <c r="HT137" s="519"/>
      <c r="HU137" s="519"/>
      <c r="HV137" s="519"/>
      <c r="HW137" s="519"/>
      <c r="HX137" s="519"/>
      <c r="HY137" s="519"/>
      <c r="HZ137" s="519"/>
      <c r="IA137" s="519"/>
      <c r="IB137" s="519"/>
      <c r="IC137" s="519"/>
      <c r="ID137" s="519"/>
      <c r="IE137" s="519"/>
      <c r="IF137" s="519"/>
      <c r="IG137" s="519"/>
      <c r="IH137" s="519"/>
      <c r="II137" s="519"/>
      <c r="IJ137" s="519"/>
      <c r="IK137" s="519"/>
      <c r="IL137" s="519"/>
      <c r="IM137" s="519"/>
      <c r="IN137" s="519"/>
      <c r="IO137" s="519"/>
      <c r="IP137" s="519"/>
      <c r="IQ137" s="519"/>
      <c r="IR137" s="519"/>
      <c r="IS137" s="519"/>
      <c r="IT137" s="519"/>
      <c r="IU137" s="519"/>
      <c r="IV137" s="519"/>
    </row>
    <row r="138" spans="1:256" s="510" customFormat="1" ht="24.75" customHeight="1" hidden="1">
      <c r="A138" s="541" t="s">
        <v>47</v>
      </c>
      <c r="B138" s="363"/>
      <c r="C138" s="363">
        <f t="shared" si="8"/>
        <v>0</v>
      </c>
      <c r="D138" s="363"/>
      <c r="E138" s="542"/>
      <c r="F138" s="543">
        <v>0</v>
      </c>
      <c r="G138" s="542"/>
      <c r="H138" s="518"/>
      <c r="I138" s="519"/>
      <c r="J138" s="519"/>
      <c r="K138" s="519"/>
      <c r="L138" s="519"/>
      <c r="M138" s="519"/>
      <c r="N138" s="519"/>
      <c r="O138" s="519"/>
      <c r="P138" s="519"/>
      <c r="Q138" s="519"/>
      <c r="R138" s="519"/>
      <c r="S138" s="519"/>
      <c r="T138" s="519"/>
      <c r="U138" s="519"/>
      <c r="V138" s="519"/>
      <c r="W138" s="519"/>
      <c r="X138" s="519"/>
      <c r="Y138" s="519"/>
      <c r="Z138" s="519"/>
      <c r="AA138" s="519"/>
      <c r="AB138" s="519"/>
      <c r="AC138" s="519"/>
      <c r="AD138" s="519"/>
      <c r="AE138" s="519"/>
      <c r="AF138" s="519"/>
      <c r="HQ138" s="519"/>
      <c r="HR138" s="519"/>
      <c r="HS138" s="519"/>
      <c r="HT138" s="519"/>
      <c r="HU138" s="519"/>
      <c r="HV138" s="519"/>
      <c r="HW138" s="519"/>
      <c r="HX138" s="519"/>
      <c r="HY138" s="519"/>
      <c r="HZ138" s="519"/>
      <c r="IA138" s="519"/>
      <c r="IB138" s="519"/>
      <c r="IC138" s="519"/>
      <c r="ID138" s="519"/>
      <c r="IE138" s="519"/>
      <c r="IF138" s="519"/>
      <c r="IG138" s="519"/>
      <c r="IH138" s="519"/>
      <c r="II138" s="519"/>
      <c r="IJ138" s="519"/>
      <c r="IK138" s="519"/>
      <c r="IL138" s="519"/>
      <c r="IM138" s="519"/>
      <c r="IN138" s="519"/>
      <c r="IO138" s="519"/>
      <c r="IP138" s="519"/>
      <c r="IQ138" s="519"/>
      <c r="IR138" s="519"/>
      <c r="IS138" s="519"/>
      <c r="IT138" s="519"/>
      <c r="IU138" s="519"/>
      <c r="IV138" s="519"/>
    </row>
    <row r="139" spans="1:256" s="510" customFormat="1" ht="24.75" customHeight="1" hidden="1">
      <c r="A139" s="541" t="s">
        <v>127</v>
      </c>
      <c r="B139" s="363"/>
      <c r="C139" s="363">
        <f t="shared" si="8"/>
        <v>0</v>
      </c>
      <c r="D139" s="363"/>
      <c r="E139" s="542"/>
      <c r="F139" s="543">
        <v>0</v>
      </c>
      <c r="G139" s="542"/>
      <c r="H139" s="518"/>
      <c r="I139" s="519"/>
      <c r="J139" s="519"/>
      <c r="K139" s="519"/>
      <c r="L139" s="519"/>
      <c r="M139" s="519"/>
      <c r="N139" s="519"/>
      <c r="O139" s="519"/>
      <c r="P139" s="519"/>
      <c r="Q139" s="519"/>
      <c r="R139" s="519"/>
      <c r="S139" s="519"/>
      <c r="T139" s="519"/>
      <c r="U139" s="519"/>
      <c r="V139" s="519"/>
      <c r="W139" s="519"/>
      <c r="X139" s="519"/>
      <c r="Y139" s="519"/>
      <c r="Z139" s="519"/>
      <c r="AA139" s="519"/>
      <c r="AB139" s="519"/>
      <c r="AC139" s="519"/>
      <c r="AD139" s="519"/>
      <c r="AE139" s="519"/>
      <c r="AF139" s="519"/>
      <c r="HQ139" s="519"/>
      <c r="HR139" s="519"/>
      <c r="HS139" s="519"/>
      <c r="HT139" s="519"/>
      <c r="HU139" s="519"/>
      <c r="HV139" s="519"/>
      <c r="HW139" s="519"/>
      <c r="HX139" s="519"/>
      <c r="HY139" s="519"/>
      <c r="HZ139" s="519"/>
      <c r="IA139" s="519"/>
      <c r="IB139" s="519"/>
      <c r="IC139" s="519"/>
      <c r="ID139" s="519"/>
      <c r="IE139" s="519"/>
      <c r="IF139" s="519"/>
      <c r="IG139" s="519"/>
      <c r="IH139" s="519"/>
      <c r="II139" s="519"/>
      <c r="IJ139" s="519"/>
      <c r="IK139" s="519"/>
      <c r="IL139" s="519"/>
      <c r="IM139" s="519"/>
      <c r="IN139" s="519"/>
      <c r="IO139" s="519"/>
      <c r="IP139" s="519"/>
      <c r="IQ139" s="519"/>
      <c r="IR139" s="519"/>
      <c r="IS139" s="519"/>
      <c r="IT139" s="519"/>
      <c r="IU139" s="519"/>
      <c r="IV139" s="519"/>
    </row>
    <row r="140" spans="1:8" s="508" customFormat="1" ht="24.75" customHeight="1" hidden="1">
      <c r="A140" s="541" t="s">
        <v>128</v>
      </c>
      <c r="B140" s="363"/>
      <c r="C140" s="363">
        <f t="shared" si="8"/>
        <v>0</v>
      </c>
      <c r="D140" s="363"/>
      <c r="E140" s="542"/>
      <c r="F140" s="543">
        <v>0</v>
      </c>
      <c r="G140" s="542"/>
      <c r="H140" s="544"/>
    </row>
    <row r="141" spans="1:256" s="510" customFormat="1" ht="24.75" customHeight="1" hidden="1">
      <c r="A141" s="541" t="s">
        <v>129</v>
      </c>
      <c r="B141" s="363"/>
      <c r="C141" s="363">
        <f t="shared" si="8"/>
        <v>0</v>
      </c>
      <c r="D141" s="363"/>
      <c r="E141" s="542"/>
      <c r="F141" s="543">
        <v>0</v>
      </c>
      <c r="G141" s="542"/>
      <c r="H141" s="518"/>
      <c r="I141" s="519"/>
      <c r="J141" s="519"/>
      <c r="K141" s="519"/>
      <c r="L141" s="519"/>
      <c r="M141" s="519"/>
      <c r="N141" s="519"/>
      <c r="O141" s="519"/>
      <c r="P141" s="519"/>
      <c r="Q141" s="519"/>
      <c r="R141" s="519"/>
      <c r="S141" s="519"/>
      <c r="T141" s="519"/>
      <c r="U141" s="519"/>
      <c r="V141" s="519"/>
      <c r="W141" s="519"/>
      <c r="X141" s="519"/>
      <c r="Y141" s="519"/>
      <c r="Z141" s="519"/>
      <c r="AA141" s="519"/>
      <c r="AB141" s="519"/>
      <c r="AC141" s="519"/>
      <c r="AD141" s="519"/>
      <c r="AE141" s="519"/>
      <c r="AF141" s="519"/>
      <c r="HQ141" s="519"/>
      <c r="HR141" s="519"/>
      <c r="HS141" s="519"/>
      <c r="HT141" s="519"/>
      <c r="HU141" s="519"/>
      <c r="HV141" s="519"/>
      <c r="HW141" s="519"/>
      <c r="HX141" s="519"/>
      <c r="HY141" s="519"/>
      <c r="HZ141" s="519"/>
      <c r="IA141" s="519"/>
      <c r="IB141" s="519"/>
      <c r="IC141" s="519"/>
      <c r="ID141" s="519"/>
      <c r="IE141" s="519"/>
      <c r="IF141" s="519"/>
      <c r="IG141" s="519"/>
      <c r="IH141" s="519"/>
      <c r="II141" s="519"/>
      <c r="IJ141" s="519"/>
      <c r="IK141" s="519"/>
      <c r="IL141" s="519"/>
      <c r="IM141" s="519"/>
      <c r="IN141" s="519"/>
      <c r="IO141" s="519"/>
      <c r="IP141" s="519"/>
      <c r="IQ141" s="519"/>
      <c r="IR141" s="519"/>
      <c r="IS141" s="519"/>
      <c r="IT141" s="519"/>
      <c r="IU141" s="519"/>
      <c r="IV141" s="519"/>
    </row>
    <row r="142" spans="1:256" s="510" customFormat="1" ht="24.75" customHeight="1" hidden="1">
      <c r="A142" s="541" t="s">
        <v>130</v>
      </c>
      <c r="B142" s="363"/>
      <c r="C142" s="363">
        <f t="shared" si="8"/>
        <v>0</v>
      </c>
      <c r="D142" s="363"/>
      <c r="E142" s="542"/>
      <c r="F142" s="543">
        <v>0</v>
      </c>
      <c r="G142" s="542"/>
      <c r="H142" s="518"/>
      <c r="I142" s="519"/>
      <c r="J142" s="519"/>
      <c r="K142" s="519"/>
      <c r="L142" s="519"/>
      <c r="M142" s="519"/>
      <c r="N142" s="519"/>
      <c r="O142" s="519"/>
      <c r="P142" s="519"/>
      <c r="Q142" s="519"/>
      <c r="R142" s="519"/>
      <c r="S142" s="519"/>
      <c r="T142" s="519"/>
      <c r="U142" s="519"/>
      <c r="V142" s="519"/>
      <c r="W142" s="519"/>
      <c r="X142" s="519"/>
      <c r="Y142" s="519"/>
      <c r="Z142" s="519"/>
      <c r="AA142" s="519"/>
      <c r="AB142" s="519"/>
      <c r="AC142" s="519"/>
      <c r="AD142" s="519"/>
      <c r="AE142" s="519"/>
      <c r="AF142" s="519"/>
      <c r="HQ142" s="519"/>
      <c r="HR142" s="519"/>
      <c r="HS142" s="519"/>
      <c r="HT142" s="519"/>
      <c r="HU142" s="519"/>
      <c r="HV142" s="519"/>
      <c r="HW142" s="519"/>
      <c r="HX142" s="519"/>
      <c r="HY142" s="519"/>
      <c r="HZ142" s="519"/>
      <c r="IA142" s="519"/>
      <c r="IB142" s="519"/>
      <c r="IC142" s="519"/>
      <c r="ID142" s="519"/>
      <c r="IE142" s="519"/>
      <c r="IF142" s="519"/>
      <c r="IG142" s="519"/>
      <c r="IH142" s="519"/>
      <c r="II142" s="519"/>
      <c r="IJ142" s="519"/>
      <c r="IK142" s="519"/>
      <c r="IL142" s="519"/>
      <c r="IM142" s="519"/>
      <c r="IN142" s="519"/>
      <c r="IO142" s="519"/>
      <c r="IP142" s="519"/>
      <c r="IQ142" s="519"/>
      <c r="IR142" s="519"/>
      <c r="IS142" s="519"/>
      <c r="IT142" s="519"/>
      <c r="IU142" s="519"/>
      <c r="IV142" s="519"/>
    </row>
    <row r="143" spans="1:256" s="510" customFormat="1" ht="24.75" customHeight="1" hidden="1">
      <c r="A143" s="541" t="s">
        <v>131</v>
      </c>
      <c r="B143" s="363"/>
      <c r="C143" s="363">
        <f t="shared" si="8"/>
        <v>0</v>
      </c>
      <c r="D143" s="363"/>
      <c r="E143" s="542"/>
      <c r="F143" s="543">
        <v>0</v>
      </c>
      <c r="G143" s="542"/>
      <c r="H143" s="518"/>
      <c r="I143" s="519"/>
      <c r="J143" s="519"/>
      <c r="K143" s="519"/>
      <c r="L143" s="519"/>
      <c r="M143" s="519"/>
      <c r="N143" s="519"/>
      <c r="O143" s="519"/>
      <c r="P143" s="519"/>
      <c r="Q143" s="519"/>
      <c r="R143" s="519"/>
      <c r="S143" s="519"/>
      <c r="T143" s="519"/>
      <c r="U143" s="519"/>
      <c r="V143" s="519"/>
      <c r="W143" s="519"/>
      <c r="X143" s="519"/>
      <c r="Y143" s="519"/>
      <c r="Z143" s="519"/>
      <c r="AA143" s="519"/>
      <c r="AB143" s="519"/>
      <c r="AC143" s="519"/>
      <c r="AD143" s="519"/>
      <c r="AE143" s="519"/>
      <c r="AF143" s="519"/>
      <c r="HQ143" s="519"/>
      <c r="HR143" s="519"/>
      <c r="HS143" s="519"/>
      <c r="HT143" s="519"/>
      <c r="HU143" s="519"/>
      <c r="HV143" s="519"/>
      <c r="HW143" s="519"/>
      <c r="HX143" s="519"/>
      <c r="HY143" s="519"/>
      <c r="HZ143" s="519"/>
      <c r="IA143" s="519"/>
      <c r="IB143" s="519"/>
      <c r="IC143" s="519"/>
      <c r="ID143" s="519"/>
      <c r="IE143" s="519"/>
      <c r="IF143" s="519"/>
      <c r="IG143" s="519"/>
      <c r="IH143" s="519"/>
      <c r="II143" s="519"/>
      <c r="IJ143" s="519"/>
      <c r="IK143" s="519"/>
      <c r="IL143" s="519"/>
      <c r="IM143" s="519"/>
      <c r="IN143" s="519"/>
      <c r="IO143" s="519"/>
      <c r="IP143" s="519"/>
      <c r="IQ143" s="519"/>
      <c r="IR143" s="519"/>
      <c r="IS143" s="519"/>
      <c r="IT143" s="519"/>
      <c r="IU143" s="519"/>
      <c r="IV143" s="519"/>
    </row>
    <row r="144" spans="1:256" s="510" customFormat="1" ht="24.75" customHeight="1" hidden="1">
      <c r="A144" s="541" t="s">
        <v>132</v>
      </c>
      <c r="B144" s="363"/>
      <c r="C144" s="363">
        <f t="shared" si="8"/>
        <v>0</v>
      </c>
      <c r="D144" s="363"/>
      <c r="E144" s="542"/>
      <c r="F144" s="543">
        <v>0</v>
      </c>
      <c r="G144" s="542"/>
      <c r="H144" s="518"/>
      <c r="I144" s="519"/>
      <c r="J144" s="519"/>
      <c r="K144" s="519"/>
      <c r="L144" s="519"/>
      <c r="M144" s="519"/>
      <c r="N144" s="519"/>
      <c r="O144" s="519"/>
      <c r="P144" s="519"/>
      <c r="Q144" s="519"/>
      <c r="R144" s="519"/>
      <c r="S144" s="519"/>
      <c r="T144" s="519"/>
      <c r="U144" s="519"/>
      <c r="V144" s="519"/>
      <c r="W144" s="519"/>
      <c r="X144" s="519"/>
      <c r="Y144" s="519"/>
      <c r="Z144" s="519"/>
      <c r="AA144" s="519"/>
      <c r="AB144" s="519"/>
      <c r="AC144" s="519"/>
      <c r="AD144" s="519"/>
      <c r="AE144" s="519"/>
      <c r="AF144" s="519"/>
      <c r="HQ144" s="519"/>
      <c r="HR144" s="519"/>
      <c r="HS144" s="519"/>
      <c r="HT144" s="519"/>
      <c r="HU144" s="519"/>
      <c r="HV144" s="519"/>
      <c r="HW144" s="519"/>
      <c r="HX144" s="519"/>
      <c r="HY144" s="519"/>
      <c r="HZ144" s="519"/>
      <c r="IA144" s="519"/>
      <c r="IB144" s="519"/>
      <c r="IC144" s="519"/>
      <c r="ID144" s="519"/>
      <c r="IE144" s="519"/>
      <c r="IF144" s="519"/>
      <c r="IG144" s="519"/>
      <c r="IH144" s="519"/>
      <c r="II144" s="519"/>
      <c r="IJ144" s="519"/>
      <c r="IK144" s="519"/>
      <c r="IL144" s="519"/>
      <c r="IM144" s="519"/>
      <c r="IN144" s="519"/>
      <c r="IO144" s="519"/>
      <c r="IP144" s="519"/>
      <c r="IQ144" s="519"/>
      <c r="IR144" s="519"/>
      <c r="IS144" s="519"/>
      <c r="IT144" s="519"/>
      <c r="IU144" s="519"/>
      <c r="IV144" s="519"/>
    </row>
    <row r="145" spans="1:256" s="510" customFormat="1" ht="24.75" customHeight="1" hidden="1">
      <c r="A145" s="541" t="s">
        <v>133</v>
      </c>
      <c r="B145" s="363"/>
      <c r="C145" s="363">
        <f t="shared" si="8"/>
        <v>0</v>
      </c>
      <c r="D145" s="363"/>
      <c r="E145" s="542"/>
      <c r="F145" s="543">
        <v>0</v>
      </c>
      <c r="G145" s="542"/>
      <c r="H145" s="518"/>
      <c r="I145" s="519"/>
      <c r="J145" s="519"/>
      <c r="K145" s="519"/>
      <c r="L145" s="519"/>
      <c r="M145" s="519"/>
      <c r="N145" s="519"/>
      <c r="O145" s="519"/>
      <c r="P145" s="519"/>
      <c r="Q145" s="519"/>
      <c r="R145" s="519"/>
      <c r="S145" s="519"/>
      <c r="T145" s="519"/>
      <c r="U145" s="519"/>
      <c r="V145" s="519"/>
      <c r="W145" s="519"/>
      <c r="X145" s="519"/>
      <c r="Y145" s="519"/>
      <c r="Z145" s="519"/>
      <c r="AA145" s="519"/>
      <c r="AB145" s="519"/>
      <c r="AC145" s="519"/>
      <c r="AD145" s="519"/>
      <c r="AE145" s="519"/>
      <c r="AF145" s="519"/>
      <c r="HQ145" s="519"/>
      <c r="HR145" s="519"/>
      <c r="HS145" s="519"/>
      <c r="HT145" s="519"/>
      <c r="HU145" s="519"/>
      <c r="HV145" s="519"/>
      <c r="HW145" s="519"/>
      <c r="HX145" s="519"/>
      <c r="HY145" s="519"/>
      <c r="HZ145" s="519"/>
      <c r="IA145" s="519"/>
      <c r="IB145" s="519"/>
      <c r="IC145" s="519"/>
      <c r="ID145" s="519"/>
      <c r="IE145" s="519"/>
      <c r="IF145" s="519"/>
      <c r="IG145" s="519"/>
      <c r="IH145" s="519"/>
      <c r="II145" s="519"/>
      <c r="IJ145" s="519"/>
      <c r="IK145" s="519"/>
      <c r="IL145" s="519"/>
      <c r="IM145" s="519"/>
      <c r="IN145" s="519"/>
      <c r="IO145" s="519"/>
      <c r="IP145" s="519"/>
      <c r="IQ145" s="519"/>
      <c r="IR145" s="519"/>
      <c r="IS145" s="519"/>
      <c r="IT145" s="519"/>
      <c r="IU145" s="519"/>
      <c r="IV145" s="519"/>
    </row>
    <row r="146" spans="1:256" s="510" customFormat="1" ht="24.75" customHeight="1" hidden="1">
      <c r="A146" s="541" t="s">
        <v>54</v>
      </c>
      <c r="B146" s="363"/>
      <c r="C146" s="363">
        <f t="shared" si="8"/>
        <v>0</v>
      </c>
      <c r="D146" s="363"/>
      <c r="E146" s="542"/>
      <c r="F146" s="543">
        <v>0</v>
      </c>
      <c r="G146" s="542"/>
      <c r="H146" s="518"/>
      <c r="I146" s="519"/>
      <c r="J146" s="519"/>
      <c r="K146" s="519"/>
      <c r="L146" s="519"/>
      <c r="M146" s="519"/>
      <c r="N146" s="519"/>
      <c r="O146" s="519"/>
      <c r="P146" s="519"/>
      <c r="Q146" s="519"/>
      <c r="R146" s="519"/>
      <c r="S146" s="519"/>
      <c r="T146" s="519"/>
      <c r="U146" s="519"/>
      <c r="V146" s="519"/>
      <c r="W146" s="519"/>
      <c r="X146" s="519"/>
      <c r="Y146" s="519"/>
      <c r="Z146" s="519"/>
      <c r="AA146" s="519"/>
      <c r="AB146" s="519"/>
      <c r="AC146" s="519"/>
      <c r="AD146" s="519"/>
      <c r="AE146" s="519"/>
      <c r="AF146" s="519"/>
      <c r="HQ146" s="519"/>
      <c r="HR146" s="519"/>
      <c r="HS146" s="519"/>
      <c r="HT146" s="519"/>
      <c r="HU146" s="519"/>
      <c r="HV146" s="519"/>
      <c r="HW146" s="519"/>
      <c r="HX146" s="519"/>
      <c r="HY146" s="519"/>
      <c r="HZ146" s="519"/>
      <c r="IA146" s="519"/>
      <c r="IB146" s="519"/>
      <c r="IC146" s="519"/>
      <c r="ID146" s="519"/>
      <c r="IE146" s="519"/>
      <c r="IF146" s="519"/>
      <c r="IG146" s="519"/>
      <c r="IH146" s="519"/>
      <c r="II146" s="519"/>
      <c r="IJ146" s="519"/>
      <c r="IK146" s="519"/>
      <c r="IL146" s="519"/>
      <c r="IM146" s="519"/>
      <c r="IN146" s="519"/>
      <c r="IO146" s="519"/>
      <c r="IP146" s="519"/>
      <c r="IQ146" s="519"/>
      <c r="IR146" s="519"/>
      <c r="IS146" s="519"/>
      <c r="IT146" s="519"/>
      <c r="IU146" s="519"/>
      <c r="IV146" s="519"/>
    </row>
    <row r="147" spans="1:256" s="510" customFormat="1" ht="24.75" customHeight="1" hidden="1">
      <c r="A147" s="541" t="s">
        <v>134</v>
      </c>
      <c r="B147" s="363"/>
      <c r="C147" s="363">
        <f t="shared" si="8"/>
        <v>0</v>
      </c>
      <c r="D147" s="363"/>
      <c r="E147" s="542"/>
      <c r="F147" s="543">
        <v>0</v>
      </c>
      <c r="G147" s="542"/>
      <c r="H147" s="518"/>
      <c r="I147" s="519"/>
      <c r="J147" s="519"/>
      <c r="K147" s="519"/>
      <c r="L147" s="519"/>
      <c r="M147" s="519"/>
      <c r="N147" s="519"/>
      <c r="O147" s="519"/>
      <c r="P147" s="519"/>
      <c r="Q147" s="519"/>
      <c r="R147" s="519"/>
      <c r="S147" s="519"/>
      <c r="T147" s="519"/>
      <c r="U147" s="519"/>
      <c r="V147" s="519"/>
      <c r="W147" s="519"/>
      <c r="X147" s="519"/>
      <c r="Y147" s="519"/>
      <c r="Z147" s="519"/>
      <c r="AA147" s="519"/>
      <c r="AB147" s="519"/>
      <c r="AC147" s="519"/>
      <c r="AD147" s="519"/>
      <c r="AE147" s="519"/>
      <c r="AF147" s="519"/>
      <c r="HQ147" s="519"/>
      <c r="HR147" s="519"/>
      <c r="HS147" s="519"/>
      <c r="HT147" s="519"/>
      <c r="HU147" s="519"/>
      <c r="HV147" s="519"/>
      <c r="HW147" s="519"/>
      <c r="HX147" s="519"/>
      <c r="HY147" s="519"/>
      <c r="HZ147" s="519"/>
      <c r="IA147" s="519"/>
      <c r="IB147" s="519"/>
      <c r="IC147" s="519"/>
      <c r="ID147" s="519"/>
      <c r="IE147" s="519"/>
      <c r="IF147" s="519"/>
      <c r="IG147" s="519"/>
      <c r="IH147" s="519"/>
      <c r="II147" s="519"/>
      <c r="IJ147" s="519"/>
      <c r="IK147" s="519"/>
      <c r="IL147" s="519"/>
      <c r="IM147" s="519"/>
      <c r="IN147" s="519"/>
      <c r="IO147" s="519"/>
      <c r="IP147" s="519"/>
      <c r="IQ147" s="519"/>
      <c r="IR147" s="519"/>
      <c r="IS147" s="519"/>
      <c r="IT147" s="519"/>
      <c r="IU147" s="519"/>
      <c r="IV147" s="519"/>
    </row>
    <row r="148" spans="1:8" s="508" customFormat="1" ht="24.75" customHeight="1">
      <c r="A148" s="534" t="s">
        <v>135</v>
      </c>
      <c r="B148" s="360">
        <f>SUM(B149:B154)</f>
        <v>97</v>
      </c>
      <c r="C148" s="360">
        <f t="shared" si="8"/>
        <v>80</v>
      </c>
      <c r="D148" s="360">
        <f>SUM(D149:D154)</f>
        <v>80</v>
      </c>
      <c r="E148" s="536">
        <f>D148/C148</f>
        <v>1</v>
      </c>
      <c r="F148" s="539">
        <f>SUM(F149:F154)</f>
        <v>0</v>
      </c>
      <c r="G148" s="542"/>
      <c r="H148" s="540">
        <f>SUM(H149:H154)</f>
        <v>0</v>
      </c>
    </row>
    <row r="149" spans="1:256" s="510" customFormat="1" ht="24.75" customHeight="1">
      <c r="A149" s="541" t="s">
        <v>45</v>
      </c>
      <c r="B149" s="363">
        <v>2</v>
      </c>
      <c r="C149" s="363">
        <f t="shared" si="8"/>
        <v>2</v>
      </c>
      <c r="D149" s="25">
        <v>2</v>
      </c>
      <c r="E149" s="542">
        <f>D149/C149</f>
        <v>1</v>
      </c>
      <c r="F149" s="543"/>
      <c r="G149" s="542"/>
      <c r="H149" s="518"/>
      <c r="I149" s="519"/>
      <c r="J149" s="519"/>
      <c r="K149" s="519"/>
      <c r="L149" s="519"/>
      <c r="M149" s="519"/>
      <c r="N149" s="519"/>
      <c r="O149" s="519"/>
      <c r="P149" s="519"/>
      <c r="Q149" s="519"/>
      <c r="R149" s="519"/>
      <c r="S149" s="519"/>
      <c r="T149" s="519"/>
      <c r="U149" s="519"/>
      <c r="V149" s="519"/>
      <c r="W149" s="519"/>
      <c r="X149" s="519"/>
      <c r="Y149" s="519"/>
      <c r="Z149" s="519"/>
      <c r="AA149" s="519"/>
      <c r="AB149" s="519"/>
      <c r="AC149" s="519"/>
      <c r="AD149" s="519"/>
      <c r="AE149" s="519"/>
      <c r="AF149" s="519"/>
      <c r="HQ149" s="519"/>
      <c r="HR149" s="519"/>
      <c r="HS149" s="519"/>
      <c r="HT149" s="519"/>
      <c r="HU149" s="519"/>
      <c r="HV149" s="519"/>
      <c r="HW149" s="519"/>
      <c r="HX149" s="519"/>
      <c r="HY149" s="519"/>
      <c r="HZ149" s="519"/>
      <c r="IA149" s="519"/>
      <c r="IB149" s="519"/>
      <c r="IC149" s="519"/>
      <c r="ID149" s="519"/>
      <c r="IE149" s="519"/>
      <c r="IF149" s="519"/>
      <c r="IG149" s="519"/>
      <c r="IH149" s="519"/>
      <c r="II149" s="519"/>
      <c r="IJ149" s="519"/>
      <c r="IK149" s="519"/>
      <c r="IL149" s="519"/>
      <c r="IM149" s="519"/>
      <c r="IN149" s="519"/>
      <c r="IO149" s="519"/>
      <c r="IP149" s="519"/>
      <c r="IQ149" s="519"/>
      <c r="IR149" s="519"/>
      <c r="IS149" s="519"/>
      <c r="IT149" s="519"/>
      <c r="IU149" s="519"/>
      <c r="IV149" s="519"/>
    </row>
    <row r="150" spans="1:8" s="508" customFormat="1" ht="24.75" customHeight="1">
      <c r="A150" s="541" t="s">
        <v>46</v>
      </c>
      <c r="B150" s="363"/>
      <c r="C150" s="363">
        <f t="shared" si="8"/>
        <v>0</v>
      </c>
      <c r="D150" s="25"/>
      <c r="E150" s="542"/>
      <c r="F150" s="539"/>
      <c r="G150" s="542"/>
      <c r="H150" s="544"/>
    </row>
    <row r="151" spans="1:256" s="510" customFormat="1" ht="24.75" customHeight="1" hidden="1">
      <c r="A151" s="541" t="s">
        <v>47</v>
      </c>
      <c r="B151" s="363"/>
      <c r="C151" s="363">
        <f t="shared" si="8"/>
        <v>0</v>
      </c>
      <c r="D151" s="25"/>
      <c r="E151" s="542"/>
      <c r="F151" s="543"/>
      <c r="G151" s="542"/>
      <c r="H151" s="518"/>
      <c r="I151" s="519"/>
      <c r="J151" s="519"/>
      <c r="K151" s="519"/>
      <c r="L151" s="519"/>
      <c r="M151" s="519"/>
      <c r="N151" s="519"/>
      <c r="O151" s="519"/>
      <c r="P151" s="519"/>
      <c r="Q151" s="519"/>
      <c r="R151" s="519"/>
      <c r="S151" s="519"/>
      <c r="T151" s="519"/>
      <c r="U151" s="519"/>
      <c r="V151" s="519"/>
      <c r="W151" s="519"/>
      <c r="X151" s="519"/>
      <c r="Y151" s="519"/>
      <c r="Z151" s="519"/>
      <c r="AA151" s="519"/>
      <c r="AB151" s="519"/>
      <c r="AC151" s="519"/>
      <c r="AD151" s="519"/>
      <c r="AE151" s="519"/>
      <c r="AF151" s="519"/>
      <c r="HQ151" s="519"/>
      <c r="HR151" s="519"/>
      <c r="HS151" s="519"/>
      <c r="HT151" s="519"/>
      <c r="HU151" s="519"/>
      <c r="HV151" s="519"/>
      <c r="HW151" s="519"/>
      <c r="HX151" s="519"/>
      <c r="HY151" s="519"/>
      <c r="HZ151" s="519"/>
      <c r="IA151" s="519"/>
      <c r="IB151" s="519"/>
      <c r="IC151" s="519"/>
      <c r="ID151" s="519"/>
      <c r="IE151" s="519"/>
      <c r="IF151" s="519"/>
      <c r="IG151" s="519"/>
      <c r="IH151" s="519"/>
      <c r="II151" s="519"/>
      <c r="IJ151" s="519"/>
      <c r="IK151" s="519"/>
      <c r="IL151" s="519"/>
      <c r="IM151" s="519"/>
      <c r="IN151" s="519"/>
      <c r="IO151" s="519"/>
      <c r="IP151" s="519"/>
      <c r="IQ151" s="519"/>
      <c r="IR151" s="519"/>
      <c r="IS151" s="519"/>
      <c r="IT151" s="519"/>
      <c r="IU151" s="519"/>
      <c r="IV151" s="519"/>
    </row>
    <row r="152" spans="1:232" s="508" customFormat="1" ht="24.75" customHeight="1" hidden="1">
      <c r="A152" s="541" t="s">
        <v>136</v>
      </c>
      <c r="B152" s="363"/>
      <c r="C152" s="363">
        <f t="shared" si="8"/>
        <v>0</v>
      </c>
      <c r="D152" s="25"/>
      <c r="E152" s="542"/>
      <c r="F152" s="543">
        <v>0</v>
      </c>
      <c r="G152" s="542"/>
      <c r="H152" s="544"/>
      <c r="HX152" s="508">
        <f>SUM(A152:HW152)</f>
        <v>0</v>
      </c>
    </row>
    <row r="153" spans="1:256" s="510" customFormat="1" ht="24.75" customHeight="1">
      <c r="A153" s="541" t="s">
        <v>54</v>
      </c>
      <c r="B153" s="363"/>
      <c r="C153" s="363">
        <f t="shared" si="8"/>
        <v>0</v>
      </c>
      <c r="D153" s="25"/>
      <c r="E153" s="542"/>
      <c r="F153" s="543">
        <v>0</v>
      </c>
      <c r="G153" s="542"/>
      <c r="H153" s="518"/>
      <c r="I153" s="519"/>
      <c r="J153" s="519"/>
      <c r="K153" s="519"/>
      <c r="L153" s="519"/>
      <c r="M153" s="519"/>
      <c r="N153" s="519"/>
      <c r="O153" s="519"/>
      <c r="P153" s="519"/>
      <c r="Q153" s="519"/>
      <c r="R153" s="519"/>
      <c r="S153" s="519"/>
      <c r="T153" s="519"/>
      <c r="U153" s="519"/>
      <c r="V153" s="519"/>
      <c r="W153" s="519"/>
      <c r="X153" s="519"/>
      <c r="Y153" s="519"/>
      <c r="Z153" s="519"/>
      <c r="AA153" s="519"/>
      <c r="AB153" s="519"/>
      <c r="AC153" s="519"/>
      <c r="AD153" s="519"/>
      <c r="AE153" s="519"/>
      <c r="AF153" s="519"/>
      <c r="HQ153" s="519"/>
      <c r="HR153" s="519"/>
      <c r="HS153" s="519"/>
      <c r="HT153" s="519"/>
      <c r="HU153" s="519"/>
      <c r="HV153" s="519"/>
      <c r="HW153" s="519"/>
      <c r="HX153" s="519"/>
      <c r="HY153" s="519"/>
      <c r="HZ153" s="519"/>
      <c r="IA153" s="519"/>
      <c r="IB153" s="519"/>
      <c r="IC153" s="519"/>
      <c r="ID153" s="519"/>
      <c r="IE153" s="519"/>
      <c r="IF153" s="519"/>
      <c r="IG153" s="519"/>
      <c r="IH153" s="519"/>
      <c r="II153" s="519"/>
      <c r="IJ153" s="519"/>
      <c r="IK153" s="519"/>
      <c r="IL153" s="519"/>
      <c r="IM153" s="519"/>
      <c r="IN153" s="519"/>
      <c r="IO153" s="519"/>
      <c r="IP153" s="519"/>
      <c r="IQ153" s="519"/>
      <c r="IR153" s="519"/>
      <c r="IS153" s="519"/>
      <c r="IT153" s="519"/>
      <c r="IU153" s="519"/>
      <c r="IV153" s="519"/>
    </row>
    <row r="154" spans="1:256" s="510" customFormat="1" ht="24.75" customHeight="1">
      <c r="A154" s="541" t="s">
        <v>137</v>
      </c>
      <c r="B154" s="363">
        <v>95</v>
      </c>
      <c r="C154" s="363">
        <f t="shared" si="8"/>
        <v>78</v>
      </c>
      <c r="D154" s="25">
        <v>78</v>
      </c>
      <c r="E154" s="542">
        <f>D154/C154</f>
        <v>1</v>
      </c>
      <c r="F154" s="543"/>
      <c r="G154" s="542"/>
      <c r="H154" s="518"/>
      <c r="I154" s="519"/>
      <c r="J154" s="519"/>
      <c r="K154" s="519"/>
      <c r="L154" s="519"/>
      <c r="M154" s="519"/>
      <c r="N154" s="519"/>
      <c r="O154" s="519"/>
      <c r="P154" s="519"/>
      <c r="Q154" s="519"/>
      <c r="R154" s="519"/>
      <c r="S154" s="519"/>
      <c r="T154" s="519"/>
      <c r="U154" s="519"/>
      <c r="V154" s="519"/>
      <c r="W154" s="519"/>
      <c r="X154" s="519"/>
      <c r="Y154" s="519"/>
      <c r="Z154" s="519"/>
      <c r="AA154" s="519"/>
      <c r="AB154" s="519"/>
      <c r="AC154" s="519"/>
      <c r="AD154" s="519"/>
      <c r="AE154" s="519"/>
      <c r="AF154" s="519"/>
      <c r="HQ154" s="519"/>
      <c r="HR154" s="519"/>
      <c r="HS154" s="519"/>
      <c r="HT154" s="519"/>
      <c r="HU154" s="519"/>
      <c r="HV154" s="519"/>
      <c r="HW154" s="519"/>
      <c r="HX154" s="519"/>
      <c r="HY154" s="519"/>
      <c r="HZ154" s="519"/>
      <c r="IA154" s="519"/>
      <c r="IB154" s="519"/>
      <c r="IC154" s="519"/>
      <c r="ID154" s="519"/>
      <c r="IE154" s="519"/>
      <c r="IF154" s="519"/>
      <c r="IG154" s="519"/>
      <c r="IH154" s="519"/>
      <c r="II154" s="519"/>
      <c r="IJ154" s="519"/>
      <c r="IK154" s="519"/>
      <c r="IL154" s="519"/>
      <c r="IM154" s="519"/>
      <c r="IN154" s="519"/>
      <c r="IO154" s="519"/>
      <c r="IP154" s="519"/>
      <c r="IQ154" s="519"/>
      <c r="IR154" s="519"/>
      <c r="IS154" s="519"/>
      <c r="IT154" s="519"/>
      <c r="IU154" s="519"/>
      <c r="IV154" s="519"/>
    </row>
    <row r="155" spans="1:8" s="508" customFormat="1" ht="24.75" customHeight="1" hidden="1">
      <c r="A155" s="534" t="s">
        <v>138</v>
      </c>
      <c r="B155" s="360">
        <f>SUM(B156:B162)</f>
        <v>0</v>
      </c>
      <c r="C155" s="360">
        <f t="shared" si="8"/>
        <v>0</v>
      </c>
      <c r="D155" s="360">
        <f>SUM(D156:D162)</f>
        <v>0</v>
      </c>
      <c r="E155" s="536"/>
      <c r="F155" s="539">
        <f>SUM(F156:F162)</f>
        <v>0</v>
      </c>
      <c r="G155" s="536"/>
      <c r="H155" s="540">
        <f>SUM(H156:H162)</f>
        <v>0</v>
      </c>
    </row>
    <row r="156" spans="1:256" s="510" customFormat="1" ht="24.75" customHeight="1" hidden="1">
      <c r="A156" s="541" t="s">
        <v>45</v>
      </c>
      <c r="B156" s="363"/>
      <c r="C156" s="363">
        <f t="shared" si="8"/>
        <v>0</v>
      </c>
      <c r="D156" s="363"/>
      <c r="E156" s="542"/>
      <c r="F156" s="543"/>
      <c r="G156" s="542"/>
      <c r="H156" s="518"/>
      <c r="I156" s="519"/>
      <c r="J156" s="519"/>
      <c r="K156" s="519"/>
      <c r="L156" s="519"/>
      <c r="M156" s="519"/>
      <c r="N156" s="519"/>
      <c r="O156" s="519"/>
      <c r="P156" s="519"/>
      <c r="Q156" s="519"/>
      <c r="R156" s="519"/>
      <c r="S156" s="519"/>
      <c r="T156" s="519"/>
      <c r="U156" s="519"/>
      <c r="V156" s="519"/>
      <c r="W156" s="519"/>
      <c r="X156" s="519"/>
      <c r="Y156" s="519"/>
      <c r="Z156" s="519"/>
      <c r="AA156" s="519"/>
      <c r="AB156" s="519"/>
      <c r="AC156" s="519"/>
      <c r="AD156" s="519"/>
      <c r="AE156" s="519"/>
      <c r="AF156" s="519"/>
      <c r="HQ156" s="519"/>
      <c r="HR156" s="519"/>
      <c r="HS156" s="519"/>
      <c r="HT156" s="519"/>
      <c r="HU156" s="519"/>
      <c r="HV156" s="519"/>
      <c r="HW156" s="519"/>
      <c r="HX156" s="519"/>
      <c r="HY156" s="519"/>
      <c r="HZ156" s="519"/>
      <c r="IA156" s="519"/>
      <c r="IB156" s="519"/>
      <c r="IC156" s="519"/>
      <c r="ID156" s="519"/>
      <c r="IE156" s="519"/>
      <c r="IF156" s="519"/>
      <c r="IG156" s="519"/>
      <c r="IH156" s="519"/>
      <c r="II156" s="519"/>
      <c r="IJ156" s="519"/>
      <c r="IK156" s="519"/>
      <c r="IL156" s="519"/>
      <c r="IM156" s="519"/>
      <c r="IN156" s="519"/>
      <c r="IO156" s="519"/>
      <c r="IP156" s="519"/>
      <c r="IQ156" s="519"/>
      <c r="IR156" s="519"/>
      <c r="IS156" s="519"/>
      <c r="IT156" s="519"/>
      <c r="IU156" s="519"/>
      <c r="IV156" s="519"/>
    </row>
    <row r="157" spans="1:256" s="509" customFormat="1" ht="24.75" customHeight="1" hidden="1">
      <c r="A157" s="541" t="s">
        <v>46</v>
      </c>
      <c r="B157" s="363"/>
      <c r="C157" s="363">
        <f t="shared" si="8"/>
        <v>0</v>
      </c>
      <c r="D157" s="363"/>
      <c r="E157" s="542"/>
      <c r="F157" s="543"/>
      <c r="G157" s="542"/>
      <c r="H157" s="518"/>
      <c r="I157" s="519"/>
      <c r="J157" s="519"/>
      <c r="K157" s="519"/>
      <c r="L157" s="519"/>
      <c r="M157" s="519"/>
      <c r="N157" s="519"/>
      <c r="O157" s="519"/>
      <c r="P157" s="519"/>
      <c r="Q157" s="519"/>
      <c r="R157" s="519"/>
      <c r="S157" s="519"/>
      <c r="T157" s="519"/>
      <c r="U157" s="519"/>
      <c r="V157" s="519"/>
      <c r="W157" s="519"/>
      <c r="X157" s="519"/>
      <c r="Y157" s="519"/>
      <c r="Z157" s="519"/>
      <c r="AA157" s="519"/>
      <c r="AB157" s="519"/>
      <c r="AC157" s="519"/>
      <c r="AD157" s="519"/>
      <c r="AE157" s="519"/>
      <c r="AF157" s="519"/>
      <c r="HQ157" s="519"/>
      <c r="HR157" s="519"/>
      <c r="HS157" s="519"/>
      <c r="HT157" s="519"/>
      <c r="HU157" s="519"/>
      <c r="HV157" s="519"/>
      <c r="HW157" s="519"/>
      <c r="HX157" s="519"/>
      <c r="HY157" s="519"/>
      <c r="HZ157" s="519"/>
      <c r="IA157" s="519"/>
      <c r="IB157" s="519"/>
      <c r="IC157" s="519"/>
      <c r="ID157" s="519"/>
      <c r="IE157" s="519"/>
      <c r="IF157" s="519"/>
      <c r="IG157" s="519"/>
      <c r="IH157" s="519"/>
      <c r="II157" s="519"/>
      <c r="IJ157" s="519"/>
      <c r="IK157" s="519"/>
      <c r="IL157" s="519"/>
      <c r="IM157" s="519"/>
      <c r="IN157" s="519"/>
      <c r="IO157" s="519"/>
      <c r="IP157" s="519"/>
      <c r="IQ157" s="519"/>
      <c r="IR157" s="519"/>
      <c r="IS157" s="519"/>
      <c r="IT157" s="519"/>
      <c r="IU157" s="519"/>
      <c r="IV157" s="519"/>
    </row>
    <row r="158" spans="1:256" s="510" customFormat="1" ht="24.75" customHeight="1" hidden="1">
      <c r="A158" s="541" t="s">
        <v>47</v>
      </c>
      <c r="B158" s="363"/>
      <c r="C158" s="363">
        <f t="shared" si="8"/>
        <v>0</v>
      </c>
      <c r="D158" s="363"/>
      <c r="E158" s="542"/>
      <c r="F158" s="543"/>
      <c r="G158" s="542"/>
      <c r="H158" s="518"/>
      <c r="I158" s="519"/>
      <c r="J158" s="519"/>
      <c r="K158" s="519"/>
      <c r="L158" s="519"/>
      <c r="M158" s="519"/>
      <c r="N158" s="519"/>
      <c r="O158" s="519"/>
      <c r="P158" s="519"/>
      <c r="Q158" s="519"/>
      <c r="R158" s="519"/>
      <c r="S158" s="519"/>
      <c r="T158" s="519"/>
      <c r="U158" s="519"/>
      <c r="V158" s="519"/>
      <c r="W158" s="519"/>
      <c r="X158" s="519"/>
      <c r="Y158" s="519"/>
      <c r="Z158" s="519"/>
      <c r="AA158" s="519"/>
      <c r="AB158" s="519"/>
      <c r="AC158" s="519"/>
      <c r="AD158" s="519"/>
      <c r="AE158" s="519"/>
      <c r="AF158" s="519"/>
      <c r="HQ158" s="519"/>
      <c r="HR158" s="519"/>
      <c r="HS158" s="519"/>
      <c r="HT158" s="519"/>
      <c r="HU158" s="519"/>
      <c r="HV158" s="519"/>
      <c r="HW158" s="519"/>
      <c r="HX158" s="519"/>
      <c r="HY158" s="519"/>
      <c r="HZ158" s="519"/>
      <c r="IA158" s="519"/>
      <c r="IB158" s="519"/>
      <c r="IC158" s="519"/>
      <c r="ID158" s="519"/>
      <c r="IE158" s="519"/>
      <c r="IF158" s="519"/>
      <c r="IG158" s="519"/>
      <c r="IH158" s="519"/>
      <c r="II158" s="519"/>
      <c r="IJ158" s="519"/>
      <c r="IK158" s="519"/>
      <c r="IL158" s="519"/>
      <c r="IM158" s="519"/>
      <c r="IN158" s="519"/>
      <c r="IO158" s="519"/>
      <c r="IP158" s="519"/>
      <c r="IQ158" s="519"/>
      <c r="IR158" s="519"/>
      <c r="IS158" s="519"/>
      <c r="IT158" s="519"/>
      <c r="IU158" s="519"/>
      <c r="IV158" s="519"/>
    </row>
    <row r="159" spans="1:256" s="510" customFormat="1" ht="24.75" customHeight="1" hidden="1">
      <c r="A159" s="541" t="s">
        <v>139</v>
      </c>
      <c r="B159" s="363"/>
      <c r="C159" s="363">
        <f t="shared" si="8"/>
        <v>0</v>
      </c>
      <c r="D159" s="363"/>
      <c r="E159" s="542"/>
      <c r="F159" s="543"/>
      <c r="G159" s="542"/>
      <c r="H159" s="518"/>
      <c r="I159" s="519"/>
      <c r="J159" s="519"/>
      <c r="K159" s="519"/>
      <c r="L159" s="519"/>
      <c r="M159" s="519"/>
      <c r="N159" s="519"/>
      <c r="O159" s="519"/>
      <c r="P159" s="519"/>
      <c r="Q159" s="519"/>
      <c r="R159" s="519"/>
      <c r="S159" s="519"/>
      <c r="T159" s="519"/>
      <c r="U159" s="519"/>
      <c r="V159" s="519"/>
      <c r="W159" s="519"/>
      <c r="X159" s="519"/>
      <c r="Y159" s="519"/>
      <c r="Z159" s="519"/>
      <c r="AA159" s="519"/>
      <c r="AB159" s="519"/>
      <c r="AC159" s="519"/>
      <c r="AD159" s="519"/>
      <c r="AE159" s="519"/>
      <c r="AF159" s="519"/>
      <c r="HQ159" s="519"/>
      <c r="HR159" s="519"/>
      <c r="HS159" s="519"/>
      <c r="HT159" s="519"/>
      <c r="HU159" s="519"/>
      <c r="HV159" s="519"/>
      <c r="HW159" s="519"/>
      <c r="HX159" s="519"/>
      <c r="HY159" s="519"/>
      <c r="HZ159" s="519"/>
      <c r="IA159" s="519"/>
      <c r="IB159" s="519"/>
      <c r="IC159" s="519"/>
      <c r="ID159" s="519"/>
      <c r="IE159" s="519"/>
      <c r="IF159" s="519"/>
      <c r="IG159" s="519"/>
      <c r="IH159" s="519"/>
      <c r="II159" s="519"/>
      <c r="IJ159" s="519"/>
      <c r="IK159" s="519"/>
      <c r="IL159" s="519"/>
      <c r="IM159" s="519"/>
      <c r="IN159" s="519"/>
      <c r="IO159" s="519"/>
      <c r="IP159" s="519"/>
      <c r="IQ159" s="519"/>
      <c r="IR159" s="519"/>
      <c r="IS159" s="519"/>
      <c r="IT159" s="519"/>
      <c r="IU159" s="519"/>
      <c r="IV159" s="519"/>
    </row>
    <row r="160" spans="1:256" s="510" customFormat="1" ht="24.75" customHeight="1" hidden="1">
      <c r="A160" s="541" t="s">
        <v>140</v>
      </c>
      <c r="B160" s="363"/>
      <c r="C160" s="363">
        <f t="shared" si="8"/>
        <v>0</v>
      </c>
      <c r="D160" s="363"/>
      <c r="E160" s="542"/>
      <c r="F160" s="543"/>
      <c r="G160" s="542"/>
      <c r="H160" s="518"/>
      <c r="I160" s="519"/>
      <c r="J160" s="519"/>
      <c r="K160" s="519"/>
      <c r="L160" s="519"/>
      <c r="M160" s="519"/>
      <c r="N160" s="519"/>
      <c r="O160" s="519"/>
      <c r="P160" s="519"/>
      <c r="Q160" s="519"/>
      <c r="R160" s="519"/>
      <c r="S160" s="519"/>
      <c r="T160" s="519"/>
      <c r="U160" s="519"/>
      <c r="V160" s="519"/>
      <c r="W160" s="519"/>
      <c r="X160" s="519"/>
      <c r="Y160" s="519"/>
      <c r="Z160" s="519"/>
      <c r="AA160" s="519"/>
      <c r="AB160" s="519"/>
      <c r="AC160" s="519"/>
      <c r="AD160" s="519"/>
      <c r="AE160" s="519"/>
      <c r="AF160" s="519"/>
      <c r="HQ160" s="519"/>
      <c r="HR160" s="519"/>
      <c r="HS160" s="519"/>
      <c r="HT160" s="519"/>
      <c r="HU160" s="519"/>
      <c r="HV160" s="519"/>
      <c r="HW160" s="519"/>
      <c r="HX160" s="519"/>
      <c r="HY160" s="519"/>
      <c r="HZ160" s="519"/>
      <c r="IA160" s="519"/>
      <c r="IB160" s="519"/>
      <c r="IC160" s="519"/>
      <c r="ID160" s="519"/>
      <c r="IE160" s="519"/>
      <c r="IF160" s="519"/>
      <c r="IG160" s="519"/>
      <c r="IH160" s="519"/>
      <c r="II160" s="519"/>
      <c r="IJ160" s="519"/>
      <c r="IK160" s="519"/>
      <c r="IL160" s="519"/>
      <c r="IM160" s="519"/>
      <c r="IN160" s="519"/>
      <c r="IO160" s="519"/>
      <c r="IP160" s="519"/>
      <c r="IQ160" s="519"/>
      <c r="IR160" s="519"/>
      <c r="IS160" s="519"/>
      <c r="IT160" s="519"/>
      <c r="IU160" s="519"/>
      <c r="IV160" s="519"/>
    </row>
    <row r="161" spans="1:256" s="510" customFormat="1" ht="24.75" customHeight="1" hidden="1">
      <c r="A161" s="541" t="s">
        <v>54</v>
      </c>
      <c r="B161" s="363"/>
      <c r="C161" s="363">
        <f t="shared" si="8"/>
        <v>0</v>
      </c>
      <c r="D161" s="363"/>
      <c r="E161" s="542"/>
      <c r="F161" s="543"/>
      <c r="G161" s="542"/>
      <c r="H161" s="518"/>
      <c r="I161" s="519"/>
      <c r="J161" s="519"/>
      <c r="K161" s="519"/>
      <c r="L161" s="519"/>
      <c r="M161" s="519"/>
      <c r="N161" s="519"/>
      <c r="O161" s="519"/>
      <c r="P161" s="519"/>
      <c r="Q161" s="519"/>
      <c r="R161" s="519"/>
      <c r="S161" s="519"/>
      <c r="T161" s="519"/>
      <c r="U161" s="519"/>
      <c r="V161" s="519"/>
      <c r="W161" s="519"/>
      <c r="X161" s="519"/>
      <c r="Y161" s="519"/>
      <c r="Z161" s="519"/>
      <c r="AA161" s="519"/>
      <c r="AB161" s="519"/>
      <c r="AC161" s="519"/>
      <c r="AD161" s="519"/>
      <c r="AE161" s="519"/>
      <c r="AF161" s="519"/>
      <c r="HQ161" s="519"/>
      <c r="HR161" s="519"/>
      <c r="HS161" s="519"/>
      <c r="HT161" s="519"/>
      <c r="HU161" s="519"/>
      <c r="HV161" s="519"/>
      <c r="HW161" s="519"/>
      <c r="HX161" s="519"/>
      <c r="HY161" s="519"/>
      <c r="HZ161" s="519"/>
      <c r="IA161" s="519"/>
      <c r="IB161" s="519"/>
      <c r="IC161" s="519"/>
      <c r="ID161" s="519"/>
      <c r="IE161" s="519"/>
      <c r="IF161" s="519"/>
      <c r="IG161" s="519"/>
      <c r="IH161" s="519"/>
      <c r="II161" s="519"/>
      <c r="IJ161" s="519"/>
      <c r="IK161" s="519"/>
      <c r="IL161" s="519"/>
      <c r="IM161" s="519"/>
      <c r="IN161" s="519"/>
      <c r="IO161" s="519"/>
      <c r="IP161" s="519"/>
      <c r="IQ161" s="519"/>
      <c r="IR161" s="519"/>
      <c r="IS161" s="519"/>
      <c r="IT161" s="519"/>
      <c r="IU161" s="519"/>
      <c r="IV161" s="519"/>
    </row>
    <row r="162" spans="1:8" s="508" customFormat="1" ht="24.75" customHeight="1" hidden="1">
      <c r="A162" s="541" t="s">
        <v>141</v>
      </c>
      <c r="B162" s="363"/>
      <c r="C162" s="363">
        <f t="shared" si="8"/>
        <v>0</v>
      </c>
      <c r="D162" s="363"/>
      <c r="E162" s="542"/>
      <c r="F162" s="543"/>
      <c r="G162" s="542"/>
      <c r="H162" s="544"/>
    </row>
    <row r="163" spans="1:8" s="508" customFormat="1" ht="24.75" customHeight="1">
      <c r="A163" s="534" t="s">
        <v>142</v>
      </c>
      <c r="B163" s="360">
        <f>SUM(B164:B168)</f>
        <v>151</v>
      </c>
      <c r="C163" s="360">
        <f t="shared" si="8"/>
        <v>96</v>
      </c>
      <c r="D163" s="360">
        <f>SUM(D164:D168)</f>
        <v>96</v>
      </c>
      <c r="E163" s="536">
        <f>D163/C163</f>
        <v>1</v>
      </c>
      <c r="F163" s="539">
        <f>SUM(F164:F168)</f>
        <v>97</v>
      </c>
      <c r="G163" s="536">
        <f>(D163-F163)/F163</f>
        <v>-0.010309278350515464</v>
      </c>
      <c r="H163" s="540">
        <f>SUM(H164:H168)</f>
        <v>0</v>
      </c>
    </row>
    <row r="164" spans="1:256" s="510" customFormat="1" ht="24.75" customHeight="1">
      <c r="A164" s="541" t="s">
        <v>45</v>
      </c>
      <c r="B164" s="363">
        <v>151</v>
      </c>
      <c r="C164" s="363">
        <f t="shared" si="8"/>
        <v>96</v>
      </c>
      <c r="D164" s="25">
        <v>96</v>
      </c>
      <c r="E164" s="542">
        <f>D164/C164</f>
        <v>1</v>
      </c>
      <c r="F164" s="543">
        <v>97</v>
      </c>
      <c r="G164" s="542">
        <f>(D164-F164)/F164</f>
        <v>-0.010309278350515464</v>
      </c>
      <c r="H164" s="518"/>
      <c r="I164" s="519"/>
      <c r="J164" s="519"/>
      <c r="K164" s="519"/>
      <c r="L164" s="519"/>
      <c r="M164" s="519"/>
      <c r="N164" s="519"/>
      <c r="O164" s="519"/>
      <c r="P164" s="519"/>
      <c r="Q164" s="519"/>
      <c r="R164" s="519"/>
      <c r="S164" s="519"/>
      <c r="T164" s="519"/>
      <c r="U164" s="519"/>
      <c r="V164" s="519"/>
      <c r="W164" s="519"/>
      <c r="X164" s="519"/>
      <c r="Y164" s="519"/>
      <c r="Z164" s="519"/>
      <c r="AA164" s="519"/>
      <c r="AB164" s="519"/>
      <c r="AC164" s="519"/>
      <c r="AD164" s="519"/>
      <c r="AE164" s="519"/>
      <c r="AF164" s="519"/>
      <c r="HQ164" s="519"/>
      <c r="HR164" s="519"/>
      <c r="HS164" s="519"/>
      <c r="HT164" s="519"/>
      <c r="HU164" s="519"/>
      <c r="HV164" s="519"/>
      <c r="HW164" s="519"/>
      <c r="HX164" s="519"/>
      <c r="HY164" s="519"/>
      <c r="HZ164" s="519"/>
      <c r="IA164" s="519"/>
      <c r="IB164" s="519"/>
      <c r="IC164" s="519"/>
      <c r="ID164" s="519"/>
      <c r="IE164" s="519"/>
      <c r="IF164" s="519"/>
      <c r="IG164" s="519"/>
      <c r="IH164" s="519"/>
      <c r="II164" s="519"/>
      <c r="IJ164" s="519"/>
      <c r="IK164" s="519"/>
      <c r="IL164" s="519"/>
      <c r="IM164" s="519"/>
      <c r="IN164" s="519"/>
      <c r="IO164" s="519"/>
      <c r="IP164" s="519"/>
      <c r="IQ164" s="519"/>
      <c r="IR164" s="519"/>
      <c r="IS164" s="519"/>
      <c r="IT164" s="519"/>
      <c r="IU164" s="519"/>
      <c r="IV164" s="519"/>
    </row>
    <row r="165" spans="1:8" s="508" customFormat="1" ht="24.75" customHeight="1">
      <c r="A165" s="541" t="s">
        <v>46</v>
      </c>
      <c r="B165" s="363"/>
      <c r="C165" s="363">
        <f t="shared" si="8"/>
        <v>0</v>
      </c>
      <c r="D165" s="25"/>
      <c r="E165" s="542"/>
      <c r="F165" s="543">
        <v>0</v>
      </c>
      <c r="G165" s="542"/>
      <c r="H165" s="544"/>
    </row>
    <row r="166" spans="1:256" s="510" customFormat="1" ht="24.75" customHeight="1" hidden="1">
      <c r="A166" s="541" t="s">
        <v>47</v>
      </c>
      <c r="B166" s="363"/>
      <c r="C166" s="363">
        <f t="shared" si="8"/>
        <v>0</v>
      </c>
      <c r="D166" s="25"/>
      <c r="E166" s="542"/>
      <c r="F166" s="543">
        <v>0</v>
      </c>
      <c r="G166" s="542"/>
      <c r="H166" s="518"/>
      <c r="I166" s="519"/>
      <c r="J166" s="519"/>
      <c r="K166" s="519"/>
      <c r="L166" s="519"/>
      <c r="M166" s="519"/>
      <c r="N166" s="519"/>
      <c r="O166" s="519"/>
      <c r="P166" s="519"/>
      <c r="Q166" s="519"/>
      <c r="R166" s="519"/>
      <c r="S166" s="519"/>
      <c r="T166" s="519"/>
      <c r="U166" s="519"/>
      <c r="V166" s="519"/>
      <c r="W166" s="519"/>
      <c r="X166" s="519"/>
      <c r="Y166" s="519"/>
      <c r="Z166" s="519"/>
      <c r="AA166" s="519"/>
      <c r="AB166" s="519"/>
      <c r="AC166" s="519"/>
      <c r="AD166" s="519"/>
      <c r="AE166" s="519"/>
      <c r="AF166" s="519"/>
      <c r="HQ166" s="519"/>
      <c r="HR166" s="519"/>
      <c r="HS166" s="519"/>
      <c r="HT166" s="519"/>
      <c r="HU166" s="519"/>
      <c r="HV166" s="519"/>
      <c r="HW166" s="519"/>
      <c r="HX166" s="519"/>
      <c r="HY166" s="519"/>
      <c r="HZ166" s="519"/>
      <c r="IA166" s="519"/>
      <c r="IB166" s="519"/>
      <c r="IC166" s="519"/>
      <c r="ID166" s="519"/>
      <c r="IE166" s="519"/>
      <c r="IF166" s="519"/>
      <c r="IG166" s="519"/>
      <c r="IH166" s="519"/>
      <c r="II166" s="519"/>
      <c r="IJ166" s="519"/>
      <c r="IK166" s="519"/>
      <c r="IL166" s="519"/>
      <c r="IM166" s="519"/>
      <c r="IN166" s="519"/>
      <c r="IO166" s="519"/>
      <c r="IP166" s="519"/>
      <c r="IQ166" s="519"/>
      <c r="IR166" s="519"/>
      <c r="IS166" s="519"/>
      <c r="IT166" s="519"/>
      <c r="IU166" s="519"/>
      <c r="IV166" s="519"/>
    </row>
    <row r="167" spans="1:256" s="510" customFormat="1" ht="24.75" customHeight="1" hidden="1">
      <c r="A167" s="541" t="s">
        <v>143</v>
      </c>
      <c r="B167" s="363"/>
      <c r="C167" s="363">
        <f t="shared" si="8"/>
        <v>0</v>
      </c>
      <c r="D167" s="25"/>
      <c r="E167" s="542"/>
      <c r="F167" s="543">
        <v>0</v>
      </c>
      <c r="G167" s="542"/>
      <c r="H167" s="518"/>
      <c r="I167" s="519"/>
      <c r="J167" s="519"/>
      <c r="K167" s="519"/>
      <c r="L167" s="519"/>
      <c r="M167" s="519"/>
      <c r="N167" s="519"/>
      <c r="O167" s="519"/>
      <c r="P167" s="519"/>
      <c r="Q167" s="519"/>
      <c r="R167" s="519"/>
      <c r="S167" s="519"/>
      <c r="T167" s="519"/>
      <c r="U167" s="519"/>
      <c r="V167" s="519"/>
      <c r="W167" s="519"/>
      <c r="X167" s="519"/>
      <c r="Y167" s="519"/>
      <c r="Z167" s="519"/>
      <c r="AA167" s="519"/>
      <c r="AB167" s="519"/>
      <c r="AC167" s="519"/>
      <c r="AD167" s="519"/>
      <c r="AE167" s="519"/>
      <c r="AF167" s="519"/>
      <c r="HQ167" s="519"/>
      <c r="HR167" s="519"/>
      <c r="HS167" s="519"/>
      <c r="HT167" s="519"/>
      <c r="HU167" s="519"/>
      <c r="HV167" s="519"/>
      <c r="HW167" s="519"/>
      <c r="HX167" s="519"/>
      <c r="HY167" s="519"/>
      <c r="HZ167" s="519"/>
      <c r="IA167" s="519"/>
      <c r="IB167" s="519"/>
      <c r="IC167" s="519"/>
      <c r="ID167" s="519"/>
      <c r="IE167" s="519"/>
      <c r="IF167" s="519"/>
      <c r="IG167" s="519"/>
      <c r="IH167" s="519"/>
      <c r="II167" s="519"/>
      <c r="IJ167" s="519"/>
      <c r="IK167" s="519"/>
      <c r="IL167" s="519"/>
      <c r="IM167" s="519"/>
      <c r="IN167" s="519"/>
      <c r="IO167" s="519"/>
      <c r="IP167" s="519"/>
      <c r="IQ167" s="519"/>
      <c r="IR167" s="519"/>
      <c r="IS167" s="519"/>
      <c r="IT167" s="519"/>
      <c r="IU167" s="519"/>
      <c r="IV167" s="519"/>
    </row>
    <row r="168" spans="1:256" s="510" customFormat="1" ht="24.75" customHeight="1">
      <c r="A168" s="541" t="s">
        <v>144</v>
      </c>
      <c r="B168" s="363"/>
      <c r="C168" s="363">
        <f t="shared" si="8"/>
        <v>0</v>
      </c>
      <c r="D168" s="25"/>
      <c r="E168" s="542"/>
      <c r="F168" s="543">
        <v>0</v>
      </c>
      <c r="G168" s="542"/>
      <c r="H168" s="518"/>
      <c r="I168" s="519"/>
      <c r="J168" s="519"/>
      <c r="K168" s="519"/>
      <c r="L168" s="519"/>
      <c r="M168" s="519"/>
      <c r="N168" s="519"/>
      <c r="O168" s="519"/>
      <c r="P168" s="519"/>
      <c r="Q168" s="519"/>
      <c r="R168" s="519"/>
      <c r="S168" s="519"/>
      <c r="T168" s="519"/>
      <c r="U168" s="519"/>
      <c r="V168" s="519"/>
      <c r="W168" s="519"/>
      <c r="X168" s="519"/>
      <c r="Y168" s="519"/>
      <c r="Z168" s="519"/>
      <c r="AA168" s="519"/>
      <c r="AB168" s="519"/>
      <c r="AC168" s="519"/>
      <c r="AD168" s="519"/>
      <c r="AE168" s="519"/>
      <c r="AF168" s="519"/>
      <c r="HQ168" s="519"/>
      <c r="HR168" s="519"/>
      <c r="HS168" s="519"/>
      <c r="HT168" s="519"/>
      <c r="HU168" s="519"/>
      <c r="HV168" s="519"/>
      <c r="HW168" s="519"/>
      <c r="HX168" s="519"/>
      <c r="HY168" s="519"/>
      <c r="HZ168" s="519"/>
      <c r="IA168" s="519"/>
      <c r="IB168" s="519"/>
      <c r="IC168" s="519"/>
      <c r="ID168" s="519"/>
      <c r="IE168" s="519"/>
      <c r="IF168" s="519"/>
      <c r="IG168" s="519"/>
      <c r="IH168" s="519"/>
      <c r="II168" s="519"/>
      <c r="IJ168" s="519"/>
      <c r="IK168" s="519"/>
      <c r="IL168" s="519"/>
      <c r="IM168" s="519"/>
      <c r="IN168" s="519"/>
      <c r="IO168" s="519"/>
      <c r="IP168" s="519"/>
      <c r="IQ168" s="519"/>
      <c r="IR168" s="519"/>
      <c r="IS168" s="519"/>
      <c r="IT168" s="519"/>
      <c r="IU168" s="519"/>
      <c r="IV168" s="519"/>
    </row>
    <row r="169" spans="1:8" s="508" customFormat="1" ht="24.75" customHeight="1">
      <c r="A169" s="534" t="s">
        <v>145</v>
      </c>
      <c r="B169" s="360">
        <f>SUM(B170:B175)</f>
        <v>113</v>
      </c>
      <c r="C169" s="360">
        <f t="shared" si="8"/>
        <v>70</v>
      </c>
      <c r="D169" s="360">
        <f>SUM(D170:D175)</f>
        <v>70</v>
      </c>
      <c r="E169" s="536">
        <f>D169/C169</f>
        <v>1</v>
      </c>
      <c r="F169" s="539">
        <f>SUM(F170:F175)</f>
        <v>72</v>
      </c>
      <c r="G169" s="536">
        <f>(D169-F169)/F169</f>
        <v>-0.027777777777777776</v>
      </c>
      <c r="H169" s="540">
        <f>SUM(H170:H175)</f>
        <v>0</v>
      </c>
    </row>
    <row r="170" spans="1:256" s="510" customFormat="1" ht="24.75" customHeight="1">
      <c r="A170" s="541" t="s">
        <v>45</v>
      </c>
      <c r="B170" s="363">
        <v>113</v>
      </c>
      <c r="C170" s="363">
        <f t="shared" si="8"/>
        <v>70</v>
      </c>
      <c r="D170" s="25">
        <v>70</v>
      </c>
      <c r="E170" s="542">
        <f>D170/C170</f>
        <v>1</v>
      </c>
      <c r="F170" s="543">
        <v>72</v>
      </c>
      <c r="G170" s="542">
        <f>(D170-F170)/F170</f>
        <v>-0.027777777777777776</v>
      </c>
      <c r="H170" s="518"/>
      <c r="I170" s="519"/>
      <c r="J170" s="519"/>
      <c r="K170" s="519"/>
      <c r="L170" s="519"/>
      <c r="M170" s="519"/>
      <c r="N170" s="519"/>
      <c r="O170" s="519"/>
      <c r="P170" s="519"/>
      <c r="Q170" s="519"/>
      <c r="R170" s="519"/>
      <c r="S170" s="519"/>
      <c r="T170" s="519"/>
      <c r="U170" s="519"/>
      <c r="V170" s="519"/>
      <c r="W170" s="519"/>
      <c r="X170" s="519"/>
      <c r="Y170" s="519"/>
      <c r="Z170" s="519"/>
      <c r="AA170" s="519"/>
      <c r="AB170" s="519"/>
      <c r="AC170" s="519"/>
      <c r="AD170" s="519"/>
      <c r="AE170" s="519"/>
      <c r="AF170" s="519"/>
      <c r="HQ170" s="519"/>
      <c r="HR170" s="519"/>
      <c r="HS170" s="519"/>
      <c r="HT170" s="519"/>
      <c r="HU170" s="519"/>
      <c r="HV170" s="519"/>
      <c r="HW170" s="519"/>
      <c r="HX170" s="519"/>
      <c r="HY170" s="519"/>
      <c r="HZ170" s="519"/>
      <c r="IA170" s="519"/>
      <c r="IB170" s="519"/>
      <c r="IC170" s="519"/>
      <c r="ID170" s="519"/>
      <c r="IE170" s="519"/>
      <c r="IF170" s="519"/>
      <c r="IG170" s="519"/>
      <c r="IH170" s="519"/>
      <c r="II170" s="519"/>
      <c r="IJ170" s="519"/>
      <c r="IK170" s="519"/>
      <c r="IL170" s="519"/>
      <c r="IM170" s="519"/>
      <c r="IN170" s="519"/>
      <c r="IO170" s="519"/>
      <c r="IP170" s="519"/>
      <c r="IQ170" s="519"/>
      <c r="IR170" s="519"/>
      <c r="IS170" s="519"/>
      <c r="IT170" s="519"/>
      <c r="IU170" s="519"/>
      <c r="IV170" s="519"/>
    </row>
    <row r="171" spans="1:8" s="508" customFormat="1" ht="24.75" customHeight="1">
      <c r="A171" s="541" t="s">
        <v>46</v>
      </c>
      <c r="B171" s="363"/>
      <c r="C171" s="363">
        <f t="shared" si="8"/>
        <v>0</v>
      </c>
      <c r="D171" s="25"/>
      <c r="E171" s="542"/>
      <c r="F171" s="543">
        <v>0</v>
      </c>
      <c r="G171" s="542"/>
      <c r="H171" s="544"/>
    </row>
    <row r="172" spans="1:256" s="510" customFormat="1" ht="24.75" customHeight="1">
      <c r="A172" s="541" t="s">
        <v>47</v>
      </c>
      <c r="B172" s="363"/>
      <c r="C172" s="363">
        <f t="shared" si="8"/>
        <v>0</v>
      </c>
      <c r="D172" s="25"/>
      <c r="E172" s="542"/>
      <c r="F172" s="543">
        <v>0</v>
      </c>
      <c r="G172" s="542"/>
      <c r="H172" s="518"/>
      <c r="I172" s="519"/>
      <c r="J172" s="519"/>
      <c r="K172" s="519"/>
      <c r="L172" s="519"/>
      <c r="M172" s="519"/>
      <c r="N172" s="519"/>
      <c r="O172" s="519"/>
      <c r="P172" s="519"/>
      <c r="Q172" s="519"/>
      <c r="R172" s="519"/>
      <c r="S172" s="519"/>
      <c r="T172" s="519"/>
      <c r="U172" s="519"/>
      <c r="V172" s="519"/>
      <c r="W172" s="519"/>
      <c r="X172" s="519"/>
      <c r="Y172" s="519"/>
      <c r="Z172" s="519"/>
      <c r="AA172" s="519"/>
      <c r="AB172" s="519"/>
      <c r="AC172" s="519"/>
      <c r="AD172" s="519"/>
      <c r="AE172" s="519"/>
      <c r="AF172" s="519"/>
      <c r="HQ172" s="519"/>
      <c r="HR172" s="519"/>
      <c r="HS172" s="519"/>
      <c r="HT172" s="519"/>
      <c r="HU172" s="519"/>
      <c r="HV172" s="519"/>
      <c r="HW172" s="519"/>
      <c r="HX172" s="519"/>
      <c r="HY172" s="519"/>
      <c r="HZ172" s="519"/>
      <c r="IA172" s="519"/>
      <c r="IB172" s="519"/>
      <c r="IC172" s="519"/>
      <c r="ID172" s="519"/>
      <c r="IE172" s="519"/>
      <c r="IF172" s="519"/>
      <c r="IG172" s="519"/>
      <c r="IH172" s="519"/>
      <c r="II172" s="519"/>
      <c r="IJ172" s="519"/>
      <c r="IK172" s="519"/>
      <c r="IL172" s="519"/>
      <c r="IM172" s="519"/>
      <c r="IN172" s="519"/>
      <c r="IO172" s="519"/>
      <c r="IP172" s="519"/>
      <c r="IQ172" s="519"/>
      <c r="IR172" s="519"/>
      <c r="IS172" s="519"/>
      <c r="IT172" s="519"/>
      <c r="IU172" s="519"/>
      <c r="IV172" s="519"/>
    </row>
    <row r="173" spans="1:256" s="510" customFormat="1" ht="24.75" customHeight="1" hidden="1">
      <c r="A173" s="541" t="s">
        <v>59</v>
      </c>
      <c r="B173" s="363"/>
      <c r="C173" s="363">
        <f t="shared" si="8"/>
        <v>0</v>
      </c>
      <c r="D173" s="25"/>
      <c r="E173" s="542"/>
      <c r="F173" s="537">
        <v>0</v>
      </c>
      <c r="G173" s="542"/>
      <c r="H173" s="518"/>
      <c r="I173" s="519"/>
      <c r="J173" s="519"/>
      <c r="K173" s="519"/>
      <c r="L173" s="519"/>
      <c r="M173" s="519"/>
      <c r="N173" s="519"/>
      <c r="O173" s="519"/>
      <c r="P173" s="519"/>
      <c r="Q173" s="519"/>
      <c r="R173" s="519"/>
      <c r="S173" s="519"/>
      <c r="T173" s="519"/>
      <c r="U173" s="519"/>
      <c r="V173" s="519"/>
      <c r="W173" s="519"/>
      <c r="X173" s="519"/>
      <c r="Y173" s="519"/>
      <c r="Z173" s="519"/>
      <c r="AA173" s="519"/>
      <c r="AB173" s="519"/>
      <c r="AC173" s="519"/>
      <c r="AD173" s="519"/>
      <c r="AE173" s="519"/>
      <c r="AF173" s="519"/>
      <c r="HQ173" s="519"/>
      <c r="HR173" s="519"/>
      <c r="HS173" s="519"/>
      <c r="HT173" s="519"/>
      <c r="HU173" s="519"/>
      <c r="HV173" s="519"/>
      <c r="HW173" s="519"/>
      <c r="HX173" s="519"/>
      <c r="HY173" s="519"/>
      <c r="HZ173" s="519"/>
      <c r="IA173" s="519"/>
      <c r="IB173" s="519"/>
      <c r="IC173" s="519"/>
      <c r="ID173" s="519"/>
      <c r="IE173" s="519"/>
      <c r="IF173" s="519"/>
      <c r="IG173" s="519"/>
      <c r="IH173" s="519"/>
      <c r="II173" s="519"/>
      <c r="IJ173" s="519"/>
      <c r="IK173" s="519"/>
      <c r="IL173" s="519"/>
      <c r="IM173" s="519"/>
      <c r="IN173" s="519"/>
      <c r="IO173" s="519"/>
      <c r="IP173" s="519"/>
      <c r="IQ173" s="519"/>
      <c r="IR173" s="519"/>
      <c r="IS173" s="519"/>
      <c r="IT173" s="519"/>
      <c r="IU173" s="519"/>
      <c r="IV173" s="519"/>
    </row>
    <row r="174" spans="1:8" s="508" customFormat="1" ht="24.75" customHeight="1" hidden="1">
      <c r="A174" s="541" t="s">
        <v>54</v>
      </c>
      <c r="B174" s="363"/>
      <c r="C174" s="363">
        <f t="shared" si="8"/>
        <v>0</v>
      </c>
      <c r="D174" s="25"/>
      <c r="E174" s="542"/>
      <c r="F174" s="539">
        <v>0</v>
      </c>
      <c r="G174" s="542"/>
      <c r="H174" s="544"/>
    </row>
    <row r="175" spans="1:256" s="510" customFormat="1" ht="39.75" customHeight="1">
      <c r="A175" s="541" t="s">
        <v>146</v>
      </c>
      <c r="B175" s="363"/>
      <c r="C175" s="363">
        <f t="shared" si="8"/>
        <v>0</v>
      </c>
      <c r="D175" s="25"/>
      <c r="E175" s="542"/>
      <c r="F175" s="543">
        <v>0</v>
      </c>
      <c r="G175" s="542"/>
      <c r="H175" s="518"/>
      <c r="I175" s="519"/>
      <c r="J175" s="519"/>
      <c r="K175" s="519"/>
      <c r="L175" s="519"/>
      <c r="M175" s="519"/>
      <c r="N175" s="519"/>
      <c r="O175" s="519"/>
      <c r="P175" s="519"/>
      <c r="Q175" s="519"/>
      <c r="R175" s="519"/>
      <c r="S175" s="519"/>
      <c r="T175" s="519"/>
      <c r="U175" s="519"/>
      <c r="V175" s="519"/>
      <c r="W175" s="519"/>
      <c r="X175" s="519"/>
      <c r="Y175" s="519"/>
      <c r="Z175" s="519"/>
      <c r="AA175" s="519"/>
      <c r="AB175" s="519"/>
      <c r="AC175" s="519"/>
      <c r="AD175" s="519"/>
      <c r="AE175" s="519"/>
      <c r="AF175" s="519"/>
      <c r="HQ175" s="519"/>
      <c r="HR175" s="519"/>
      <c r="HS175" s="519"/>
      <c r="HT175" s="519"/>
      <c r="HU175" s="519"/>
      <c r="HV175" s="519"/>
      <c r="HW175" s="519"/>
      <c r="HX175" s="519"/>
      <c r="HY175" s="519"/>
      <c r="HZ175" s="519"/>
      <c r="IA175" s="519"/>
      <c r="IB175" s="519"/>
      <c r="IC175" s="519"/>
      <c r="ID175" s="519"/>
      <c r="IE175" s="519"/>
      <c r="IF175" s="519"/>
      <c r="IG175" s="519"/>
      <c r="IH175" s="519"/>
      <c r="II175" s="519"/>
      <c r="IJ175" s="519"/>
      <c r="IK175" s="519"/>
      <c r="IL175" s="519"/>
      <c r="IM175" s="519"/>
      <c r="IN175" s="519"/>
      <c r="IO175" s="519"/>
      <c r="IP175" s="519"/>
      <c r="IQ175" s="519"/>
      <c r="IR175" s="519"/>
      <c r="IS175" s="519"/>
      <c r="IT175" s="519"/>
      <c r="IU175" s="519"/>
      <c r="IV175" s="519"/>
    </row>
    <row r="176" spans="1:8" s="508" customFormat="1" ht="24.75" customHeight="1">
      <c r="A176" s="534" t="s">
        <v>147</v>
      </c>
      <c r="B176" s="360">
        <f>SUM(B177:B182)</f>
        <v>600</v>
      </c>
      <c r="C176" s="360">
        <f t="shared" si="8"/>
        <v>386</v>
      </c>
      <c r="D176" s="360">
        <f>SUM(D177:D182)</f>
        <v>386</v>
      </c>
      <c r="E176" s="536">
        <f>D176/C176</f>
        <v>1</v>
      </c>
      <c r="F176" s="539">
        <f>SUM(F177:F182)</f>
        <v>362</v>
      </c>
      <c r="G176" s="536">
        <f>(D176-F176)/F176</f>
        <v>0.06629834254143646</v>
      </c>
      <c r="H176" s="540">
        <f>SUM(H177:H182)</f>
        <v>0</v>
      </c>
    </row>
    <row r="177" spans="1:256" s="510" customFormat="1" ht="24.75" customHeight="1">
      <c r="A177" s="541" t="s">
        <v>45</v>
      </c>
      <c r="B177" s="363">
        <v>484</v>
      </c>
      <c r="C177" s="363">
        <f t="shared" si="8"/>
        <v>309</v>
      </c>
      <c r="D177" s="25">
        <v>309</v>
      </c>
      <c r="E177" s="542">
        <f>D177/C177</f>
        <v>1</v>
      </c>
      <c r="F177" s="543">
        <v>283</v>
      </c>
      <c r="G177" s="542">
        <f>(D177-F177)/F177</f>
        <v>0.09187279151943463</v>
      </c>
      <c r="H177" s="518"/>
      <c r="I177" s="519"/>
      <c r="J177" s="519"/>
      <c r="K177" s="519"/>
      <c r="L177" s="519"/>
      <c r="M177" s="519"/>
      <c r="N177" s="519"/>
      <c r="O177" s="519"/>
      <c r="P177" s="519"/>
      <c r="Q177" s="519"/>
      <c r="R177" s="519"/>
      <c r="S177" s="519"/>
      <c r="T177" s="519"/>
      <c r="U177" s="519"/>
      <c r="V177" s="519"/>
      <c r="W177" s="519"/>
      <c r="X177" s="519"/>
      <c r="Y177" s="519"/>
      <c r="Z177" s="519"/>
      <c r="AA177" s="519"/>
      <c r="AB177" s="519"/>
      <c r="AC177" s="519"/>
      <c r="AD177" s="519"/>
      <c r="AE177" s="519"/>
      <c r="AF177" s="519"/>
      <c r="HQ177" s="519"/>
      <c r="HR177" s="519"/>
      <c r="HS177" s="519"/>
      <c r="HT177" s="519"/>
      <c r="HU177" s="519"/>
      <c r="HV177" s="519"/>
      <c r="HW177" s="519"/>
      <c r="HX177" s="519"/>
      <c r="HY177" s="519"/>
      <c r="HZ177" s="519"/>
      <c r="IA177" s="519"/>
      <c r="IB177" s="519"/>
      <c r="IC177" s="519"/>
      <c r="ID177" s="519"/>
      <c r="IE177" s="519"/>
      <c r="IF177" s="519"/>
      <c r="IG177" s="519"/>
      <c r="IH177" s="519"/>
      <c r="II177" s="519"/>
      <c r="IJ177" s="519"/>
      <c r="IK177" s="519"/>
      <c r="IL177" s="519"/>
      <c r="IM177" s="519"/>
      <c r="IN177" s="519"/>
      <c r="IO177" s="519"/>
      <c r="IP177" s="519"/>
      <c r="IQ177" s="519"/>
      <c r="IR177" s="519"/>
      <c r="IS177" s="519"/>
      <c r="IT177" s="519"/>
      <c r="IU177" s="519"/>
      <c r="IV177" s="519"/>
    </row>
    <row r="178" spans="1:8" s="508" customFormat="1" ht="24.75" customHeight="1">
      <c r="A178" s="541" t="s">
        <v>46</v>
      </c>
      <c r="B178" s="363">
        <v>10</v>
      </c>
      <c r="C178" s="363">
        <f t="shared" si="8"/>
        <v>4</v>
      </c>
      <c r="D178" s="25">
        <v>4</v>
      </c>
      <c r="E178" s="542">
        <f>D178/C178</f>
        <v>1</v>
      </c>
      <c r="F178" s="543">
        <v>6</v>
      </c>
      <c r="G178" s="542">
        <f>(D178-F178)/F178</f>
        <v>-0.3333333333333333</v>
      </c>
      <c r="H178" s="544"/>
    </row>
    <row r="179" spans="1:256" s="510" customFormat="1" ht="24.75" customHeight="1">
      <c r="A179" s="541" t="s">
        <v>47</v>
      </c>
      <c r="B179" s="363">
        <v>0</v>
      </c>
      <c r="C179" s="363">
        <f t="shared" si="8"/>
        <v>0</v>
      </c>
      <c r="D179" s="25"/>
      <c r="E179" s="542"/>
      <c r="F179" s="543">
        <v>0</v>
      </c>
      <c r="G179" s="542"/>
      <c r="H179" s="518"/>
      <c r="I179" s="519"/>
      <c r="J179" s="519"/>
      <c r="K179" s="519"/>
      <c r="L179" s="519"/>
      <c r="M179" s="519"/>
      <c r="N179" s="519"/>
      <c r="O179" s="519"/>
      <c r="P179" s="519"/>
      <c r="Q179" s="519"/>
      <c r="R179" s="519"/>
      <c r="S179" s="519"/>
      <c r="T179" s="519"/>
      <c r="U179" s="519"/>
      <c r="V179" s="519"/>
      <c r="W179" s="519"/>
      <c r="X179" s="519"/>
      <c r="Y179" s="519"/>
      <c r="Z179" s="519"/>
      <c r="AA179" s="519"/>
      <c r="AB179" s="519"/>
      <c r="AC179" s="519"/>
      <c r="AD179" s="519"/>
      <c r="AE179" s="519"/>
      <c r="AF179" s="519"/>
      <c r="HQ179" s="519"/>
      <c r="HR179" s="519"/>
      <c r="HS179" s="519"/>
      <c r="HT179" s="519"/>
      <c r="HU179" s="519"/>
      <c r="HV179" s="519"/>
      <c r="HW179" s="519"/>
      <c r="HX179" s="519"/>
      <c r="HY179" s="519"/>
      <c r="HZ179" s="519"/>
      <c r="IA179" s="519"/>
      <c r="IB179" s="519"/>
      <c r="IC179" s="519"/>
      <c r="ID179" s="519"/>
      <c r="IE179" s="519"/>
      <c r="IF179" s="519"/>
      <c r="IG179" s="519"/>
      <c r="IH179" s="519"/>
      <c r="II179" s="519"/>
      <c r="IJ179" s="519"/>
      <c r="IK179" s="519"/>
      <c r="IL179" s="519"/>
      <c r="IM179" s="519"/>
      <c r="IN179" s="519"/>
      <c r="IO179" s="519"/>
      <c r="IP179" s="519"/>
      <c r="IQ179" s="519"/>
      <c r="IR179" s="519"/>
      <c r="IS179" s="519"/>
      <c r="IT179" s="519"/>
      <c r="IU179" s="519"/>
      <c r="IV179" s="519"/>
    </row>
    <row r="180" spans="1:256" s="510" customFormat="1" ht="24.75" customHeight="1">
      <c r="A180" s="541" t="s">
        <v>148</v>
      </c>
      <c r="B180" s="363">
        <v>0</v>
      </c>
      <c r="C180" s="363">
        <f t="shared" si="8"/>
        <v>0</v>
      </c>
      <c r="D180" s="25"/>
      <c r="E180" s="542"/>
      <c r="F180" s="543">
        <v>0</v>
      </c>
      <c r="G180" s="542"/>
      <c r="H180" s="518"/>
      <c r="I180" s="519"/>
      <c r="J180" s="519"/>
      <c r="K180" s="519"/>
      <c r="L180" s="519"/>
      <c r="M180" s="519"/>
      <c r="N180" s="519"/>
      <c r="O180" s="519"/>
      <c r="P180" s="519"/>
      <c r="Q180" s="519"/>
      <c r="R180" s="519"/>
      <c r="S180" s="519"/>
      <c r="T180" s="519"/>
      <c r="U180" s="519"/>
      <c r="V180" s="519"/>
      <c r="W180" s="519"/>
      <c r="X180" s="519"/>
      <c r="Y180" s="519"/>
      <c r="Z180" s="519"/>
      <c r="AA180" s="519"/>
      <c r="AB180" s="519"/>
      <c r="AC180" s="519"/>
      <c r="AD180" s="519"/>
      <c r="AE180" s="519"/>
      <c r="AF180" s="519"/>
      <c r="HQ180" s="519"/>
      <c r="HR180" s="519"/>
      <c r="HS180" s="519"/>
      <c r="HT180" s="519"/>
      <c r="HU180" s="519"/>
      <c r="HV180" s="519"/>
      <c r="HW180" s="519"/>
      <c r="HX180" s="519"/>
      <c r="HY180" s="519"/>
      <c r="HZ180" s="519"/>
      <c r="IA180" s="519"/>
      <c r="IB180" s="519"/>
      <c r="IC180" s="519"/>
      <c r="ID180" s="519"/>
      <c r="IE180" s="519"/>
      <c r="IF180" s="519"/>
      <c r="IG180" s="519"/>
      <c r="IH180" s="519"/>
      <c r="II180" s="519"/>
      <c r="IJ180" s="519"/>
      <c r="IK180" s="519"/>
      <c r="IL180" s="519"/>
      <c r="IM180" s="519"/>
      <c r="IN180" s="519"/>
      <c r="IO180" s="519"/>
      <c r="IP180" s="519"/>
      <c r="IQ180" s="519"/>
      <c r="IR180" s="519"/>
      <c r="IS180" s="519"/>
      <c r="IT180" s="519"/>
      <c r="IU180" s="519"/>
      <c r="IV180" s="519"/>
    </row>
    <row r="181" spans="1:8" s="508" customFormat="1" ht="24.75" customHeight="1">
      <c r="A181" s="541" t="s">
        <v>54</v>
      </c>
      <c r="B181" s="363">
        <v>103</v>
      </c>
      <c r="C181" s="363">
        <f t="shared" si="8"/>
        <v>70</v>
      </c>
      <c r="D181" s="25">
        <v>70</v>
      </c>
      <c r="E181" s="542">
        <f>D181/C181</f>
        <v>1</v>
      </c>
      <c r="F181" s="543">
        <v>62</v>
      </c>
      <c r="G181" s="542">
        <f>(D181-F181)/F181</f>
        <v>0.12903225806451613</v>
      </c>
      <c r="H181" s="544"/>
    </row>
    <row r="182" spans="1:256" s="510" customFormat="1" ht="24.75" customHeight="1">
      <c r="A182" s="541" t="s">
        <v>149</v>
      </c>
      <c r="B182" s="363">
        <v>3</v>
      </c>
      <c r="C182" s="363">
        <f t="shared" si="8"/>
        <v>3</v>
      </c>
      <c r="D182" s="25">
        <v>3</v>
      </c>
      <c r="E182" s="542">
        <f>D182/C182</f>
        <v>1</v>
      </c>
      <c r="F182" s="543">
        <v>11</v>
      </c>
      <c r="G182" s="542">
        <f>(D182-F182)/F182</f>
        <v>-0.7272727272727273</v>
      </c>
      <c r="H182" s="518"/>
      <c r="I182" s="519"/>
      <c r="J182" s="519"/>
      <c r="K182" s="519"/>
      <c r="L182" s="519"/>
      <c r="M182" s="519"/>
      <c r="N182" s="519"/>
      <c r="O182" s="519"/>
      <c r="P182" s="519"/>
      <c r="Q182" s="519"/>
      <c r="R182" s="519"/>
      <c r="S182" s="519"/>
      <c r="T182" s="519"/>
      <c r="U182" s="519"/>
      <c r="V182" s="519"/>
      <c r="W182" s="519"/>
      <c r="X182" s="519"/>
      <c r="Y182" s="519"/>
      <c r="Z182" s="519"/>
      <c r="AA182" s="519"/>
      <c r="AB182" s="519"/>
      <c r="AC182" s="519"/>
      <c r="AD182" s="519"/>
      <c r="AE182" s="519"/>
      <c r="AF182" s="519"/>
      <c r="HQ182" s="519"/>
      <c r="HR182" s="519"/>
      <c r="HS182" s="519"/>
      <c r="HT182" s="519"/>
      <c r="HU182" s="519"/>
      <c r="HV182" s="519"/>
      <c r="HW182" s="519"/>
      <c r="HX182" s="519"/>
      <c r="HY182" s="519"/>
      <c r="HZ182" s="519"/>
      <c r="IA182" s="519"/>
      <c r="IB182" s="519"/>
      <c r="IC182" s="519"/>
      <c r="ID182" s="519"/>
      <c r="IE182" s="519"/>
      <c r="IF182" s="519"/>
      <c r="IG182" s="519"/>
      <c r="IH182" s="519"/>
      <c r="II182" s="519"/>
      <c r="IJ182" s="519"/>
      <c r="IK182" s="519"/>
      <c r="IL182" s="519"/>
      <c r="IM182" s="519"/>
      <c r="IN182" s="519"/>
      <c r="IO182" s="519"/>
      <c r="IP182" s="519"/>
      <c r="IQ182" s="519"/>
      <c r="IR182" s="519"/>
      <c r="IS182" s="519"/>
      <c r="IT182" s="519"/>
      <c r="IU182" s="519"/>
      <c r="IV182" s="519"/>
    </row>
    <row r="183" spans="1:8" s="508" customFormat="1" ht="39.75" customHeight="1">
      <c r="A183" s="534" t="s">
        <v>150</v>
      </c>
      <c r="B183" s="360">
        <f>SUM(B184:B189)</f>
        <v>2013</v>
      </c>
      <c r="C183" s="360">
        <f t="shared" si="8"/>
        <v>679</v>
      </c>
      <c r="D183" s="360">
        <f>SUM(D184:D189)</f>
        <v>679</v>
      </c>
      <c r="E183" s="536">
        <f>D183/C183</f>
        <v>1</v>
      </c>
      <c r="F183" s="539">
        <f>SUM(F184:F189)</f>
        <v>658</v>
      </c>
      <c r="G183" s="536">
        <f>(D183-F183)/F183</f>
        <v>0.031914893617021274</v>
      </c>
      <c r="H183" s="540">
        <f>SUM(H184:H189)</f>
        <v>0</v>
      </c>
    </row>
    <row r="184" spans="1:256" s="510" customFormat="1" ht="24.75" customHeight="1">
      <c r="A184" s="541" t="s">
        <v>45</v>
      </c>
      <c r="B184" s="363">
        <v>498</v>
      </c>
      <c r="C184" s="363">
        <f t="shared" si="8"/>
        <v>327</v>
      </c>
      <c r="D184" s="25">
        <v>327</v>
      </c>
      <c r="E184" s="542">
        <f>D184/C184</f>
        <v>1</v>
      </c>
      <c r="F184" s="543">
        <v>537</v>
      </c>
      <c r="G184" s="542">
        <f>(D184-F184)/F184</f>
        <v>-0.39106145251396646</v>
      </c>
      <c r="H184" s="518"/>
      <c r="I184" s="519"/>
      <c r="J184" s="519"/>
      <c r="K184" s="519"/>
      <c r="L184" s="519"/>
      <c r="M184" s="519"/>
      <c r="N184" s="519"/>
      <c r="O184" s="519"/>
      <c r="P184" s="519"/>
      <c r="Q184" s="519"/>
      <c r="R184" s="519"/>
      <c r="S184" s="519"/>
      <c r="T184" s="519"/>
      <c r="U184" s="519"/>
      <c r="V184" s="519"/>
      <c r="W184" s="519"/>
      <c r="X184" s="519"/>
      <c r="Y184" s="519"/>
      <c r="Z184" s="519"/>
      <c r="AA184" s="519"/>
      <c r="AB184" s="519"/>
      <c r="AC184" s="519"/>
      <c r="AD184" s="519"/>
      <c r="AE184" s="519"/>
      <c r="AF184" s="519"/>
      <c r="HQ184" s="519"/>
      <c r="HR184" s="519"/>
      <c r="HS184" s="519"/>
      <c r="HT184" s="519"/>
      <c r="HU184" s="519"/>
      <c r="HV184" s="519"/>
      <c r="HW184" s="519"/>
      <c r="HX184" s="519"/>
      <c r="HY184" s="519"/>
      <c r="HZ184" s="519"/>
      <c r="IA184" s="519"/>
      <c r="IB184" s="519"/>
      <c r="IC184" s="519"/>
      <c r="ID184" s="519"/>
      <c r="IE184" s="519"/>
      <c r="IF184" s="519"/>
      <c r="IG184" s="519"/>
      <c r="IH184" s="519"/>
      <c r="II184" s="519"/>
      <c r="IJ184" s="519"/>
      <c r="IK184" s="519"/>
      <c r="IL184" s="519"/>
      <c r="IM184" s="519"/>
      <c r="IN184" s="519"/>
      <c r="IO184" s="519"/>
      <c r="IP184" s="519"/>
      <c r="IQ184" s="519"/>
      <c r="IR184" s="519"/>
      <c r="IS184" s="519"/>
      <c r="IT184" s="519"/>
      <c r="IU184" s="519"/>
      <c r="IV184" s="519"/>
    </row>
    <row r="185" spans="1:8" s="508" customFormat="1" ht="24.75" customHeight="1">
      <c r="A185" s="541" t="s">
        <v>46</v>
      </c>
      <c r="B185" s="363">
        <v>1332</v>
      </c>
      <c r="C185" s="363">
        <f t="shared" si="8"/>
        <v>250</v>
      </c>
      <c r="D185" s="25">
        <v>250</v>
      </c>
      <c r="E185" s="542">
        <f>D185/C185</f>
        <v>1</v>
      </c>
      <c r="F185" s="545">
        <v>14</v>
      </c>
      <c r="G185" s="542">
        <f aca="true" t="shared" si="9" ref="G185:G191">(D185-F185)/F185</f>
        <v>16.857142857142858</v>
      </c>
      <c r="H185" s="544"/>
    </row>
    <row r="186" spans="1:256" s="510" customFormat="1" ht="24.75" customHeight="1">
      <c r="A186" s="541" t="s">
        <v>47</v>
      </c>
      <c r="B186" s="363">
        <v>0</v>
      </c>
      <c r="C186" s="363">
        <f t="shared" si="8"/>
        <v>0</v>
      </c>
      <c r="D186" s="25"/>
      <c r="E186" s="542"/>
      <c r="F186" s="539">
        <v>0</v>
      </c>
      <c r="G186" s="542"/>
      <c r="H186" s="518"/>
      <c r="I186" s="519"/>
      <c r="J186" s="519"/>
      <c r="K186" s="519"/>
      <c r="L186" s="519"/>
      <c r="M186" s="519"/>
      <c r="N186" s="519"/>
      <c r="O186" s="519"/>
      <c r="P186" s="519"/>
      <c r="Q186" s="519"/>
      <c r="R186" s="519"/>
      <c r="S186" s="519"/>
      <c r="T186" s="519"/>
      <c r="U186" s="519"/>
      <c r="V186" s="519"/>
      <c r="W186" s="519"/>
      <c r="X186" s="519"/>
      <c r="Y186" s="519"/>
      <c r="Z186" s="519"/>
      <c r="AA186" s="519"/>
      <c r="AB186" s="519"/>
      <c r="AC186" s="519"/>
      <c r="AD186" s="519"/>
      <c r="AE186" s="519"/>
      <c r="AF186" s="519"/>
      <c r="HQ186" s="519"/>
      <c r="HR186" s="519"/>
      <c r="HS186" s="519"/>
      <c r="HT186" s="519"/>
      <c r="HU186" s="519"/>
      <c r="HV186" s="519"/>
      <c r="HW186" s="519"/>
      <c r="HX186" s="519"/>
      <c r="HY186" s="519"/>
      <c r="HZ186" s="519"/>
      <c r="IA186" s="519"/>
      <c r="IB186" s="519"/>
      <c r="IC186" s="519"/>
      <c r="ID186" s="519"/>
      <c r="IE186" s="519"/>
      <c r="IF186" s="519"/>
      <c r="IG186" s="519"/>
      <c r="IH186" s="519"/>
      <c r="II186" s="519"/>
      <c r="IJ186" s="519"/>
      <c r="IK186" s="519"/>
      <c r="IL186" s="519"/>
      <c r="IM186" s="519"/>
      <c r="IN186" s="519"/>
      <c r="IO186" s="519"/>
      <c r="IP186" s="519"/>
      <c r="IQ186" s="519"/>
      <c r="IR186" s="519"/>
      <c r="IS186" s="519"/>
      <c r="IT186" s="519"/>
      <c r="IU186" s="519"/>
      <c r="IV186" s="519"/>
    </row>
    <row r="187" spans="1:256" s="510" customFormat="1" ht="24.75" customHeight="1">
      <c r="A187" s="541" t="s">
        <v>151</v>
      </c>
      <c r="B187" s="363">
        <v>0</v>
      </c>
      <c r="C187" s="363">
        <f t="shared" si="8"/>
        <v>0</v>
      </c>
      <c r="D187" s="25"/>
      <c r="E187" s="542"/>
      <c r="F187" s="543">
        <v>0</v>
      </c>
      <c r="G187" s="542"/>
      <c r="H187" s="518"/>
      <c r="I187" s="519"/>
      <c r="J187" s="519"/>
      <c r="K187" s="519"/>
      <c r="L187" s="519"/>
      <c r="M187" s="519"/>
      <c r="N187" s="519"/>
      <c r="O187" s="519"/>
      <c r="P187" s="519"/>
      <c r="Q187" s="519"/>
      <c r="R187" s="519"/>
      <c r="S187" s="519"/>
      <c r="T187" s="519"/>
      <c r="U187" s="519"/>
      <c r="V187" s="519"/>
      <c r="W187" s="519"/>
      <c r="X187" s="519"/>
      <c r="Y187" s="519"/>
      <c r="Z187" s="519"/>
      <c r="AA187" s="519"/>
      <c r="AB187" s="519"/>
      <c r="AC187" s="519"/>
      <c r="AD187" s="519"/>
      <c r="AE187" s="519"/>
      <c r="AF187" s="519"/>
      <c r="HQ187" s="519"/>
      <c r="HR187" s="519"/>
      <c r="HS187" s="519"/>
      <c r="HT187" s="519"/>
      <c r="HU187" s="519"/>
      <c r="HV187" s="519"/>
      <c r="HW187" s="519"/>
      <c r="HX187" s="519"/>
      <c r="HY187" s="519"/>
      <c r="HZ187" s="519"/>
      <c r="IA187" s="519"/>
      <c r="IB187" s="519"/>
      <c r="IC187" s="519"/>
      <c r="ID187" s="519"/>
      <c r="IE187" s="519"/>
      <c r="IF187" s="519"/>
      <c r="IG187" s="519"/>
      <c r="IH187" s="519"/>
      <c r="II187" s="519"/>
      <c r="IJ187" s="519"/>
      <c r="IK187" s="519"/>
      <c r="IL187" s="519"/>
      <c r="IM187" s="519"/>
      <c r="IN187" s="519"/>
      <c r="IO187" s="519"/>
      <c r="IP187" s="519"/>
      <c r="IQ187" s="519"/>
      <c r="IR187" s="519"/>
      <c r="IS187" s="519"/>
      <c r="IT187" s="519"/>
      <c r="IU187" s="519"/>
      <c r="IV187" s="519"/>
    </row>
    <row r="188" spans="1:8" s="508" customFormat="1" ht="24.75" customHeight="1">
      <c r="A188" s="541" t="s">
        <v>54</v>
      </c>
      <c r="B188" s="363">
        <v>183</v>
      </c>
      <c r="C188" s="363">
        <f t="shared" si="8"/>
        <v>102</v>
      </c>
      <c r="D188" s="25">
        <v>102</v>
      </c>
      <c r="E188" s="542">
        <f>D188/C188</f>
        <v>1</v>
      </c>
      <c r="F188" s="543">
        <v>107</v>
      </c>
      <c r="G188" s="542">
        <f t="shared" si="9"/>
        <v>-0.04672897196261682</v>
      </c>
      <c r="H188" s="544"/>
    </row>
    <row r="189" spans="1:256" s="510" customFormat="1" ht="39.75" customHeight="1">
      <c r="A189" s="541" t="s">
        <v>152</v>
      </c>
      <c r="B189" s="363"/>
      <c r="C189" s="363">
        <f t="shared" si="8"/>
        <v>0</v>
      </c>
      <c r="D189" s="25"/>
      <c r="E189" s="542"/>
      <c r="F189" s="543">
        <v>0</v>
      </c>
      <c r="G189" s="542"/>
      <c r="H189" s="518"/>
      <c r="I189" s="519"/>
      <c r="J189" s="519"/>
      <c r="K189" s="519"/>
      <c r="L189" s="519"/>
      <c r="M189" s="519"/>
      <c r="N189" s="519"/>
      <c r="O189" s="519"/>
      <c r="P189" s="519"/>
      <c r="Q189" s="519"/>
      <c r="R189" s="519"/>
      <c r="S189" s="519"/>
      <c r="T189" s="519"/>
      <c r="U189" s="519"/>
      <c r="V189" s="519"/>
      <c r="W189" s="519"/>
      <c r="X189" s="519"/>
      <c r="Y189" s="519"/>
      <c r="Z189" s="519"/>
      <c r="AA189" s="519"/>
      <c r="AB189" s="519"/>
      <c r="AC189" s="519"/>
      <c r="AD189" s="519"/>
      <c r="AE189" s="519"/>
      <c r="AF189" s="519"/>
      <c r="HQ189" s="519"/>
      <c r="HR189" s="519"/>
      <c r="HS189" s="519"/>
      <c r="HT189" s="519"/>
      <c r="HU189" s="519"/>
      <c r="HV189" s="519"/>
      <c r="HW189" s="519"/>
      <c r="HX189" s="519"/>
      <c r="HY189" s="519"/>
      <c r="HZ189" s="519"/>
      <c r="IA189" s="519"/>
      <c r="IB189" s="519"/>
      <c r="IC189" s="519"/>
      <c r="ID189" s="519"/>
      <c r="IE189" s="519"/>
      <c r="IF189" s="519"/>
      <c r="IG189" s="519"/>
      <c r="IH189" s="519"/>
      <c r="II189" s="519"/>
      <c r="IJ189" s="519"/>
      <c r="IK189" s="519"/>
      <c r="IL189" s="519"/>
      <c r="IM189" s="519"/>
      <c r="IN189" s="519"/>
      <c r="IO189" s="519"/>
      <c r="IP189" s="519"/>
      <c r="IQ189" s="519"/>
      <c r="IR189" s="519"/>
      <c r="IS189" s="519"/>
      <c r="IT189" s="519"/>
      <c r="IU189" s="519"/>
      <c r="IV189" s="519"/>
    </row>
    <row r="190" spans="1:8" s="508" customFormat="1" ht="24.75" customHeight="1">
      <c r="A190" s="534" t="s">
        <v>153</v>
      </c>
      <c r="B190" s="360">
        <f>SUM(B191:B196)</f>
        <v>695</v>
      </c>
      <c r="C190" s="360">
        <f t="shared" si="8"/>
        <v>317</v>
      </c>
      <c r="D190" s="360">
        <f>SUM(D191:D196)</f>
        <v>317</v>
      </c>
      <c r="E190" s="536">
        <f>D190/C190</f>
        <v>1</v>
      </c>
      <c r="F190" s="539">
        <f>SUM(F191:F196)</f>
        <v>472</v>
      </c>
      <c r="G190" s="536">
        <f t="shared" si="9"/>
        <v>-0.3283898305084746</v>
      </c>
      <c r="H190" s="540">
        <f>SUM(H191:H196)</f>
        <v>0</v>
      </c>
    </row>
    <row r="191" spans="1:256" s="510" customFormat="1" ht="24.75" customHeight="1">
      <c r="A191" s="541" t="s">
        <v>45</v>
      </c>
      <c r="B191" s="363">
        <v>393</v>
      </c>
      <c r="C191" s="363">
        <f t="shared" si="8"/>
        <v>214</v>
      </c>
      <c r="D191" s="25">
        <v>214</v>
      </c>
      <c r="E191" s="542">
        <f>D191/C191</f>
        <v>1</v>
      </c>
      <c r="F191" s="543">
        <v>224</v>
      </c>
      <c r="G191" s="542">
        <f t="shared" si="9"/>
        <v>-0.044642857142857144</v>
      </c>
      <c r="H191" s="518"/>
      <c r="I191" s="519"/>
      <c r="J191" s="519"/>
      <c r="K191" s="519"/>
      <c r="L191" s="519"/>
      <c r="M191" s="519"/>
      <c r="N191" s="519"/>
      <c r="O191" s="519"/>
      <c r="P191" s="519"/>
      <c r="Q191" s="519"/>
      <c r="R191" s="519"/>
      <c r="S191" s="519"/>
      <c r="T191" s="519"/>
      <c r="U191" s="519"/>
      <c r="V191" s="519"/>
      <c r="W191" s="519"/>
      <c r="X191" s="519"/>
      <c r="Y191" s="519"/>
      <c r="Z191" s="519"/>
      <c r="AA191" s="519"/>
      <c r="AB191" s="519"/>
      <c r="AC191" s="519"/>
      <c r="AD191" s="519"/>
      <c r="AE191" s="519"/>
      <c r="AF191" s="519"/>
      <c r="HQ191" s="519"/>
      <c r="HR191" s="519"/>
      <c r="HS191" s="519"/>
      <c r="HT191" s="519"/>
      <c r="HU191" s="519"/>
      <c r="HV191" s="519"/>
      <c r="HW191" s="519"/>
      <c r="HX191" s="519"/>
      <c r="HY191" s="519"/>
      <c r="HZ191" s="519"/>
      <c r="IA191" s="519"/>
      <c r="IB191" s="519"/>
      <c r="IC191" s="519"/>
      <c r="ID191" s="519"/>
      <c r="IE191" s="519"/>
      <c r="IF191" s="519"/>
      <c r="IG191" s="519"/>
      <c r="IH191" s="519"/>
      <c r="II191" s="519"/>
      <c r="IJ191" s="519"/>
      <c r="IK191" s="519"/>
      <c r="IL191" s="519"/>
      <c r="IM191" s="519"/>
      <c r="IN191" s="519"/>
      <c r="IO191" s="519"/>
      <c r="IP191" s="519"/>
      <c r="IQ191" s="519"/>
      <c r="IR191" s="519"/>
      <c r="IS191" s="519"/>
      <c r="IT191" s="519"/>
      <c r="IU191" s="519"/>
      <c r="IV191" s="519"/>
    </row>
    <row r="192" spans="1:8" s="508" customFormat="1" ht="24.75" customHeight="1">
      <c r="A192" s="541" t="s">
        <v>46</v>
      </c>
      <c r="B192" s="363">
        <v>150</v>
      </c>
      <c r="C192" s="363">
        <f t="shared" si="8"/>
        <v>0</v>
      </c>
      <c r="D192" s="25"/>
      <c r="E192" s="542"/>
      <c r="F192" s="543">
        <v>148</v>
      </c>
      <c r="G192" s="542">
        <f aca="true" t="shared" si="10" ref="G192:G199">(D192-F192)/F192</f>
        <v>-1</v>
      </c>
      <c r="H192" s="544"/>
    </row>
    <row r="193" spans="1:256" s="510" customFormat="1" ht="24.75" customHeight="1">
      <c r="A193" s="541" t="s">
        <v>47</v>
      </c>
      <c r="B193" s="363">
        <v>0</v>
      </c>
      <c r="C193" s="363">
        <f t="shared" si="8"/>
        <v>0</v>
      </c>
      <c r="D193" s="25"/>
      <c r="E193" s="542"/>
      <c r="F193" s="543">
        <v>0</v>
      </c>
      <c r="G193" s="542"/>
      <c r="H193" s="518"/>
      <c r="I193" s="519"/>
      <c r="J193" s="519"/>
      <c r="K193" s="519"/>
      <c r="L193" s="519"/>
      <c r="M193" s="519"/>
      <c r="N193" s="519"/>
      <c r="O193" s="519"/>
      <c r="P193" s="519"/>
      <c r="Q193" s="519"/>
      <c r="R193" s="519"/>
      <c r="S193" s="519"/>
      <c r="T193" s="519"/>
      <c r="U193" s="519"/>
      <c r="V193" s="519"/>
      <c r="W193" s="519"/>
      <c r="X193" s="519"/>
      <c r="Y193" s="519"/>
      <c r="Z193" s="519"/>
      <c r="AA193" s="519"/>
      <c r="AB193" s="519"/>
      <c r="AC193" s="519"/>
      <c r="AD193" s="519"/>
      <c r="AE193" s="519"/>
      <c r="AF193" s="519"/>
      <c r="HQ193" s="519"/>
      <c r="HR193" s="519"/>
      <c r="HS193" s="519"/>
      <c r="HT193" s="519"/>
      <c r="HU193" s="519"/>
      <c r="HV193" s="519"/>
      <c r="HW193" s="519"/>
      <c r="HX193" s="519"/>
      <c r="HY193" s="519"/>
      <c r="HZ193" s="519"/>
      <c r="IA193" s="519"/>
      <c r="IB193" s="519"/>
      <c r="IC193" s="519"/>
      <c r="ID193" s="519"/>
      <c r="IE193" s="519"/>
      <c r="IF193" s="519"/>
      <c r="IG193" s="519"/>
      <c r="IH193" s="519"/>
      <c r="II193" s="519"/>
      <c r="IJ193" s="519"/>
      <c r="IK193" s="519"/>
      <c r="IL193" s="519"/>
      <c r="IM193" s="519"/>
      <c r="IN193" s="519"/>
      <c r="IO193" s="519"/>
      <c r="IP193" s="519"/>
      <c r="IQ193" s="519"/>
      <c r="IR193" s="519"/>
      <c r="IS193" s="519"/>
      <c r="IT193" s="519"/>
      <c r="IU193" s="519"/>
      <c r="IV193" s="519"/>
    </row>
    <row r="194" spans="1:256" s="510" customFormat="1" ht="24.75" customHeight="1">
      <c r="A194" s="541" t="s">
        <v>154</v>
      </c>
      <c r="B194" s="363">
        <v>0</v>
      </c>
      <c r="C194" s="363">
        <f t="shared" si="8"/>
        <v>0</v>
      </c>
      <c r="D194" s="25"/>
      <c r="E194" s="542"/>
      <c r="F194" s="543">
        <v>0</v>
      </c>
      <c r="G194" s="542"/>
      <c r="H194" s="518"/>
      <c r="I194" s="519"/>
      <c r="J194" s="519"/>
      <c r="K194" s="519"/>
      <c r="L194" s="519"/>
      <c r="M194" s="519"/>
      <c r="N194" s="519"/>
      <c r="O194" s="519"/>
      <c r="P194" s="519"/>
      <c r="Q194" s="519"/>
      <c r="R194" s="519"/>
      <c r="S194" s="519"/>
      <c r="T194" s="519"/>
      <c r="U194" s="519"/>
      <c r="V194" s="519"/>
      <c r="W194" s="519"/>
      <c r="X194" s="519"/>
      <c r="Y194" s="519"/>
      <c r="Z194" s="519"/>
      <c r="AA194" s="519"/>
      <c r="AB194" s="519"/>
      <c r="AC194" s="519"/>
      <c r="AD194" s="519"/>
      <c r="AE194" s="519"/>
      <c r="AF194" s="519"/>
      <c r="HQ194" s="519"/>
      <c r="HR194" s="519"/>
      <c r="HS194" s="519"/>
      <c r="HT194" s="519"/>
      <c r="HU194" s="519"/>
      <c r="HV194" s="519"/>
      <c r="HW194" s="519"/>
      <c r="HX194" s="519"/>
      <c r="HY194" s="519"/>
      <c r="HZ194" s="519"/>
      <c r="IA194" s="519"/>
      <c r="IB194" s="519"/>
      <c r="IC194" s="519"/>
      <c r="ID194" s="519"/>
      <c r="IE194" s="519"/>
      <c r="IF194" s="519"/>
      <c r="IG194" s="519"/>
      <c r="IH194" s="519"/>
      <c r="II194" s="519"/>
      <c r="IJ194" s="519"/>
      <c r="IK194" s="519"/>
      <c r="IL194" s="519"/>
      <c r="IM194" s="519"/>
      <c r="IN194" s="519"/>
      <c r="IO194" s="519"/>
      <c r="IP194" s="519"/>
      <c r="IQ194" s="519"/>
      <c r="IR194" s="519"/>
      <c r="IS194" s="519"/>
      <c r="IT194" s="519"/>
      <c r="IU194" s="519"/>
      <c r="IV194" s="519"/>
    </row>
    <row r="195" spans="1:256" s="510" customFormat="1" ht="24.75" customHeight="1">
      <c r="A195" s="541" t="s">
        <v>54</v>
      </c>
      <c r="B195" s="363">
        <v>152</v>
      </c>
      <c r="C195" s="363">
        <f t="shared" si="8"/>
        <v>102</v>
      </c>
      <c r="D195" s="25">
        <v>102</v>
      </c>
      <c r="E195" s="542">
        <f>D195/C195</f>
        <v>1</v>
      </c>
      <c r="F195" s="543">
        <v>100</v>
      </c>
      <c r="G195" s="542">
        <f t="shared" si="10"/>
        <v>0.02</v>
      </c>
      <c r="H195" s="518"/>
      <c r="I195" s="519"/>
      <c r="J195" s="519"/>
      <c r="K195" s="519"/>
      <c r="L195" s="519"/>
      <c r="M195" s="519"/>
      <c r="N195" s="519"/>
      <c r="O195" s="519"/>
      <c r="P195" s="519"/>
      <c r="Q195" s="519"/>
      <c r="R195" s="519"/>
      <c r="S195" s="519"/>
      <c r="T195" s="519"/>
      <c r="U195" s="519"/>
      <c r="V195" s="519"/>
      <c r="W195" s="519"/>
      <c r="X195" s="519"/>
      <c r="Y195" s="519"/>
      <c r="Z195" s="519"/>
      <c r="AA195" s="519"/>
      <c r="AB195" s="519"/>
      <c r="AC195" s="519"/>
      <c r="AD195" s="519"/>
      <c r="AE195" s="519"/>
      <c r="AF195" s="519"/>
      <c r="HQ195" s="519"/>
      <c r="HR195" s="519"/>
      <c r="HS195" s="519"/>
      <c r="HT195" s="519"/>
      <c r="HU195" s="519"/>
      <c r="HV195" s="519"/>
      <c r="HW195" s="519"/>
      <c r="HX195" s="519"/>
      <c r="HY195" s="519"/>
      <c r="HZ195" s="519"/>
      <c r="IA195" s="519"/>
      <c r="IB195" s="519"/>
      <c r="IC195" s="519"/>
      <c r="ID195" s="519"/>
      <c r="IE195" s="519"/>
      <c r="IF195" s="519"/>
      <c r="IG195" s="519"/>
      <c r="IH195" s="519"/>
      <c r="II195" s="519"/>
      <c r="IJ195" s="519"/>
      <c r="IK195" s="519"/>
      <c r="IL195" s="519"/>
      <c r="IM195" s="519"/>
      <c r="IN195" s="519"/>
      <c r="IO195" s="519"/>
      <c r="IP195" s="519"/>
      <c r="IQ195" s="519"/>
      <c r="IR195" s="519"/>
      <c r="IS195" s="519"/>
      <c r="IT195" s="519"/>
      <c r="IU195" s="519"/>
      <c r="IV195" s="519"/>
    </row>
    <row r="196" spans="1:256" s="510" customFormat="1" ht="24.75" customHeight="1">
      <c r="A196" s="541" t="s">
        <v>155</v>
      </c>
      <c r="B196" s="363">
        <v>0</v>
      </c>
      <c r="C196" s="363">
        <f t="shared" si="8"/>
        <v>1</v>
      </c>
      <c r="D196" s="25">
        <v>1</v>
      </c>
      <c r="E196" s="542">
        <f>D196/C196</f>
        <v>1</v>
      </c>
      <c r="F196" s="543">
        <v>0</v>
      </c>
      <c r="G196" s="542"/>
      <c r="H196" s="518"/>
      <c r="I196" s="519"/>
      <c r="J196" s="519"/>
      <c r="K196" s="519"/>
      <c r="L196" s="519"/>
      <c r="M196" s="519"/>
      <c r="N196" s="519"/>
      <c r="O196" s="519"/>
      <c r="P196" s="519"/>
      <c r="Q196" s="519"/>
      <c r="R196" s="519"/>
      <c r="S196" s="519"/>
      <c r="T196" s="519"/>
      <c r="U196" s="519"/>
      <c r="V196" s="519"/>
      <c r="W196" s="519"/>
      <c r="X196" s="519"/>
      <c r="Y196" s="519"/>
      <c r="Z196" s="519"/>
      <c r="AA196" s="519"/>
      <c r="AB196" s="519"/>
      <c r="AC196" s="519"/>
      <c r="AD196" s="519"/>
      <c r="AE196" s="519"/>
      <c r="AF196" s="519"/>
      <c r="HQ196" s="519"/>
      <c r="HR196" s="519"/>
      <c r="HS196" s="519"/>
      <c r="HT196" s="519"/>
      <c r="HU196" s="519"/>
      <c r="HV196" s="519"/>
      <c r="HW196" s="519"/>
      <c r="HX196" s="519"/>
      <c r="HY196" s="519"/>
      <c r="HZ196" s="519"/>
      <c r="IA196" s="519"/>
      <c r="IB196" s="519"/>
      <c r="IC196" s="519"/>
      <c r="ID196" s="519"/>
      <c r="IE196" s="519"/>
      <c r="IF196" s="519"/>
      <c r="IG196" s="519"/>
      <c r="IH196" s="519"/>
      <c r="II196" s="519"/>
      <c r="IJ196" s="519"/>
      <c r="IK196" s="519"/>
      <c r="IL196" s="519"/>
      <c r="IM196" s="519"/>
      <c r="IN196" s="519"/>
      <c r="IO196" s="519"/>
      <c r="IP196" s="519"/>
      <c r="IQ196" s="519"/>
      <c r="IR196" s="519"/>
      <c r="IS196" s="519"/>
      <c r="IT196" s="519"/>
      <c r="IU196" s="519"/>
      <c r="IV196" s="519"/>
    </row>
    <row r="197" spans="1:232" s="508" customFormat="1" ht="24.75" customHeight="1">
      <c r="A197" s="534" t="s">
        <v>156</v>
      </c>
      <c r="B197" s="360">
        <f>SUM(B198:B203)</f>
        <v>584</v>
      </c>
      <c r="C197" s="360">
        <f t="shared" si="8"/>
        <v>601</v>
      </c>
      <c r="D197" s="360">
        <f>SUM(D198:D203)</f>
        <v>511</v>
      </c>
      <c r="E197" s="536">
        <f>D197/C197</f>
        <v>0.8502495840266223</v>
      </c>
      <c r="F197" s="539">
        <f>SUM(F198:F203)</f>
        <v>356</v>
      </c>
      <c r="G197" s="536">
        <f t="shared" si="10"/>
        <v>0.4353932584269663</v>
      </c>
      <c r="H197" s="540">
        <f>SUM(H198:H203)</f>
        <v>90</v>
      </c>
      <c r="HX197" s="508">
        <f>SUM(A197:HW197)</f>
        <v>2143.2856428424534</v>
      </c>
    </row>
    <row r="198" spans="1:256" s="510" customFormat="1" ht="24.75" customHeight="1">
      <c r="A198" s="541" t="s">
        <v>45</v>
      </c>
      <c r="B198" s="363">
        <v>249</v>
      </c>
      <c r="C198" s="363">
        <f t="shared" si="8"/>
        <v>176</v>
      </c>
      <c r="D198" s="25">
        <v>176</v>
      </c>
      <c r="E198" s="542">
        <f>D198/C198</f>
        <v>1</v>
      </c>
      <c r="F198" s="543">
        <v>162</v>
      </c>
      <c r="G198" s="542">
        <f t="shared" si="10"/>
        <v>0.08641975308641975</v>
      </c>
      <c r="H198" s="518"/>
      <c r="I198" s="519"/>
      <c r="J198" s="519"/>
      <c r="K198" s="519"/>
      <c r="L198" s="519"/>
      <c r="M198" s="519"/>
      <c r="N198" s="519"/>
      <c r="O198" s="519"/>
      <c r="P198" s="519"/>
      <c r="Q198" s="519"/>
      <c r="R198" s="519"/>
      <c r="S198" s="519"/>
      <c r="T198" s="519"/>
      <c r="U198" s="519"/>
      <c r="V198" s="519"/>
      <c r="W198" s="519"/>
      <c r="X198" s="519"/>
      <c r="Y198" s="519"/>
      <c r="Z198" s="519"/>
      <c r="AA198" s="519"/>
      <c r="AB198" s="519"/>
      <c r="AC198" s="519"/>
      <c r="AD198" s="519"/>
      <c r="AE198" s="519"/>
      <c r="AF198" s="519"/>
      <c r="HQ198" s="519"/>
      <c r="HR198" s="519"/>
      <c r="HS198" s="519"/>
      <c r="HT198" s="519"/>
      <c r="HU198" s="519"/>
      <c r="HV198" s="519"/>
      <c r="HW198" s="519"/>
      <c r="HX198" s="519"/>
      <c r="HY198" s="519"/>
      <c r="HZ198" s="519"/>
      <c r="IA198" s="519"/>
      <c r="IB198" s="519"/>
      <c r="IC198" s="519"/>
      <c r="ID198" s="519"/>
      <c r="IE198" s="519"/>
      <c r="IF198" s="519"/>
      <c r="IG198" s="519"/>
      <c r="IH198" s="519"/>
      <c r="II198" s="519"/>
      <c r="IJ198" s="519"/>
      <c r="IK198" s="519"/>
      <c r="IL198" s="519"/>
      <c r="IM198" s="519"/>
      <c r="IN198" s="519"/>
      <c r="IO198" s="519"/>
      <c r="IP198" s="519"/>
      <c r="IQ198" s="519"/>
      <c r="IR198" s="519"/>
      <c r="IS198" s="519"/>
      <c r="IT198" s="519"/>
      <c r="IU198" s="519"/>
      <c r="IV198" s="519"/>
    </row>
    <row r="199" spans="1:8" s="508" customFormat="1" ht="24.75" customHeight="1">
      <c r="A199" s="541" t="s">
        <v>46</v>
      </c>
      <c r="B199" s="363">
        <v>25</v>
      </c>
      <c r="C199" s="363">
        <f aca="true" t="shared" si="11" ref="C199:C262">D199+H199</f>
        <v>24</v>
      </c>
      <c r="D199" s="25">
        <v>24</v>
      </c>
      <c r="E199" s="542">
        <f>D199/C199</f>
        <v>1</v>
      </c>
      <c r="F199" s="543">
        <v>25</v>
      </c>
      <c r="G199" s="542">
        <f t="shared" si="10"/>
        <v>-0.04</v>
      </c>
      <c r="H199" s="544"/>
    </row>
    <row r="200" spans="1:256" s="510" customFormat="1" ht="24.75" customHeight="1">
      <c r="A200" s="541" t="s">
        <v>47</v>
      </c>
      <c r="B200" s="363">
        <v>0</v>
      </c>
      <c r="C200" s="363">
        <f t="shared" si="11"/>
        <v>0</v>
      </c>
      <c r="D200" s="25"/>
      <c r="E200" s="542"/>
      <c r="F200" s="543">
        <v>0</v>
      </c>
      <c r="G200" s="542"/>
      <c r="H200" s="518"/>
      <c r="I200" s="519"/>
      <c r="J200" s="519"/>
      <c r="K200" s="519"/>
      <c r="L200" s="519"/>
      <c r="M200" s="519"/>
      <c r="N200" s="519"/>
      <c r="O200" s="519"/>
      <c r="P200" s="519"/>
      <c r="Q200" s="519"/>
      <c r="R200" s="519"/>
      <c r="S200" s="519"/>
      <c r="T200" s="519"/>
      <c r="U200" s="519"/>
      <c r="V200" s="519"/>
      <c r="W200" s="519"/>
      <c r="X200" s="519"/>
      <c r="Y200" s="519"/>
      <c r="Z200" s="519"/>
      <c r="AA200" s="519"/>
      <c r="AB200" s="519"/>
      <c r="AC200" s="519"/>
      <c r="AD200" s="519"/>
      <c r="AE200" s="519"/>
      <c r="AF200" s="519"/>
      <c r="HQ200" s="519"/>
      <c r="HR200" s="519"/>
      <c r="HS200" s="519"/>
      <c r="HT200" s="519"/>
      <c r="HU200" s="519"/>
      <c r="HV200" s="519"/>
      <c r="HW200" s="519"/>
      <c r="HX200" s="519"/>
      <c r="HY200" s="519"/>
      <c r="HZ200" s="519"/>
      <c r="IA200" s="519"/>
      <c r="IB200" s="519"/>
      <c r="IC200" s="519"/>
      <c r="ID200" s="519"/>
      <c r="IE200" s="519"/>
      <c r="IF200" s="519"/>
      <c r="IG200" s="519"/>
      <c r="IH200" s="519"/>
      <c r="II200" s="519"/>
      <c r="IJ200" s="519"/>
      <c r="IK200" s="519"/>
      <c r="IL200" s="519"/>
      <c r="IM200" s="519"/>
      <c r="IN200" s="519"/>
      <c r="IO200" s="519"/>
      <c r="IP200" s="519"/>
      <c r="IQ200" s="519"/>
      <c r="IR200" s="519"/>
      <c r="IS200" s="519"/>
      <c r="IT200" s="519"/>
      <c r="IU200" s="519"/>
      <c r="IV200" s="519"/>
    </row>
    <row r="201" spans="1:256" s="510" customFormat="1" ht="24.75" customHeight="1">
      <c r="A201" s="541" t="s">
        <v>157</v>
      </c>
      <c r="B201" s="363">
        <v>0</v>
      </c>
      <c r="C201" s="363">
        <f t="shared" si="11"/>
        <v>0</v>
      </c>
      <c r="D201" s="25"/>
      <c r="E201" s="542"/>
      <c r="F201" s="543">
        <v>0</v>
      </c>
      <c r="G201" s="542"/>
      <c r="H201" s="518"/>
      <c r="I201" s="519"/>
      <c r="J201" s="519"/>
      <c r="K201" s="519"/>
      <c r="L201" s="519"/>
      <c r="M201" s="519"/>
      <c r="N201" s="519"/>
      <c r="O201" s="519"/>
      <c r="P201" s="519"/>
      <c r="Q201" s="519"/>
      <c r="R201" s="519"/>
      <c r="S201" s="519"/>
      <c r="T201" s="519"/>
      <c r="U201" s="519"/>
      <c r="V201" s="519"/>
      <c r="W201" s="519"/>
      <c r="X201" s="519"/>
      <c r="Y201" s="519"/>
      <c r="Z201" s="519"/>
      <c r="AA201" s="519"/>
      <c r="AB201" s="519"/>
      <c r="AC201" s="519"/>
      <c r="AD201" s="519"/>
      <c r="AE201" s="519"/>
      <c r="AF201" s="519"/>
      <c r="HQ201" s="519"/>
      <c r="HR201" s="519"/>
      <c r="HS201" s="519"/>
      <c r="HT201" s="519"/>
      <c r="HU201" s="519"/>
      <c r="HV201" s="519"/>
      <c r="HW201" s="519"/>
      <c r="HX201" s="519"/>
      <c r="HY201" s="519"/>
      <c r="HZ201" s="519"/>
      <c r="IA201" s="519"/>
      <c r="IB201" s="519"/>
      <c r="IC201" s="519"/>
      <c r="ID201" s="519"/>
      <c r="IE201" s="519"/>
      <c r="IF201" s="519"/>
      <c r="IG201" s="519"/>
      <c r="IH201" s="519"/>
      <c r="II201" s="519"/>
      <c r="IJ201" s="519"/>
      <c r="IK201" s="519"/>
      <c r="IL201" s="519"/>
      <c r="IM201" s="519"/>
      <c r="IN201" s="519"/>
      <c r="IO201" s="519"/>
      <c r="IP201" s="519"/>
      <c r="IQ201" s="519"/>
      <c r="IR201" s="519"/>
      <c r="IS201" s="519"/>
      <c r="IT201" s="519"/>
      <c r="IU201" s="519"/>
      <c r="IV201" s="519"/>
    </row>
    <row r="202" spans="1:256" s="510" customFormat="1" ht="24.75" customHeight="1">
      <c r="A202" s="541" t="s">
        <v>54</v>
      </c>
      <c r="B202" s="363">
        <v>310</v>
      </c>
      <c r="C202" s="363">
        <f t="shared" si="11"/>
        <v>171</v>
      </c>
      <c r="D202" s="25">
        <v>171</v>
      </c>
      <c r="E202" s="542">
        <f>D202/C202</f>
        <v>1</v>
      </c>
      <c r="F202" s="543">
        <v>168</v>
      </c>
      <c r="G202" s="542">
        <f>(D202-F202)/F202</f>
        <v>0.017857142857142856</v>
      </c>
      <c r="H202" s="518"/>
      <c r="I202" s="519"/>
      <c r="J202" s="519"/>
      <c r="K202" s="519"/>
      <c r="L202" s="519"/>
      <c r="M202" s="519"/>
      <c r="N202" s="519"/>
      <c r="O202" s="519"/>
      <c r="P202" s="519"/>
      <c r="Q202" s="519"/>
      <c r="R202" s="519"/>
      <c r="S202" s="519"/>
      <c r="T202" s="519"/>
      <c r="U202" s="519"/>
      <c r="V202" s="519"/>
      <c r="W202" s="519"/>
      <c r="X202" s="519"/>
      <c r="Y202" s="519"/>
      <c r="Z202" s="519"/>
      <c r="AA202" s="519"/>
      <c r="AB202" s="519"/>
      <c r="AC202" s="519"/>
      <c r="AD202" s="519"/>
      <c r="AE202" s="519"/>
      <c r="AF202" s="519"/>
      <c r="HQ202" s="519"/>
      <c r="HR202" s="519"/>
      <c r="HS202" s="519"/>
      <c r="HT202" s="519"/>
      <c r="HU202" s="519"/>
      <c r="HV202" s="519"/>
      <c r="HW202" s="519"/>
      <c r="HX202" s="519"/>
      <c r="HY202" s="519"/>
      <c r="HZ202" s="519"/>
      <c r="IA202" s="519"/>
      <c r="IB202" s="519"/>
      <c r="IC202" s="519"/>
      <c r="ID202" s="519"/>
      <c r="IE202" s="519"/>
      <c r="IF202" s="519"/>
      <c r="IG202" s="519"/>
      <c r="IH202" s="519"/>
      <c r="II202" s="519"/>
      <c r="IJ202" s="519"/>
      <c r="IK202" s="519"/>
      <c r="IL202" s="519"/>
      <c r="IM202" s="519"/>
      <c r="IN202" s="519"/>
      <c r="IO202" s="519"/>
      <c r="IP202" s="519"/>
      <c r="IQ202" s="519"/>
      <c r="IR202" s="519"/>
      <c r="IS202" s="519"/>
      <c r="IT202" s="519"/>
      <c r="IU202" s="519"/>
      <c r="IV202" s="519"/>
    </row>
    <row r="203" spans="1:8" s="508" customFormat="1" ht="24.75" customHeight="1">
      <c r="A203" s="541" t="s">
        <v>158</v>
      </c>
      <c r="B203" s="363">
        <v>0</v>
      </c>
      <c r="C203" s="363">
        <f t="shared" si="11"/>
        <v>230</v>
      </c>
      <c r="D203" s="25">
        <v>140</v>
      </c>
      <c r="E203" s="542">
        <f>D203/C203</f>
        <v>0.6086956521739131</v>
      </c>
      <c r="F203" s="543">
        <v>1</v>
      </c>
      <c r="G203" s="542">
        <f aca="true" t="shared" si="12" ref="G203:G210">(D203-F203)/F203</f>
        <v>139</v>
      </c>
      <c r="H203" s="544">
        <v>90</v>
      </c>
    </row>
    <row r="204" spans="1:8" s="508" customFormat="1" ht="24.75" customHeight="1">
      <c r="A204" s="534" t="s">
        <v>159</v>
      </c>
      <c r="B204" s="360">
        <f>SUM(B205:B211)</f>
        <v>293</v>
      </c>
      <c r="C204" s="360">
        <f t="shared" si="11"/>
        <v>183</v>
      </c>
      <c r="D204" s="360">
        <f>SUM(D205:D211)</f>
        <v>183</v>
      </c>
      <c r="E204" s="536">
        <f>D204/C204</f>
        <v>1</v>
      </c>
      <c r="F204" s="539">
        <f>SUM(F205:F211)</f>
        <v>165</v>
      </c>
      <c r="G204" s="536">
        <f t="shared" si="12"/>
        <v>0.10909090909090909</v>
      </c>
      <c r="H204" s="540">
        <f>SUM(H205:H211)</f>
        <v>0</v>
      </c>
    </row>
    <row r="205" spans="1:8" s="508" customFormat="1" ht="24.75" customHeight="1">
      <c r="A205" s="541" t="s">
        <v>45</v>
      </c>
      <c r="B205" s="363">
        <v>169</v>
      </c>
      <c r="C205" s="363">
        <f t="shared" si="11"/>
        <v>106</v>
      </c>
      <c r="D205" s="25">
        <v>106</v>
      </c>
      <c r="E205" s="542">
        <f>D205/C205</f>
        <v>1</v>
      </c>
      <c r="F205" s="543">
        <v>108</v>
      </c>
      <c r="G205" s="542">
        <f t="shared" si="12"/>
        <v>-0.018518518518518517</v>
      </c>
      <c r="H205" s="544"/>
    </row>
    <row r="206" spans="1:256" s="510" customFormat="1" ht="24.75" customHeight="1">
      <c r="A206" s="541" t="s">
        <v>46</v>
      </c>
      <c r="B206" s="363">
        <v>29</v>
      </c>
      <c r="C206" s="363">
        <f t="shared" si="11"/>
        <v>18</v>
      </c>
      <c r="D206" s="25">
        <v>18</v>
      </c>
      <c r="E206" s="542">
        <f>D206/C206</f>
        <v>1</v>
      </c>
      <c r="F206" s="543">
        <v>8</v>
      </c>
      <c r="G206" s="542">
        <f t="shared" si="12"/>
        <v>1.25</v>
      </c>
      <c r="H206" s="518"/>
      <c r="I206" s="519"/>
      <c r="J206" s="519"/>
      <c r="K206" s="519"/>
      <c r="L206" s="519"/>
      <c r="M206" s="519"/>
      <c r="N206" s="519"/>
      <c r="O206" s="519"/>
      <c r="P206" s="519"/>
      <c r="Q206" s="519"/>
      <c r="R206" s="519"/>
      <c r="S206" s="519"/>
      <c r="T206" s="519"/>
      <c r="U206" s="519"/>
      <c r="V206" s="519"/>
      <c r="W206" s="519"/>
      <c r="X206" s="519"/>
      <c r="Y206" s="519"/>
      <c r="Z206" s="519"/>
      <c r="AA206" s="519"/>
      <c r="AB206" s="519"/>
      <c r="AC206" s="519"/>
      <c r="AD206" s="519"/>
      <c r="AE206" s="519"/>
      <c r="AF206" s="519"/>
      <c r="HQ206" s="519"/>
      <c r="HR206" s="519"/>
      <c r="HS206" s="519"/>
      <c r="HT206" s="519"/>
      <c r="HU206" s="519"/>
      <c r="HV206" s="519"/>
      <c r="HW206" s="519"/>
      <c r="HX206" s="519"/>
      <c r="HY206" s="519"/>
      <c r="HZ206" s="519"/>
      <c r="IA206" s="519"/>
      <c r="IB206" s="519"/>
      <c r="IC206" s="519"/>
      <c r="ID206" s="519"/>
      <c r="IE206" s="519"/>
      <c r="IF206" s="519"/>
      <c r="IG206" s="519"/>
      <c r="IH206" s="519"/>
      <c r="II206" s="519"/>
      <c r="IJ206" s="519"/>
      <c r="IK206" s="519"/>
      <c r="IL206" s="519"/>
      <c r="IM206" s="519"/>
      <c r="IN206" s="519"/>
      <c r="IO206" s="519"/>
      <c r="IP206" s="519"/>
      <c r="IQ206" s="519"/>
      <c r="IR206" s="519"/>
      <c r="IS206" s="519"/>
      <c r="IT206" s="519"/>
      <c r="IU206" s="519"/>
      <c r="IV206" s="519"/>
    </row>
    <row r="207" spans="1:256" s="510" customFormat="1" ht="24.75" customHeight="1">
      <c r="A207" s="541" t="s">
        <v>47</v>
      </c>
      <c r="B207" s="363">
        <v>0</v>
      </c>
      <c r="C207" s="363">
        <f t="shared" si="11"/>
        <v>0</v>
      </c>
      <c r="D207" s="25"/>
      <c r="E207" s="542"/>
      <c r="F207" s="543">
        <v>0</v>
      </c>
      <c r="G207" s="542"/>
      <c r="H207" s="518"/>
      <c r="I207" s="519"/>
      <c r="J207" s="519"/>
      <c r="K207" s="519"/>
      <c r="L207" s="519"/>
      <c r="M207" s="519"/>
      <c r="N207" s="519"/>
      <c r="O207" s="519"/>
      <c r="P207" s="519"/>
      <c r="Q207" s="519"/>
      <c r="R207" s="519"/>
      <c r="S207" s="519"/>
      <c r="T207" s="519"/>
      <c r="U207" s="519"/>
      <c r="V207" s="519"/>
      <c r="W207" s="519"/>
      <c r="X207" s="519"/>
      <c r="Y207" s="519"/>
      <c r="Z207" s="519"/>
      <c r="AA207" s="519"/>
      <c r="AB207" s="519"/>
      <c r="AC207" s="519"/>
      <c r="AD207" s="519"/>
      <c r="AE207" s="519"/>
      <c r="AF207" s="519"/>
      <c r="HQ207" s="519"/>
      <c r="HR207" s="519"/>
      <c r="HS207" s="519"/>
      <c r="HT207" s="519"/>
      <c r="HU207" s="519"/>
      <c r="HV207" s="519"/>
      <c r="HW207" s="519"/>
      <c r="HX207" s="519"/>
      <c r="HY207" s="519"/>
      <c r="HZ207" s="519"/>
      <c r="IA207" s="519"/>
      <c r="IB207" s="519"/>
      <c r="IC207" s="519"/>
      <c r="ID207" s="519"/>
      <c r="IE207" s="519"/>
      <c r="IF207" s="519"/>
      <c r="IG207" s="519"/>
      <c r="IH207" s="519"/>
      <c r="II207" s="519"/>
      <c r="IJ207" s="519"/>
      <c r="IK207" s="519"/>
      <c r="IL207" s="519"/>
      <c r="IM207" s="519"/>
      <c r="IN207" s="519"/>
      <c r="IO207" s="519"/>
      <c r="IP207" s="519"/>
      <c r="IQ207" s="519"/>
      <c r="IR207" s="519"/>
      <c r="IS207" s="519"/>
      <c r="IT207" s="519"/>
      <c r="IU207" s="519"/>
      <c r="IV207" s="519"/>
    </row>
    <row r="208" spans="1:256" s="510" customFormat="1" ht="24.75" customHeight="1">
      <c r="A208" s="541" t="s">
        <v>160</v>
      </c>
      <c r="B208" s="363">
        <v>20</v>
      </c>
      <c r="C208" s="363">
        <f t="shared" si="11"/>
        <v>20</v>
      </c>
      <c r="D208" s="25">
        <v>20</v>
      </c>
      <c r="E208" s="542">
        <f>D208/C208</f>
        <v>1</v>
      </c>
      <c r="F208" s="543">
        <v>7</v>
      </c>
      <c r="G208" s="542">
        <f t="shared" si="12"/>
        <v>1.8571428571428572</v>
      </c>
      <c r="H208" s="518"/>
      <c r="I208" s="519"/>
      <c r="J208" s="519"/>
      <c r="K208" s="519"/>
      <c r="L208" s="519"/>
      <c r="M208" s="519"/>
      <c r="N208" s="519"/>
      <c r="O208" s="519"/>
      <c r="P208" s="519"/>
      <c r="Q208" s="519"/>
      <c r="R208" s="519"/>
      <c r="S208" s="519"/>
      <c r="T208" s="519"/>
      <c r="U208" s="519"/>
      <c r="V208" s="519"/>
      <c r="W208" s="519"/>
      <c r="X208" s="519"/>
      <c r="Y208" s="519"/>
      <c r="Z208" s="519"/>
      <c r="AA208" s="519"/>
      <c r="AB208" s="519"/>
      <c r="AC208" s="519"/>
      <c r="AD208" s="519"/>
      <c r="AE208" s="519"/>
      <c r="AF208" s="519"/>
      <c r="HQ208" s="519"/>
      <c r="HR208" s="519"/>
      <c r="HS208" s="519"/>
      <c r="HT208" s="519"/>
      <c r="HU208" s="519"/>
      <c r="HV208" s="519"/>
      <c r="HW208" s="519"/>
      <c r="HX208" s="519"/>
      <c r="HY208" s="519"/>
      <c r="HZ208" s="519"/>
      <c r="IA208" s="519"/>
      <c r="IB208" s="519"/>
      <c r="IC208" s="519"/>
      <c r="ID208" s="519"/>
      <c r="IE208" s="519"/>
      <c r="IF208" s="519"/>
      <c r="IG208" s="519"/>
      <c r="IH208" s="519"/>
      <c r="II208" s="519"/>
      <c r="IJ208" s="519"/>
      <c r="IK208" s="519"/>
      <c r="IL208" s="519"/>
      <c r="IM208" s="519"/>
      <c r="IN208" s="519"/>
      <c r="IO208" s="519"/>
      <c r="IP208" s="519"/>
      <c r="IQ208" s="519"/>
      <c r="IR208" s="519"/>
      <c r="IS208" s="519"/>
      <c r="IT208" s="519"/>
      <c r="IU208" s="519"/>
      <c r="IV208" s="519"/>
    </row>
    <row r="209" spans="1:256" s="510" customFormat="1" ht="24.75" customHeight="1">
      <c r="A209" s="541" t="s">
        <v>161</v>
      </c>
      <c r="B209" s="363"/>
      <c r="C209" s="363">
        <f t="shared" si="11"/>
        <v>0</v>
      </c>
      <c r="D209" s="25"/>
      <c r="E209" s="542"/>
      <c r="F209" s="545">
        <v>4</v>
      </c>
      <c r="G209" s="542">
        <f t="shared" si="12"/>
        <v>-1</v>
      </c>
      <c r="H209" s="518"/>
      <c r="I209" s="519"/>
      <c r="J209" s="519"/>
      <c r="K209" s="519"/>
      <c r="L209" s="519"/>
      <c r="M209" s="519"/>
      <c r="N209" s="519"/>
      <c r="O209" s="519"/>
      <c r="P209" s="519"/>
      <c r="Q209" s="519"/>
      <c r="R209" s="519"/>
      <c r="S209" s="519"/>
      <c r="T209" s="519"/>
      <c r="U209" s="519"/>
      <c r="V209" s="519"/>
      <c r="W209" s="519"/>
      <c r="X209" s="519"/>
      <c r="Y209" s="519"/>
      <c r="Z209" s="519"/>
      <c r="AA209" s="519"/>
      <c r="AB209" s="519"/>
      <c r="AC209" s="519"/>
      <c r="AD209" s="519"/>
      <c r="AE209" s="519"/>
      <c r="AF209" s="519"/>
      <c r="HQ209" s="519"/>
      <c r="HR209" s="519"/>
      <c r="HS209" s="519"/>
      <c r="HT209" s="519"/>
      <c r="HU209" s="519"/>
      <c r="HV209" s="519"/>
      <c r="HW209" s="519"/>
      <c r="HX209" s="519"/>
      <c r="HY209" s="519"/>
      <c r="HZ209" s="519"/>
      <c r="IA209" s="519"/>
      <c r="IB209" s="519"/>
      <c r="IC209" s="519"/>
      <c r="ID209" s="519"/>
      <c r="IE209" s="519"/>
      <c r="IF209" s="519"/>
      <c r="IG209" s="519"/>
      <c r="IH209" s="519"/>
      <c r="II209" s="519"/>
      <c r="IJ209" s="519"/>
      <c r="IK209" s="519"/>
      <c r="IL209" s="519"/>
      <c r="IM209" s="519"/>
      <c r="IN209" s="519"/>
      <c r="IO209" s="519"/>
      <c r="IP209" s="519"/>
      <c r="IQ209" s="519"/>
      <c r="IR209" s="519"/>
      <c r="IS209" s="519"/>
      <c r="IT209" s="519"/>
      <c r="IU209" s="519"/>
      <c r="IV209" s="519"/>
    </row>
    <row r="210" spans="1:8" s="508" customFormat="1" ht="24.75" customHeight="1">
      <c r="A210" s="541" t="s">
        <v>54</v>
      </c>
      <c r="B210" s="363">
        <v>75</v>
      </c>
      <c r="C210" s="363">
        <f t="shared" si="11"/>
        <v>39</v>
      </c>
      <c r="D210" s="25">
        <v>39</v>
      </c>
      <c r="E210" s="542">
        <f>D210/C210</f>
        <v>1</v>
      </c>
      <c r="F210" s="543">
        <v>38</v>
      </c>
      <c r="G210" s="542">
        <f t="shared" si="12"/>
        <v>0.02631578947368421</v>
      </c>
      <c r="H210" s="544"/>
    </row>
    <row r="211" spans="1:256" s="510" customFormat="1" ht="24.75" customHeight="1">
      <c r="A211" s="541" t="s">
        <v>162</v>
      </c>
      <c r="B211" s="363">
        <v>0</v>
      </c>
      <c r="C211" s="363">
        <f t="shared" si="11"/>
        <v>0</v>
      </c>
      <c r="D211" s="25"/>
      <c r="E211" s="542"/>
      <c r="F211" s="543">
        <v>0</v>
      </c>
      <c r="G211" s="542"/>
      <c r="H211" s="518"/>
      <c r="I211" s="519"/>
      <c r="J211" s="519"/>
      <c r="K211" s="519"/>
      <c r="L211" s="519"/>
      <c r="M211" s="519"/>
      <c r="N211" s="519"/>
      <c r="O211" s="519"/>
      <c r="P211" s="519"/>
      <c r="Q211" s="519"/>
      <c r="R211" s="519"/>
      <c r="S211" s="519"/>
      <c r="T211" s="519"/>
      <c r="U211" s="519"/>
      <c r="V211" s="519"/>
      <c r="W211" s="519"/>
      <c r="X211" s="519"/>
      <c r="Y211" s="519"/>
      <c r="Z211" s="519"/>
      <c r="AA211" s="519"/>
      <c r="AB211" s="519"/>
      <c r="AC211" s="519"/>
      <c r="AD211" s="519"/>
      <c r="AE211" s="519"/>
      <c r="AF211" s="519"/>
      <c r="HQ211" s="519"/>
      <c r="HR211" s="519"/>
      <c r="HS211" s="519"/>
      <c r="HT211" s="519"/>
      <c r="HU211" s="519"/>
      <c r="HV211" s="519"/>
      <c r="HW211" s="519"/>
      <c r="HX211" s="519"/>
      <c r="HY211" s="519"/>
      <c r="HZ211" s="519"/>
      <c r="IA211" s="519"/>
      <c r="IB211" s="519"/>
      <c r="IC211" s="519"/>
      <c r="ID211" s="519"/>
      <c r="IE211" s="519"/>
      <c r="IF211" s="519"/>
      <c r="IG211" s="519"/>
      <c r="IH211" s="519"/>
      <c r="II211" s="519"/>
      <c r="IJ211" s="519"/>
      <c r="IK211" s="519"/>
      <c r="IL211" s="519"/>
      <c r="IM211" s="519"/>
      <c r="IN211" s="519"/>
      <c r="IO211" s="519"/>
      <c r="IP211" s="519"/>
      <c r="IQ211" s="519"/>
      <c r="IR211" s="519"/>
      <c r="IS211" s="519"/>
      <c r="IT211" s="519"/>
      <c r="IU211" s="519"/>
      <c r="IV211" s="519"/>
    </row>
    <row r="212" spans="1:8" s="508" customFormat="1" ht="24.75" customHeight="1" hidden="1">
      <c r="A212" s="534" t="s">
        <v>163</v>
      </c>
      <c r="B212" s="360">
        <f>SUM(B213:B217)</f>
        <v>0</v>
      </c>
      <c r="C212" s="360">
        <f t="shared" si="11"/>
        <v>0</v>
      </c>
      <c r="D212" s="360">
        <f>SUM(D213:D217)</f>
        <v>0</v>
      </c>
      <c r="E212" s="536"/>
      <c r="F212" s="539">
        <f>SUM(F213:F217)</f>
        <v>0</v>
      </c>
      <c r="G212" s="536"/>
      <c r="H212" s="540">
        <f>SUM(H213:H217)</f>
        <v>0</v>
      </c>
    </row>
    <row r="213" spans="1:256" s="509" customFormat="1" ht="24.75" customHeight="1" hidden="1">
      <c r="A213" s="541" t="s">
        <v>45</v>
      </c>
      <c r="B213" s="363"/>
      <c r="C213" s="363">
        <f t="shared" si="11"/>
        <v>0</v>
      </c>
      <c r="D213" s="363"/>
      <c r="E213" s="542"/>
      <c r="F213" s="543"/>
      <c r="G213" s="542"/>
      <c r="H213" s="518"/>
      <c r="I213" s="519"/>
      <c r="J213" s="519"/>
      <c r="K213" s="519"/>
      <c r="L213" s="519"/>
      <c r="M213" s="519"/>
      <c r="N213" s="519"/>
      <c r="O213" s="519"/>
      <c r="P213" s="519"/>
      <c r="Q213" s="519"/>
      <c r="R213" s="519"/>
      <c r="S213" s="519"/>
      <c r="T213" s="519"/>
      <c r="U213" s="519"/>
      <c r="V213" s="519"/>
      <c r="W213" s="519"/>
      <c r="X213" s="519"/>
      <c r="Y213" s="519"/>
      <c r="Z213" s="519"/>
      <c r="AA213" s="519"/>
      <c r="AB213" s="519"/>
      <c r="AC213" s="519"/>
      <c r="AD213" s="519"/>
      <c r="AE213" s="519"/>
      <c r="AF213" s="519"/>
      <c r="HQ213" s="519"/>
      <c r="HR213" s="519"/>
      <c r="HS213" s="519"/>
      <c r="HT213" s="519"/>
      <c r="HU213" s="519"/>
      <c r="HV213" s="519"/>
      <c r="HW213" s="519"/>
      <c r="HX213" s="519"/>
      <c r="HY213" s="519"/>
      <c r="HZ213" s="519"/>
      <c r="IA213" s="519"/>
      <c r="IB213" s="519"/>
      <c r="IC213" s="519"/>
      <c r="ID213" s="519"/>
      <c r="IE213" s="519"/>
      <c r="IF213" s="519"/>
      <c r="IG213" s="519"/>
      <c r="IH213" s="519"/>
      <c r="II213" s="519"/>
      <c r="IJ213" s="519"/>
      <c r="IK213" s="519"/>
      <c r="IL213" s="519"/>
      <c r="IM213" s="519"/>
      <c r="IN213" s="519"/>
      <c r="IO213" s="519"/>
      <c r="IP213" s="519"/>
      <c r="IQ213" s="519"/>
      <c r="IR213" s="519"/>
      <c r="IS213" s="519"/>
      <c r="IT213" s="519"/>
      <c r="IU213" s="519"/>
      <c r="IV213" s="519"/>
    </row>
    <row r="214" spans="1:256" s="510" customFormat="1" ht="24.75" customHeight="1" hidden="1">
      <c r="A214" s="541" t="s">
        <v>46</v>
      </c>
      <c r="B214" s="363"/>
      <c r="C214" s="363">
        <f t="shared" si="11"/>
        <v>0</v>
      </c>
      <c r="D214" s="363">
        <v>0</v>
      </c>
      <c r="E214" s="542"/>
      <c r="F214" s="543"/>
      <c r="G214" s="542"/>
      <c r="H214" s="518"/>
      <c r="I214" s="519"/>
      <c r="J214" s="519"/>
      <c r="K214" s="519"/>
      <c r="L214" s="519"/>
      <c r="M214" s="519"/>
      <c r="N214" s="519"/>
      <c r="O214" s="519"/>
      <c r="P214" s="519"/>
      <c r="Q214" s="519"/>
      <c r="R214" s="519"/>
      <c r="S214" s="519"/>
      <c r="T214" s="519"/>
      <c r="U214" s="519"/>
      <c r="V214" s="519"/>
      <c r="W214" s="519"/>
      <c r="X214" s="519"/>
      <c r="Y214" s="519"/>
      <c r="Z214" s="519"/>
      <c r="AA214" s="519"/>
      <c r="AB214" s="519"/>
      <c r="AC214" s="519"/>
      <c r="AD214" s="519"/>
      <c r="AE214" s="519"/>
      <c r="AF214" s="519"/>
      <c r="HQ214" s="519"/>
      <c r="HR214" s="519"/>
      <c r="HS214" s="519"/>
      <c r="HT214" s="519"/>
      <c r="HU214" s="519"/>
      <c r="HV214" s="519"/>
      <c r="HW214" s="519"/>
      <c r="HX214" s="519"/>
      <c r="HY214" s="519"/>
      <c r="HZ214" s="519"/>
      <c r="IA214" s="519"/>
      <c r="IB214" s="519"/>
      <c r="IC214" s="519"/>
      <c r="ID214" s="519"/>
      <c r="IE214" s="519"/>
      <c r="IF214" s="519"/>
      <c r="IG214" s="519"/>
      <c r="IH214" s="519"/>
      <c r="II214" s="519"/>
      <c r="IJ214" s="519"/>
      <c r="IK214" s="519"/>
      <c r="IL214" s="519"/>
      <c r="IM214" s="519"/>
      <c r="IN214" s="519"/>
      <c r="IO214" s="519"/>
      <c r="IP214" s="519"/>
      <c r="IQ214" s="519"/>
      <c r="IR214" s="519"/>
      <c r="IS214" s="519"/>
      <c r="IT214" s="519"/>
      <c r="IU214" s="519"/>
      <c r="IV214" s="519"/>
    </row>
    <row r="215" spans="1:256" s="510" customFormat="1" ht="24.75" customHeight="1" hidden="1">
      <c r="A215" s="541" t="s">
        <v>47</v>
      </c>
      <c r="B215" s="363"/>
      <c r="C215" s="363">
        <f t="shared" si="11"/>
        <v>0</v>
      </c>
      <c r="D215" s="363">
        <v>0</v>
      </c>
      <c r="E215" s="542"/>
      <c r="F215" s="543"/>
      <c r="G215" s="542"/>
      <c r="H215" s="518"/>
      <c r="I215" s="519"/>
      <c r="J215" s="519"/>
      <c r="K215" s="519"/>
      <c r="L215" s="519"/>
      <c r="M215" s="519"/>
      <c r="N215" s="519"/>
      <c r="O215" s="519"/>
      <c r="P215" s="519"/>
      <c r="Q215" s="519"/>
      <c r="R215" s="519"/>
      <c r="S215" s="519"/>
      <c r="T215" s="519"/>
      <c r="U215" s="519"/>
      <c r="V215" s="519"/>
      <c r="W215" s="519"/>
      <c r="X215" s="519"/>
      <c r="Y215" s="519"/>
      <c r="Z215" s="519"/>
      <c r="AA215" s="519"/>
      <c r="AB215" s="519"/>
      <c r="AC215" s="519"/>
      <c r="AD215" s="519"/>
      <c r="AE215" s="519"/>
      <c r="AF215" s="519"/>
      <c r="HQ215" s="519"/>
      <c r="HR215" s="519"/>
      <c r="HS215" s="519"/>
      <c r="HT215" s="519"/>
      <c r="HU215" s="519"/>
      <c r="HV215" s="519"/>
      <c r="HW215" s="519"/>
      <c r="HX215" s="519"/>
      <c r="HY215" s="519"/>
      <c r="HZ215" s="519"/>
      <c r="IA215" s="519"/>
      <c r="IB215" s="519"/>
      <c r="IC215" s="519"/>
      <c r="ID215" s="519"/>
      <c r="IE215" s="519"/>
      <c r="IF215" s="519"/>
      <c r="IG215" s="519"/>
      <c r="IH215" s="519"/>
      <c r="II215" s="519"/>
      <c r="IJ215" s="519"/>
      <c r="IK215" s="519"/>
      <c r="IL215" s="519"/>
      <c r="IM215" s="519"/>
      <c r="IN215" s="519"/>
      <c r="IO215" s="519"/>
      <c r="IP215" s="519"/>
      <c r="IQ215" s="519"/>
      <c r="IR215" s="519"/>
      <c r="IS215" s="519"/>
      <c r="IT215" s="519"/>
      <c r="IU215" s="519"/>
      <c r="IV215" s="519"/>
    </row>
    <row r="216" spans="1:256" s="510" customFormat="1" ht="24.75" customHeight="1" hidden="1">
      <c r="A216" s="541" t="s">
        <v>54</v>
      </c>
      <c r="B216" s="363"/>
      <c r="C216" s="363">
        <f t="shared" si="11"/>
        <v>0</v>
      </c>
      <c r="D216" s="363">
        <v>0</v>
      </c>
      <c r="E216" s="542"/>
      <c r="F216" s="543"/>
      <c r="G216" s="542"/>
      <c r="H216" s="518"/>
      <c r="I216" s="519"/>
      <c r="J216" s="519"/>
      <c r="K216" s="519"/>
      <c r="L216" s="519"/>
      <c r="M216" s="519"/>
      <c r="N216" s="519"/>
      <c r="O216" s="519"/>
      <c r="P216" s="519"/>
      <c r="Q216" s="519"/>
      <c r="R216" s="519"/>
      <c r="S216" s="519"/>
      <c r="T216" s="519"/>
      <c r="U216" s="519"/>
      <c r="V216" s="519"/>
      <c r="W216" s="519"/>
      <c r="X216" s="519"/>
      <c r="Y216" s="519"/>
      <c r="Z216" s="519"/>
      <c r="AA216" s="519"/>
      <c r="AB216" s="519"/>
      <c r="AC216" s="519"/>
      <c r="AD216" s="519"/>
      <c r="AE216" s="519"/>
      <c r="AF216" s="519"/>
      <c r="HQ216" s="519"/>
      <c r="HR216" s="519"/>
      <c r="HS216" s="519"/>
      <c r="HT216" s="519"/>
      <c r="HU216" s="519"/>
      <c r="HV216" s="519"/>
      <c r="HW216" s="519"/>
      <c r="HX216" s="519"/>
      <c r="HY216" s="519"/>
      <c r="HZ216" s="519"/>
      <c r="IA216" s="519"/>
      <c r="IB216" s="519"/>
      <c r="IC216" s="519"/>
      <c r="ID216" s="519"/>
      <c r="IE216" s="519"/>
      <c r="IF216" s="519"/>
      <c r="IG216" s="519"/>
      <c r="IH216" s="519"/>
      <c r="II216" s="519"/>
      <c r="IJ216" s="519"/>
      <c r="IK216" s="519"/>
      <c r="IL216" s="519"/>
      <c r="IM216" s="519"/>
      <c r="IN216" s="519"/>
      <c r="IO216" s="519"/>
      <c r="IP216" s="519"/>
      <c r="IQ216" s="519"/>
      <c r="IR216" s="519"/>
      <c r="IS216" s="519"/>
      <c r="IT216" s="519"/>
      <c r="IU216" s="519"/>
      <c r="IV216" s="519"/>
    </row>
    <row r="217" spans="1:256" s="510" customFormat="1" ht="24.75" customHeight="1" hidden="1">
      <c r="A217" s="541" t="s">
        <v>164</v>
      </c>
      <c r="B217" s="363"/>
      <c r="C217" s="363">
        <f t="shared" si="11"/>
        <v>0</v>
      </c>
      <c r="D217" s="363">
        <v>0</v>
      </c>
      <c r="E217" s="542"/>
      <c r="F217" s="543"/>
      <c r="G217" s="542"/>
      <c r="H217" s="518"/>
      <c r="I217" s="519"/>
      <c r="J217" s="519"/>
      <c r="K217" s="519"/>
      <c r="L217" s="519"/>
      <c r="M217" s="519"/>
      <c r="N217" s="519"/>
      <c r="O217" s="519"/>
      <c r="P217" s="519"/>
      <c r="Q217" s="519"/>
      <c r="R217" s="519"/>
      <c r="S217" s="519"/>
      <c r="T217" s="519"/>
      <c r="U217" s="519"/>
      <c r="V217" s="519"/>
      <c r="W217" s="519"/>
      <c r="X217" s="519"/>
      <c r="Y217" s="519"/>
      <c r="Z217" s="519"/>
      <c r="AA217" s="519"/>
      <c r="AB217" s="519"/>
      <c r="AC217" s="519"/>
      <c r="AD217" s="519"/>
      <c r="AE217" s="519"/>
      <c r="AF217" s="519"/>
      <c r="HQ217" s="519"/>
      <c r="HR217" s="519"/>
      <c r="HS217" s="519"/>
      <c r="HT217" s="519"/>
      <c r="HU217" s="519"/>
      <c r="HV217" s="519"/>
      <c r="HW217" s="519"/>
      <c r="HX217" s="519"/>
      <c r="HY217" s="519"/>
      <c r="HZ217" s="519"/>
      <c r="IA217" s="519"/>
      <c r="IB217" s="519"/>
      <c r="IC217" s="519"/>
      <c r="ID217" s="519"/>
      <c r="IE217" s="519"/>
      <c r="IF217" s="519"/>
      <c r="IG217" s="519"/>
      <c r="IH217" s="519"/>
      <c r="II217" s="519"/>
      <c r="IJ217" s="519"/>
      <c r="IK217" s="519"/>
      <c r="IL217" s="519"/>
      <c r="IM217" s="519"/>
      <c r="IN217" s="519"/>
      <c r="IO217" s="519"/>
      <c r="IP217" s="519"/>
      <c r="IQ217" s="519"/>
      <c r="IR217" s="519"/>
      <c r="IS217" s="519"/>
      <c r="IT217" s="519"/>
      <c r="IU217" s="519"/>
      <c r="IV217" s="519"/>
    </row>
    <row r="218" spans="1:232" s="508" customFormat="1" ht="24.75" customHeight="1">
      <c r="A218" s="534" t="s">
        <v>165</v>
      </c>
      <c r="B218" s="360">
        <f>SUM(B219:B223)</f>
        <v>565</v>
      </c>
      <c r="C218" s="360">
        <f t="shared" si="11"/>
        <v>420</v>
      </c>
      <c r="D218" s="360">
        <f>SUM(D219:D223)</f>
        <v>420</v>
      </c>
      <c r="E218" s="536">
        <f>D218/C218</f>
        <v>1</v>
      </c>
      <c r="F218" s="539">
        <f>SUM(F219:F223)</f>
        <v>499</v>
      </c>
      <c r="G218" s="536">
        <f>(D218-F218)/F218</f>
        <v>-0.15831663326653306</v>
      </c>
      <c r="H218" s="540">
        <f>SUM(H219:H223)</f>
        <v>0</v>
      </c>
      <c r="HX218" s="508">
        <f>SUM(A218:HW218)</f>
        <v>1904.8416833667334</v>
      </c>
    </row>
    <row r="219" spans="1:8" s="508" customFormat="1" ht="24.75" customHeight="1">
      <c r="A219" s="541" t="s">
        <v>45</v>
      </c>
      <c r="B219" s="363">
        <v>336</v>
      </c>
      <c r="C219" s="363">
        <f t="shared" si="11"/>
        <v>217</v>
      </c>
      <c r="D219" s="25">
        <v>217</v>
      </c>
      <c r="E219" s="542">
        <f>D219/C219</f>
        <v>1</v>
      </c>
      <c r="F219" s="543">
        <v>215</v>
      </c>
      <c r="G219" s="542">
        <f>(D219-F219)/F219</f>
        <v>0.009302325581395349</v>
      </c>
      <c r="H219" s="544"/>
    </row>
    <row r="220" spans="1:256" s="510" customFormat="1" ht="24.75" customHeight="1">
      <c r="A220" s="541" t="s">
        <v>46</v>
      </c>
      <c r="B220" s="363">
        <v>2</v>
      </c>
      <c r="C220" s="363">
        <f t="shared" si="11"/>
        <v>62</v>
      </c>
      <c r="D220" s="25">
        <v>62</v>
      </c>
      <c r="E220" s="542">
        <f>D220/C220</f>
        <v>1</v>
      </c>
      <c r="F220" s="543">
        <v>6</v>
      </c>
      <c r="G220" s="542">
        <f>(D220-F220)/F220</f>
        <v>9.333333333333334</v>
      </c>
      <c r="H220" s="518"/>
      <c r="I220" s="519"/>
      <c r="J220" s="519"/>
      <c r="K220" s="519"/>
      <c r="L220" s="519"/>
      <c r="M220" s="519"/>
      <c r="N220" s="519"/>
      <c r="O220" s="519"/>
      <c r="P220" s="519"/>
      <c r="Q220" s="519"/>
      <c r="R220" s="519"/>
      <c r="S220" s="519"/>
      <c r="T220" s="519"/>
      <c r="U220" s="519"/>
      <c r="V220" s="519"/>
      <c r="W220" s="519"/>
      <c r="X220" s="519"/>
      <c r="Y220" s="519"/>
      <c r="Z220" s="519"/>
      <c r="AA220" s="519"/>
      <c r="AB220" s="519"/>
      <c r="AC220" s="519"/>
      <c r="AD220" s="519"/>
      <c r="AE220" s="519"/>
      <c r="AF220" s="519"/>
      <c r="HQ220" s="519"/>
      <c r="HR220" s="519"/>
      <c r="HS220" s="519"/>
      <c r="HT220" s="519"/>
      <c r="HU220" s="519"/>
      <c r="HV220" s="519"/>
      <c r="HW220" s="519"/>
      <c r="HX220" s="519"/>
      <c r="HY220" s="519"/>
      <c r="HZ220" s="519"/>
      <c r="IA220" s="519"/>
      <c r="IB220" s="519"/>
      <c r="IC220" s="519"/>
      <c r="ID220" s="519"/>
      <c r="IE220" s="519"/>
      <c r="IF220" s="519"/>
      <c r="IG220" s="519"/>
      <c r="IH220" s="519"/>
      <c r="II220" s="519"/>
      <c r="IJ220" s="519"/>
      <c r="IK220" s="519"/>
      <c r="IL220" s="519"/>
      <c r="IM220" s="519"/>
      <c r="IN220" s="519"/>
      <c r="IO220" s="519"/>
      <c r="IP220" s="519"/>
      <c r="IQ220" s="519"/>
      <c r="IR220" s="519"/>
      <c r="IS220" s="519"/>
      <c r="IT220" s="519"/>
      <c r="IU220" s="519"/>
      <c r="IV220" s="519"/>
    </row>
    <row r="221" spans="1:256" s="510" customFormat="1" ht="24.75" customHeight="1">
      <c r="A221" s="541" t="s">
        <v>47</v>
      </c>
      <c r="B221" s="363">
        <v>0</v>
      </c>
      <c r="C221" s="363">
        <f t="shared" si="11"/>
        <v>0</v>
      </c>
      <c r="D221" s="25"/>
      <c r="E221" s="542"/>
      <c r="F221" s="537">
        <v>0</v>
      </c>
      <c r="G221" s="542"/>
      <c r="H221" s="518"/>
      <c r="I221" s="519"/>
      <c r="J221" s="519"/>
      <c r="K221" s="519"/>
      <c r="L221" s="519"/>
      <c r="M221" s="519"/>
      <c r="N221" s="519"/>
      <c r="O221" s="519"/>
      <c r="P221" s="519"/>
      <c r="Q221" s="519"/>
      <c r="R221" s="519"/>
      <c r="S221" s="519"/>
      <c r="T221" s="519"/>
      <c r="U221" s="519"/>
      <c r="V221" s="519"/>
      <c r="W221" s="519"/>
      <c r="X221" s="519"/>
      <c r="Y221" s="519"/>
      <c r="Z221" s="519"/>
      <c r="AA221" s="519"/>
      <c r="AB221" s="519"/>
      <c r="AC221" s="519"/>
      <c r="AD221" s="519"/>
      <c r="AE221" s="519"/>
      <c r="AF221" s="519"/>
      <c r="HQ221" s="519"/>
      <c r="HR221" s="519"/>
      <c r="HS221" s="519"/>
      <c r="HT221" s="519"/>
      <c r="HU221" s="519"/>
      <c r="HV221" s="519"/>
      <c r="HW221" s="519"/>
      <c r="HX221" s="519"/>
      <c r="HY221" s="519"/>
      <c r="HZ221" s="519"/>
      <c r="IA221" s="519"/>
      <c r="IB221" s="519"/>
      <c r="IC221" s="519"/>
      <c r="ID221" s="519"/>
      <c r="IE221" s="519"/>
      <c r="IF221" s="519"/>
      <c r="IG221" s="519"/>
      <c r="IH221" s="519"/>
      <c r="II221" s="519"/>
      <c r="IJ221" s="519"/>
      <c r="IK221" s="519"/>
      <c r="IL221" s="519"/>
      <c r="IM221" s="519"/>
      <c r="IN221" s="519"/>
      <c r="IO221" s="519"/>
      <c r="IP221" s="519"/>
      <c r="IQ221" s="519"/>
      <c r="IR221" s="519"/>
      <c r="IS221" s="519"/>
      <c r="IT221" s="519"/>
      <c r="IU221" s="519"/>
      <c r="IV221" s="519"/>
    </row>
    <row r="222" spans="1:256" s="510" customFormat="1" ht="24.75" customHeight="1">
      <c r="A222" s="541" t="s">
        <v>54</v>
      </c>
      <c r="B222" s="363">
        <v>227</v>
      </c>
      <c r="C222" s="363">
        <f t="shared" si="11"/>
        <v>141</v>
      </c>
      <c r="D222" s="25">
        <v>141</v>
      </c>
      <c r="E222" s="542">
        <f>D222/C222</f>
        <v>1</v>
      </c>
      <c r="F222" s="543">
        <v>141</v>
      </c>
      <c r="G222" s="542">
        <f>(D222-F222)/F222</f>
        <v>0</v>
      </c>
      <c r="H222" s="518"/>
      <c r="I222" s="519"/>
      <c r="J222" s="519"/>
      <c r="K222" s="519"/>
      <c r="L222" s="519"/>
      <c r="M222" s="519"/>
      <c r="N222" s="519"/>
      <c r="O222" s="519"/>
      <c r="P222" s="519"/>
      <c r="Q222" s="519"/>
      <c r="R222" s="519"/>
      <c r="S222" s="519"/>
      <c r="T222" s="519"/>
      <c r="U222" s="519"/>
      <c r="V222" s="519"/>
      <c r="W222" s="519"/>
      <c r="X222" s="519"/>
      <c r="Y222" s="519"/>
      <c r="Z222" s="519"/>
      <c r="AA222" s="519"/>
      <c r="AB222" s="519"/>
      <c r="AC222" s="519"/>
      <c r="AD222" s="519"/>
      <c r="AE222" s="519"/>
      <c r="AF222" s="519"/>
      <c r="HQ222" s="519"/>
      <c r="HR222" s="519"/>
      <c r="HS222" s="519"/>
      <c r="HT222" s="519"/>
      <c r="HU222" s="519"/>
      <c r="HV222" s="519"/>
      <c r="HW222" s="519"/>
      <c r="HX222" s="519"/>
      <c r="HY222" s="519"/>
      <c r="HZ222" s="519"/>
      <c r="IA222" s="519"/>
      <c r="IB222" s="519"/>
      <c r="IC222" s="519"/>
      <c r="ID222" s="519"/>
      <c r="IE222" s="519"/>
      <c r="IF222" s="519"/>
      <c r="IG222" s="519"/>
      <c r="IH222" s="519"/>
      <c r="II222" s="519"/>
      <c r="IJ222" s="519"/>
      <c r="IK222" s="519"/>
      <c r="IL222" s="519"/>
      <c r="IM222" s="519"/>
      <c r="IN222" s="519"/>
      <c r="IO222" s="519"/>
      <c r="IP222" s="519"/>
      <c r="IQ222" s="519"/>
      <c r="IR222" s="519"/>
      <c r="IS222" s="519"/>
      <c r="IT222" s="519"/>
      <c r="IU222" s="519"/>
      <c r="IV222" s="519"/>
    </row>
    <row r="223" spans="1:256" s="510" customFormat="1" ht="24.75" customHeight="1">
      <c r="A223" s="541" t="s">
        <v>166</v>
      </c>
      <c r="B223" s="363">
        <v>0</v>
      </c>
      <c r="C223" s="363">
        <f t="shared" si="11"/>
        <v>0</v>
      </c>
      <c r="D223" s="25">
        <v>0</v>
      </c>
      <c r="E223" s="542"/>
      <c r="F223" s="543">
        <v>137</v>
      </c>
      <c r="G223" s="542">
        <f>(D223-F223)/F223</f>
        <v>-1</v>
      </c>
      <c r="H223" s="518"/>
      <c r="I223" s="519"/>
      <c r="J223" s="519"/>
      <c r="K223" s="519"/>
      <c r="L223" s="519"/>
      <c r="M223" s="519"/>
      <c r="N223" s="519"/>
      <c r="O223" s="519"/>
      <c r="P223" s="519"/>
      <c r="Q223" s="519"/>
      <c r="R223" s="519"/>
      <c r="S223" s="519"/>
      <c r="T223" s="519"/>
      <c r="U223" s="519"/>
      <c r="V223" s="519"/>
      <c r="W223" s="519"/>
      <c r="X223" s="519"/>
      <c r="Y223" s="519"/>
      <c r="Z223" s="519"/>
      <c r="AA223" s="519"/>
      <c r="AB223" s="519"/>
      <c r="AC223" s="519"/>
      <c r="AD223" s="519"/>
      <c r="AE223" s="519"/>
      <c r="AF223" s="519"/>
      <c r="HQ223" s="519"/>
      <c r="HR223" s="519"/>
      <c r="HS223" s="519"/>
      <c r="HT223" s="519"/>
      <c r="HU223" s="519"/>
      <c r="HV223" s="519"/>
      <c r="HW223" s="519"/>
      <c r="HX223" s="519"/>
      <c r="HY223" s="519"/>
      <c r="HZ223" s="519"/>
      <c r="IA223" s="519"/>
      <c r="IB223" s="519"/>
      <c r="IC223" s="519"/>
      <c r="ID223" s="519"/>
      <c r="IE223" s="519"/>
      <c r="IF223" s="519"/>
      <c r="IG223" s="519"/>
      <c r="IH223" s="519"/>
      <c r="II223" s="519"/>
      <c r="IJ223" s="519"/>
      <c r="IK223" s="519"/>
      <c r="IL223" s="519"/>
      <c r="IM223" s="519"/>
      <c r="IN223" s="519"/>
      <c r="IO223" s="519"/>
      <c r="IP223" s="519"/>
      <c r="IQ223" s="519"/>
      <c r="IR223" s="519"/>
      <c r="IS223" s="519"/>
      <c r="IT223" s="519"/>
      <c r="IU223" s="519"/>
      <c r="IV223" s="519"/>
    </row>
    <row r="224" spans="1:8" s="508" customFormat="1" ht="24.75" customHeight="1" hidden="1">
      <c r="A224" s="534" t="s">
        <v>167</v>
      </c>
      <c r="B224" s="360">
        <f>SUM(B225:B230)</f>
        <v>0</v>
      </c>
      <c r="C224" s="360">
        <f t="shared" si="11"/>
        <v>0</v>
      </c>
      <c r="D224" s="360">
        <v>0</v>
      </c>
      <c r="E224" s="536"/>
      <c r="F224" s="539"/>
      <c r="G224" s="536"/>
      <c r="H224" s="540"/>
    </row>
    <row r="225" spans="1:8" s="508" customFormat="1" ht="24.75" customHeight="1" hidden="1">
      <c r="A225" s="541" t="s">
        <v>45</v>
      </c>
      <c r="B225" s="363"/>
      <c r="C225" s="363">
        <f t="shared" si="11"/>
        <v>0</v>
      </c>
      <c r="D225" s="363">
        <f>SUM(D226:D230)</f>
        <v>0</v>
      </c>
      <c r="E225" s="542"/>
      <c r="F225" s="543"/>
      <c r="G225" s="542"/>
      <c r="H225" s="544"/>
    </row>
    <row r="226" spans="1:256" s="510" customFormat="1" ht="24.75" customHeight="1" hidden="1">
      <c r="A226" s="541" t="s">
        <v>46</v>
      </c>
      <c r="B226" s="363"/>
      <c r="C226" s="363">
        <f t="shared" si="11"/>
        <v>0</v>
      </c>
      <c r="D226" s="363">
        <v>0</v>
      </c>
      <c r="E226" s="542"/>
      <c r="F226" s="543"/>
      <c r="G226" s="542"/>
      <c r="H226" s="518"/>
      <c r="I226" s="519"/>
      <c r="J226" s="519"/>
      <c r="K226" s="519"/>
      <c r="L226" s="519"/>
      <c r="M226" s="519"/>
      <c r="N226" s="519"/>
      <c r="O226" s="519"/>
      <c r="P226" s="519"/>
      <c r="Q226" s="519"/>
      <c r="R226" s="519"/>
      <c r="S226" s="519"/>
      <c r="T226" s="519"/>
      <c r="U226" s="519"/>
      <c r="V226" s="519"/>
      <c r="W226" s="519"/>
      <c r="X226" s="519"/>
      <c r="Y226" s="519"/>
      <c r="Z226" s="519"/>
      <c r="AA226" s="519"/>
      <c r="AB226" s="519"/>
      <c r="AC226" s="519"/>
      <c r="AD226" s="519"/>
      <c r="AE226" s="519"/>
      <c r="AF226" s="519"/>
      <c r="HQ226" s="519"/>
      <c r="HR226" s="519"/>
      <c r="HS226" s="519"/>
      <c r="HT226" s="519"/>
      <c r="HU226" s="519"/>
      <c r="HV226" s="519"/>
      <c r="HW226" s="519"/>
      <c r="HX226" s="519"/>
      <c r="HY226" s="519"/>
      <c r="HZ226" s="519"/>
      <c r="IA226" s="519"/>
      <c r="IB226" s="519"/>
      <c r="IC226" s="519"/>
      <c r="ID226" s="519"/>
      <c r="IE226" s="519"/>
      <c r="IF226" s="519"/>
      <c r="IG226" s="519"/>
      <c r="IH226" s="519"/>
      <c r="II226" s="519"/>
      <c r="IJ226" s="519"/>
      <c r="IK226" s="519"/>
      <c r="IL226" s="519"/>
      <c r="IM226" s="519"/>
      <c r="IN226" s="519"/>
      <c r="IO226" s="519"/>
      <c r="IP226" s="519"/>
      <c r="IQ226" s="519"/>
      <c r="IR226" s="519"/>
      <c r="IS226" s="519"/>
      <c r="IT226" s="519"/>
      <c r="IU226" s="519"/>
      <c r="IV226" s="519"/>
    </row>
    <row r="227" spans="1:256" s="510" customFormat="1" ht="24.75" customHeight="1" hidden="1">
      <c r="A227" s="541" t="s">
        <v>47</v>
      </c>
      <c r="B227" s="363"/>
      <c r="C227" s="363">
        <f t="shared" si="11"/>
        <v>0</v>
      </c>
      <c r="D227" s="363">
        <v>0</v>
      </c>
      <c r="E227" s="542"/>
      <c r="F227" s="543"/>
      <c r="G227" s="542"/>
      <c r="H227" s="518"/>
      <c r="I227" s="519"/>
      <c r="J227" s="519"/>
      <c r="K227" s="519"/>
      <c r="L227" s="519"/>
      <c r="M227" s="519"/>
      <c r="N227" s="519"/>
      <c r="O227" s="519"/>
      <c r="P227" s="519"/>
      <c r="Q227" s="519"/>
      <c r="R227" s="519"/>
      <c r="S227" s="519"/>
      <c r="T227" s="519"/>
      <c r="U227" s="519"/>
      <c r="V227" s="519"/>
      <c r="W227" s="519"/>
      <c r="X227" s="519"/>
      <c r="Y227" s="519"/>
      <c r="Z227" s="519"/>
      <c r="AA227" s="519"/>
      <c r="AB227" s="519"/>
      <c r="AC227" s="519"/>
      <c r="AD227" s="519"/>
      <c r="AE227" s="519"/>
      <c r="AF227" s="519"/>
      <c r="HQ227" s="519"/>
      <c r="HR227" s="519"/>
      <c r="HS227" s="519"/>
      <c r="HT227" s="519"/>
      <c r="HU227" s="519"/>
      <c r="HV227" s="519"/>
      <c r="HW227" s="519"/>
      <c r="HX227" s="519"/>
      <c r="HY227" s="519"/>
      <c r="HZ227" s="519"/>
      <c r="IA227" s="519"/>
      <c r="IB227" s="519"/>
      <c r="IC227" s="519"/>
      <c r="ID227" s="519"/>
      <c r="IE227" s="519"/>
      <c r="IF227" s="519"/>
      <c r="IG227" s="519"/>
      <c r="IH227" s="519"/>
      <c r="II227" s="519"/>
      <c r="IJ227" s="519"/>
      <c r="IK227" s="519"/>
      <c r="IL227" s="519"/>
      <c r="IM227" s="519"/>
      <c r="IN227" s="519"/>
      <c r="IO227" s="519"/>
      <c r="IP227" s="519"/>
      <c r="IQ227" s="519"/>
      <c r="IR227" s="519"/>
      <c r="IS227" s="519"/>
      <c r="IT227" s="519"/>
      <c r="IU227" s="519"/>
      <c r="IV227" s="519"/>
    </row>
    <row r="228" spans="1:256" s="510" customFormat="1" ht="24.75" customHeight="1" hidden="1">
      <c r="A228" s="541" t="s">
        <v>168</v>
      </c>
      <c r="B228" s="363"/>
      <c r="C228" s="363">
        <f t="shared" si="11"/>
        <v>0</v>
      </c>
      <c r="D228" s="363">
        <v>0</v>
      </c>
      <c r="E228" s="542"/>
      <c r="F228" s="543"/>
      <c r="G228" s="542"/>
      <c r="H228" s="518"/>
      <c r="I228" s="519"/>
      <c r="J228" s="519"/>
      <c r="K228" s="519"/>
      <c r="L228" s="519"/>
      <c r="M228" s="519"/>
      <c r="N228" s="519"/>
      <c r="O228" s="519"/>
      <c r="P228" s="519"/>
      <c r="Q228" s="519"/>
      <c r="R228" s="519"/>
      <c r="S228" s="519"/>
      <c r="T228" s="519"/>
      <c r="U228" s="519"/>
      <c r="V228" s="519"/>
      <c r="W228" s="519"/>
      <c r="X228" s="519"/>
      <c r="Y228" s="519"/>
      <c r="Z228" s="519"/>
      <c r="AA228" s="519"/>
      <c r="AB228" s="519"/>
      <c r="AC228" s="519"/>
      <c r="AD228" s="519"/>
      <c r="AE228" s="519"/>
      <c r="AF228" s="519"/>
      <c r="HQ228" s="519"/>
      <c r="HR228" s="519"/>
      <c r="HS228" s="519"/>
      <c r="HT228" s="519"/>
      <c r="HU228" s="519"/>
      <c r="HV228" s="519"/>
      <c r="HW228" s="519"/>
      <c r="HX228" s="519"/>
      <c r="HY228" s="519"/>
      <c r="HZ228" s="519"/>
      <c r="IA228" s="519"/>
      <c r="IB228" s="519"/>
      <c r="IC228" s="519"/>
      <c r="ID228" s="519"/>
      <c r="IE228" s="519"/>
      <c r="IF228" s="519"/>
      <c r="IG228" s="519"/>
      <c r="IH228" s="519"/>
      <c r="II228" s="519"/>
      <c r="IJ228" s="519"/>
      <c r="IK228" s="519"/>
      <c r="IL228" s="519"/>
      <c r="IM228" s="519"/>
      <c r="IN228" s="519"/>
      <c r="IO228" s="519"/>
      <c r="IP228" s="519"/>
      <c r="IQ228" s="519"/>
      <c r="IR228" s="519"/>
      <c r="IS228" s="519"/>
      <c r="IT228" s="519"/>
      <c r="IU228" s="519"/>
      <c r="IV228" s="519"/>
    </row>
    <row r="229" spans="1:256" s="510" customFormat="1" ht="24.75" customHeight="1" hidden="1">
      <c r="A229" s="541" t="s">
        <v>54</v>
      </c>
      <c r="B229" s="363"/>
      <c r="C229" s="363">
        <f t="shared" si="11"/>
        <v>0</v>
      </c>
      <c r="D229" s="363">
        <v>0</v>
      </c>
      <c r="E229" s="542"/>
      <c r="F229" s="543"/>
      <c r="G229" s="542"/>
      <c r="H229" s="518"/>
      <c r="I229" s="519"/>
      <c r="J229" s="519"/>
      <c r="K229" s="519"/>
      <c r="L229" s="519"/>
      <c r="M229" s="519"/>
      <c r="N229" s="519"/>
      <c r="O229" s="519"/>
      <c r="P229" s="519"/>
      <c r="Q229" s="519"/>
      <c r="R229" s="519"/>
      <c r="S229" s="519"/>
      <c r="T229" s="519"/>
      <c r="U229" s="519"/>
      <c r="V229" s="519"/>
      <c r="W229" s="519"/>
      <c r="X229" s="519"/>
      <c r="Y229" s="519"/>
      <c r="Z229" s="519"/>
      <c r="AA229" s="519"/>
      <c r="AB229" s="519"/>
      <c r="AC229" s="519"/>
      <c r="AD229" s="519"/>
      <c r="AE229" s="519"/>
      <c r="AF229" s="519"/>
      <c r="HQ229" s="519"/>
      <c r="HR229" s="519"/>
      <c r="HS229" s="519"/>
      <c r="HT229" s="519"/>
      <c r="HU229" s="519"/>
      <c r="HV229" s="519"/>
      <c r="HW229" s="519"/>
      <c r="HX229" s="519"/>
      <c r="HY229" s="519"/>
      <c r="HZ229" s="519"/>
      <c r="IA229" s="519"/>
      <c r="IB229" s="519"/>
      <c r="IC229" s="519"/>
      <c r="ID229" s="519"/>
      <c r="IE229" s="519"/>
      <c r="IF229" s="519"/>
      <c r="IG229" s="519"/>
      <c r="IH229" s="519"/>
      <c r="II229" s="519"/>
      <c r="IJ229" s="519"/>
      <c r="IK229" s="519"/>
      <c r="IL229" s="519"/>
      <c r="IM229" s="519"/>
      <c r="IN229" s="519"/>
      <c r="IO229" s="519"/>
      <c r="IP229" s="519"/>
      <c r="IQ229" s="519"/>
      <c r="IR229" s="519"/>
      <c r="IS229" s="519"/>
      <c r="IT229" s="519"/>
      <c r="IU229" s="519"/>
      <c r="IV229" s="519"/>
    </row>
    <row r="230" spans="1:256" s="510" customFormat="1" ht="24.75" customHeight="1" hidden="1">
      <c r="A230" s="541" t="s">
        <v>169</v>
      </c>
      <c r="B230" s="363"/>
      <c r="C230" s="363">
        <f t="shared" si="11"/>
        <v>0</v>
      </c>
      <c r="D230" s="363">
        <v>0</v>
      </c>
      <c r="E230" s="542"/>
      <c r="F230" s="543"/>
      <c r="G230" s="542"/>
      <c r="H230" s="518"/>
      <c r="I230" s="519"/>
      <c r="J230" s="519"/>
      <c r="K230" s="519"/>
      <c r="L230" s="519"/>
      <c r="M230" s="519"/>
      <c r="N230" s="519"/>
      <c r="O230" s="519"/>
      <c r="P230" s="519"/>
      <c r="Q230" s="519"/>
      <c r="R230" s="519"/>
      <c r="S230" s="519"/>
      <c r="T230" s="519"/>
      <c r="U230" s="519"/>
      <c r="V230" s="519"/>
      <c r="W230" s="519"/>
      <c r="X230" s="519"/>
      <c r="Y230" s="519"/>
      <c r="Z230" s="519"/>
      <c r="AA230" s="519"/>
      <c r="AB230" s="519"/>
      <c r="AC230" s="519"/>
      <c r="AD230" s="519"/>
      <c r="AE230" s="519"/>
      <c r="AF230" s="519"/>
      <c r="HQ230" s="519"/>
      <c r="HR230" s="519"/>
      <c r="HS230" s="519"/>
      <c r="HT230" s="519"/>
      <c r="HU230" s="519"/>
      <c r="HV230" s="519"/>
      <c r="HW230" s="519"/>
      <c r="HX230" s="519"/>
      <c r="HY230" s="519"/>
      <c r="HZ230" s="519"/>
      <c r="IA230" s="519"/>
      <c r="IB230" s="519"/>
      <c r="IC230" s="519"/>
      <c r="ID230" s="519"/>
      <c r="IE230" s="519"/>
      <c r="IF230" s="519"/>
      <c r="IG230" s="519"/>
      <c r="IH230" s="519"/>
      <c r="II230" s="519"/>
      <c r="IJ230" s="519"/>
      <c r="IK230" s="519"/>
      <c r="IL230" s="519"/>
      <c r="IM230" s="519"/>
      <c r="IN230" s="519"/>
      <c r="IO230" s="519"/>
      <c r="IP230" s="519"/>
      <c r="IQ230" s="519"/>
      <c r="IR230" s="519"/>
      <c r="IS230" s="519"/>
      <c r="IT230" s="519"/>
      <c r="IU230" s="519"/>
      <c r="IV230" s="519"/>
    </row>
    <row r="231" spans="1:8" s="508" customFormat="1" ht="24.75" customHeight="1">
      <c r="A231" s="534" t="s">
        <v>170</v>
      </c>
      <c r="B231" s="360">
        <f>SUM(B232:B245)</f>
        <v>1731</v>
      </c>
      <c r="C231" s="360">
        <f t="shared" si="11"/>
        <v>1098</v>
      </c>
      <c r="D231" s="360">
        <f>SUM(D232:D245)</f>
        <v>1073</v>
      </c>
      <c r="E231" s="536">
        <f>D231/C231</f>
        <v>0.9772313296903461</v>
      </c>
      <c r="F231" s="539">
        <f>SUM(F232:F245)</f>
        <v>1118</v>
      </c>
      <c r="G231" s="536">
        <f>(D231-F231)/F231</f>
        <v>-0.04025044722719141</v>
      </c>
      <c r="H231" s="540">
        <f>SUM(H232:H245)</f>
        <v>25</v>
      </c>
    </row>
    <row r="232" spans="1:256" s="510" customFormat="1" ht="24.75" customHeight="1">
      <c r="A232" s="541" t="s">
        <v>45</v>
      </c>
      <c r="B232" s="363">
        <v>1552</v>
      </c>
      <c r="C232" s="363">
        <f t="shared" si="11"/>
        <v>969</v>
      </c>
      <c r="D232" s="25">
        <v>969</v>
      </c>
      <c r="E232" s="542">
        <f>D232/C232</f>
        <v>1</v>
      </c>
      <c r="F232" s="543">
        <v>1021</v>
      </c>
      <c r="G232" s="542">
        <f>(D232-F232)/F232</f>
        <v>-0.050930460333006855</v>
      </c>
      <c r="H232" s="518"/>
      <c r="I232" s="519"/>
      <c r="J232" s="519"/>
      <c r="K232" s="519"/>
      <c r="L232" s="519"/>
      <c r="M232" s="519"/>
      <c r="N232" s="519"/>
      <c r="O232" s="519"/>
      <c r="P232" s="519"/>
      <c r="Q232" s="519"/>
      <c r="R232" s="519"/>
      <c r="S232" s="519"/>
      <c r="T232" s="519"/>
      <c r="U232" s="519"/>
      <c r="V232" s="519"/>
      <c r="W232" s="519"/>
      <c r="X232" s="519"/>
      <c r="Y232" s="519"/>
      <c r="Z232" s="519"/>
      <c r="AA232" s="519"/>
      <c r="AB232" s="519"/>
      <c r="AC232" s="519"/>
      <c r="AD232" s="519"/>
      <c r="AE232" s="519"/>
      <c r="AF232" s="519"/>
      <c r="HQ232" s="519"/>
      <c r="HR232" s="519"/>
      <c r="HS232" s="519"/>
      <c r="HT232" s="519"/>
      <c r="HU232" s="519"/>
      <c r="HV232" s="519"/>
      <c r="HW232" s="519"/>
      <c r="HX232" s="519"/>
      <c r="HY232" s="519"/>
      <c r="HZ232" s="519"/>
      <c r="IA232" s="519"/>
      <c r="IB232" s="519"/>
      <c r="IC232" s="519"/>
      <c r="ID232" s="519"/>
      <c r="IE232" s="519"/>
      <c r="IF232" s="519"/>
      <c r="IG232" s="519"/>
      <c r="IH232" s="519"/>
      <c r="II232" s="519"/>
      <c r="IJ232" s="519"/>
      <c r="IK232" s="519"/>
      <c r="IL232" s="519"/>
      <c r="IM232" s="519"/>
      <c r="IN232" s="519"/>
      <c r="IO232" s="519"/>
      <c r="IP232" s="519"/>
      <c r="IQ232" s="519"/>
      <c r="IR232" s="519"/>
      <c r="IS232" s="519"/>
      <c r="IT232" s="519"/>
      <c r="IU232" s="519"/>
      <c r="IV232" s="519"/>
    </row>
    <row r="233" spans="1:256" s="510" customFormat="1" ht="24.75" customHeight="1">
      <c r="A233" s="541" t="s">
        <v>46</v>
      </c>
      <c r="B233" s="363">
        <v>5</v>
      </c>
      <c r="C233" s="363">
        <f t="shared" si="11"/>
        <v>5</v>
      </c>
      <c r="D233" s="25">
        <v>5</v>
      </c>
      <c r="E233" s="542">
        <f>D233/C233</f>
        <v>1</v>
      </c>
      <c r="F233" s="543"/>
      <c r="G233" s="542"/>
      <c r="H233" s="518"/>
      <c r="I233" s="519"/>
      <c r="J233" s="519"/>
      <c r="K233" s="519"/>
      <c r="L233" s="519"/>
      <c r="M233" s="519"/>
      <c r="N233" s="519"/>
      <c r="O233" s="519"/>
      <c r="P233" s="519"/>
      <c r="Q233" s="519"/>
      <c r="R233" s="519"/>
      <c r="S233" s="519"/>
      <c r="T233" s="519"/>
      <c r="U233" s="519"/>
      <c r="V233" s="519"/>
      <c r="W233" s="519"/>
      <c r="X233" s="519"/>
      <c r="Y233" s="519"/>
      <c r="Z233" s="519"/>
      <c r="AA233" s="519"/>
      <c r="AB233" s="519"/>
      <c r="AC233" s="519"/>
      <c r="AD233" s="519"/>
      <c r="AE233" s="519"/>
      <c r="AF233" s="519"/>
      <c r="HQ233" s="519"/>
      <c r="HR233" s="519"/>
      <c r="HS233" s="519"/>
      <c r="HT233" s="519"/>
      <c r="HU233" s="519"/>
      <c r="HV233" s="519"/>
      <c r="HW233" s="519"/>
      <c r="HX233" s="519"/>
      <c r="HY233" s="519"/>
      <c r="HZ233" s="519"/>
      <c r="IA233" s="519"/>
      <c r="IB233" s="519"/>
      <c r="IC233" s="519"/>
      <c r="ID233" s="519"/>
      <c r="IE233" s="519"/>
      <c r="IF233" s="519"/>
      <c r="IG233" s="519"/>
      <c r="IH233" s="519"/>
      <c r="II233" s="519"/>
      <c r="IJ233" s="519"/>
      <c r="IK233" s="519"/>
      <c r="IL233" s="519"/>
      <c r="IM233" s="519"/>
      <c r="IN233" s="519"/>
      <c r="IO233" s="519"/>
      <c r="IP233" s="519"/>
      <c r="IQ233" s="519"/>
      <c r="IR233" s="519"/>
      <c r="IS233" s="519"/>
      <c r="IT233" s="519"/>
      <c r="IU233" s="519"/>
      <c r="IV233" s="519"/>
    </row>
    <row r="234" spans="1:256" s="510" customFormat="1" ht="24.75" customHeight="1">
      <c r="A234" s="541" t="s">
        <v>47</v>
      </c>
      <c r="B234" s="363">
        <v>0</v>
      </c>
      <c r="C234" s="363">
        <f t="shared" si="11"/>
        <v>0</v>
      </c>
      <c r="D234" s="25"/>
      <c r="E234" s="542"/>
      <c r="F234" s="543">
        <v>0</v>
      </c>
      <c r="G234" s="542"/>
      <c r="H234" s="518"/>
      <c r="I234" s="519"/>
      <c r="J234" s="519"/>
      <c r="K234" s="519"/>
      <c r="L234" s="519"/>
      <c r="M234" s="519"/>
      <c r="N234" s="519"/>
      <c r="O234" s="519"/>
      <c r="P234" s="519"/>
      <c r="Q234" s="519"/>
      <c r="R234" s="519"/>
      <c r="S234" s="519"/>
      <c r="T234" s="519"/>
      <c r="U234" s="519"/>
      <c r="V234" s="519"/>
      <c r="W234" s="519"/>
      <c r="X234" s="519"/>
      <c r="Y234" s="519"/>
      <c r="Z234" s="519"/>
      <c r="AA234" s="519"/>
      <c r="AB234" s="519"/>
      <c r="AC234" s="519"/>
      <c r="AD234" s="519"/>
      <c r="AE234" s="519"/>
      <c r="AF234" s="519"/>
      <c r="HQ234" s="519"/>
      <c r="HR234" s="519"/>
      <c r="HS234" s="519"/>
      <c r="HT234" s="519"/>
      <c r="HU234" s="519"/>
      <c r="HV234" s="519"/>
      <c r="HW234" s="519"/>
      <c r="HX234" s="519"/>
      <c r="HY234" s="519"/>
      <c r="HZ234" s="519"/>
      <c r="IA234" s="519"/>
      <c r="IB234" s="519"/>
      <c r="IC234" s="519"/>
      <c r="ID234" s="519"/>
      <c r="IE234" s="519"/>
      <c r="IF234" s="519"/>
      <c r="IG234" s="519"/>
      <c r="IH234" s="519"/>
      <c r="II234" s="519"/>
      <c r="IJ234" s="519"/>
      <c r="IK234" s="519"/>
      <c r="IL234" s="519"/>
      <c r="IM234" s="519"/>
      <c r="IN234" s="519"/>
      <c r="IO234" s="519"/>
      <c r="IP234" s="519"/>
      <c r="IQ234" s="519"/>
      <c r="IR234" s="519"/>
      <c r="IS234" s="519"/>
      <c r="IT234" s="519"/>
      <c r="IU234" s="519"/>
      <c r="IV234" s="519"/>
    </row>
    <row r="235" spans="1:256" s="510" customFormat="1" ht="24.75" customHeight="1" hidden="1">
      <c r="A235" s="541" t="s">
        <v>171</v>
      </c>
      <c r="B235" s="363">
        <v>0</v>
      </c>
      <c r="C235" s="363">
        <f t="shared" si="11"/>
        <v>0</v>
      </c>
      <c r="D235" s="25"/>
      <c r="E235" s="542"/>
      <c r="F235" s="543"/>
      <c r="G235" s="542"/>
      <c r="H235" s="518"/>
      <c r="I235" s="519"/>
      <c r="J235" s="519"/>
      <c r="K235" s="519"/>
      <c r="L235" s="519"/>
      <c r="M235" s="519"/>
      <c r="N235" s="519"/>
      <c r="O235" s="519"/>
      <c r="P235" s="519"/>
      <c r="Q235" s="519"/>
      <c r="R235" s="519"/>
      <c r="S235" s="519"/>
      <c r="T235" s="519"/>
      <c r="U235" s="519"/>
      <c r="V235" s="519"/>
      <c r="W235" s="519"/>
      <c r="X235" s="519"/>
      <c r="Y235" s="519"/>
      <c r="Z235" s="519"/>
      <c r="AA235" s="519"/>
      <c r="AB235" s="519"/>
      <c r="AC235" s="519"/>
      <c r="AD235" s="519"/>
      <c r="AE235" s="519"/>
      <c r="AF235" s="519"/>
      <c r="HQ235" s="519"/>
      <c r="HR235" s="519"/>
      <c r="HS235" s="519"/>
      <c r="HT235" s="519"/>
      <c r="HU235" s="519"/>
      <c r="HV235" s="519"/>
      <c r="HW235" s="519"/>
      <c r="HX235" s="519"/>
      <c r="HY235" s="519"/>
      <c r="HZ235" s="519"/>
      <c r="IA235" s="519"/>
      <c r="IB235" s="519"/>
      <c r="IC235" s="519"/>
      <c r="ID235" s="519"/>
      <c r="IE235" s="519"/>
      <c r="IF235" s="519"/>
      <c r="IG235" s="519"/>
      <c r="IH235" s="519"/>
      <c r="II235" s="519"/>
      <c r="IJ235" s="519"/>
      <c r="IK235" s="519"/>
      <c r="IL235" s="519"/>
      <c r="IM235" s="519"/>
      <c r="IN235" s="519"/>
      <c r="IO235" s="519"/>
      <c r="IP235" s="519"/>
      <c r="IQ235" s="519"/>
      <c r="IR235" s="519"/>
      <c r="IS235" s="519"/>
      <c r="IT235" s="519"/>
      <c r="IU235" s="519"/>
      <c r="IV235" s="519"/>
    </row>
    <row r="236" spans="1:256" s="510" customFormat="1" ht="24.75" customHeight="1" hidden="1">
      <c r="A236" s="541" t="s">
        <v>172</v>
      </c>
      <c r="B236" s="363">
        <v>0</v>
      </c>
      <c r="C236" s="363">
        <f t="shared" si="11"/>
        <v>0</v>
      </c>
      <c r="D236" s="25"/>
      <c r="E236" s="542"/>
      <c r="F236" s="543">
        <v>0</v>
      </c>
      <c r="G236" s="542"/>
      <c r="H236" s="518"/>
      <c r="I236" s="519"/>
      <c r="J236" s="519"/>
      <c r="K236" s="519"/>
      <c r="L236" s="519"/>
      <c r="M236" s="519"/>
      <c r="N236" s="519"/>
      <c r="O236" s="519"/>
      <c r="P236" s="519"/>
      <c r="Q236" s="519"/>
      <c r="R236" s="519"/>
      <c r="S236" s="519"/>
      <c r="T236" s="519"/>
      <c r="U236" s="519"/>
      <c r="V236" s="519"/>
      <c r="W236" s="519"/>
      <c r="X236" s="519"/>
      <c r="Y236" s="519"/>
      <c r="Z236" s="519"/>
      <c r="AA236" s="519"/>
      <c r="AB236" s="519"/>
      <c r="AC236" s="519"/>
      <c r="AD236" s="519"/>
      <c r="AE236" s="519"/>
      <c r="AF236" s="519"/>
      <c r="HQ236" s="519"/>
      <c r="HR236" s="519"/>
      <c r="HS236" s="519"/>
      <c r="HT236" s="519"/>
      <c r="HU236" s="519"/>
      <c r="HV236" s="519"/>
      <c r="HW236" s="519"/>
      <c r="HX236" s="519"/>
      <c r="HY236" s="519"/>
      <c r="HZ236" s="519"/>
      <c r="IA236" s="519"/>
      <c r="IB236" s="519"/>
      <c r="IC236" s="519"/>
      <c r="ID236" s="519"/>
      <c r="IE236" s="519"/>
      <c r="IF236" s="519"/>
      <c r="IG236" s="519"/>
      <c r="IH236" s="519"/>
      <c r="II236" s="519"/>
      <c r="IJ236" s="519"/>
      <c r="IK236" s="519"/>
      <c r="IL236" s="519"/>
      <c r="IM236" s="519"/>
      <c r="IN236" s="519"/>
      <c r="IO236" s="519"/>
      <c r="IP236" s="519"/>
      <c r="IQ236" s="519"/>
      <c r="IR236" s="519"/>
      <c r="IS236" s="519"/>
      <c r="IT236" s="519"/>
      <c r="IU236" s="519"/>
      <c r="IV236" s="519"/>
    </row>
    <row r="237" spans="1:256" s="510" customFormat="1" ht="24.75" customHeight="1" hidden="1">
      <c r="A237" s="541" t="s">
        <v>86</v>
      </c>
      <c r="B237" s="363">
        <v>0</v>
      </c>
      <c r="C237" s="363">
        <f t="shared" si="11"/>
        <v>0</v>
      </c>
      <c r="D237" s="25"/>
      <c r="E237" s="542"/>
      <c r="F237" s="543">
        <v>0</v>
      </c>
      <c r="G237" s="542"/>
      <c r="H237" s="518"/>
      <c r="I237" s="519"/>
      <c r="J237" s="519"/>
      <c r="K237" s="519"/>
      <c r="L237" s="519"/>
      <c r="M237" s="519"/>
      <c r="N237" s="519"/>
      <c r="O237" s="519"/>
      <c r="P237" s="519"/>
      <c r="Q237" s="519"/>
      <c r="R237" s="519"/>
      <c r="S237" s="519"/>
      <c r="T237" s="519"/>
      <c r="U237" s="519"/>
      <c r="V237" s="519"/>
      <c r="W237" s="519"/>
      <c r="X237" s="519"/>
      <c r="Y237" s="519"/>
      <c r="Z237" s="519"/>
      <c r="AA237" s="519"/>
      <c r="AB237" s="519"/>
      <c r="AC237" s="519"/>
      <c r="AD237" s="519"/>
      <c r="AE237" s="519"/>
      <c r="AF237" s="519"/>
      <c r="HQ237" s="519"/>
      <c r="HR237" s="519"/>
      <c r="HS237" s="519"/>
      <c r="HT237" s="519"/>
      <c r="HU237" s="519"/>
      <c r="HV237" s="519"/>
      <c r="HW237" s="519"/>
      <c r="HX237" s="519"/>
      <c r="HY237" s="519"/>
      <c r="HZ237" s="519"/>
      <c r="IA237" s="519"/>
      <c r="IB237" s="519"/>
      <c r="IC237" s="519"/>
      <c r="ID237" s="519"/>
      <c r="IE237" s="519"/>
      <c r="IF237" s="519"/>
      <c r="IG237" s="519"/>
      <c r="IH237" s="519"/>
      <c r="II237" s="519"/>
      <c r="IJ237" s="519"/>
      <c r="IK237" s="519"/>
      <c r="IL237" s="519"/>
      <c r="IM237" s="519"/>
      <c r="IN237" s="519"/>
      <c r="IO237" s="519"/>
      <c r="IP237" s="519"/>
      <c r="IQ237" s="519"/>
      <c r="IR237" s="519"/>
      <c r="IS237" s="519"/>
      <c r="IT237" s="519"/>
      <c r="IU237" s="519"/>
      <c r="IV237" s="519"/>
    </row>
    <row r="238" spans="1:256" s="510" customFormat="1" ht="24.75" customHeight="1" hidden="1">
      <c r="A238" s="541" t="s">
        <v>173</v>
      </c>
      <c r="B238" s="363">
        <v>0</v>
      </c>
      <c r="C238" s="363">
        <f t="shared" si="11"/>
        <v>0</v>
      </c>
      <c r="D238" s="25"/>
      <c r="E238" s="542"/>
      <c r="F238" s="543">
        <v>0</v>
      </c>
      <c r="G238" s="542"/>
      <c r="H238" s="518"/>
      <c r="I238" s="519"/>
      <c r="J238" s="519"/>
      <c r="K238" s="519"/>
      <c r="L238" s="519"/>
      <c r="M238" s="519"/>
      <c r="N238" s="519"/>
      <c r="O238" s="519"/>
      <c r="P238" s="519"/>
      <c r="Q238" s="519"/>
      <c r="R238" s="519"/>
      <c r="S238" s="519"/>
      <c r="T238" s="519"/>
      <c r="U238" s="519"/>
      <c r="V238" s="519"/>
      <c r="W238" s="519"/>
      <c r="X238" s="519"/>
      <c r="Y238" s="519"/>
      <c r="Z238" s="519"/>
      <c r="AA238" s="519"/>
      <c r="AB238" s="519"/>
      <c r="AC238" s="519"/>
      <c r="AD238" s="519"/>
      <c r="AE238" s="519"/>
      <c r="AF238" s="519"/>
      <c r="HQ238" s="519"/>
      <c r="HR238" s="519"/>
      <c r="HS238" s="519"/>
      <c r="HT238" s="519"/>
      <c r="HU238" s="519"/>
      <c r="HV238" s="519"/>
      <c r="HW238" s="519"/>
      <c r="HX238" s="519"/>
      <c r="HY238" s="519"/>
      <c r="HZ238" s="519"/>
      <c r="IA238" s="519"/>
      <c r="IB238" s="519"/>
      <c r="IC238" s="519"/>
      <c r="ID238" s="519"/>
      <c r="IE238" s="519"/>
      <c r="IF238" s="519"/>
      <c r="IG238" s="519"/>
      <c r="IH238" s="519"/>
      <c r="II238" s="519"/>
      <c r="IJ238" s="519"/>
      <c r="IK238" s="519"/>
      <c r="IL238" s="519"/>
      <c r="IM238" s="519"/>
      <c r="IN238" s="519"/>
      <c r="IO238" s="519"/>
      <c r="IP238" s="519"/>
      <c r="IQ238" s="519"/>
      <c r="IR238" s="519"/>
      <c r="IS238" s="519"/>
      <c r="IT238" s="519"/>
      <c r="IU238" s="519"/>
      <c r="IV238" s="519"/>
    </row>
    <row r="239" spans="1:8" s="508" customFormat="1" ht="24.75" customHeight="1" hidden="1">
      <c r="A239" s="541" t="s">
        <v>174</v>
      </c>
      <c r="B239" s="363">
        <v>0</v>
      </c>
      <c r="C239" s="363">
        <f t="shared" si="11"/>
        <v>0</v>
      </c>
      <c r="D239" s="25"/>
      <c r="E239" s="542"/>
      <c r="F239" s="543"/>
      <c r="G239" s="542"/>
      <c r="H239" s="544"/>
    </row>
    <row r="240" spans="1:256" s="510" customFormat="1" ht="24.75" customHeight="1" hidden="1">
      <c r="A240" s="541" t="s">
        <v>175</v>
      </c>
      <c r="B240" s="363">
        <v>0</v>
      </c>
      <c r="C240" s="363">
        <f t="shared" si="11"/>
        <v>0</v>
      </c>
      <c r="D240" s="25"/>
      <c r="E240" s="542"/>
      <c r="F240" s="543">
        <v>0</v>
      </c>
      <c r="G240" s="542"/>
      <c r="H240" s="518"/>
      <c r="I240" s="519"/>
      <c r="J240" s="519"/>
      <c r="K240" s="519"/>
      <c r="L240" s="519"/>
      <c r="M240" s="519"/>
      <c r="N240" s="519"/>
      <c r="O240" s="519"/>
      <c r="P240" s="519"/>
      <c r="Q240" s="519"/>
      <c r="R240" s="519"/>
      <c r="S240" s="519"/>
      <c r="T240" s="519"/>
      <c r="U240" s="519"/>
      <c r="V240" s="519"/>
      <c r="W240" s="519"/>
      <c r="X240" s="519"/>
      <c r="Y240" s="519"/>
      <c r="Z240" s="519"/>
      <c r="AA240" s="519"/>
      <c r="AB240" s="519"/>
      <c r="AC240" s="519"/>
      <c r="AD240" s="519"/>
      <c r="AE240" s="519"/>
      <c r="AF240" s="519"/>
      <c r="HQ240" s="519"/>
      <c r="HR240" s="519"/>
      <c r="HS240" s="519"/>
      <c r="HT240" s="519"/>
      <c r="HU240" s="519"/>
      <c r="HV240" s="519"/>
      <c r="HW240" s="519"/>
      <c r="HX240" s="519"/>
      <c r="HY240" s="519"/>
      <c r="HZ240" s="519"/>
      <c r="IA240" s="519"/>
      <c r="IB240" s="519"/>
      <c r="IC240" s="519"/>
      <c r="ID240" s="519"/>
      <c r="IE240" s="519"/>
      <c r="IF240" s="519"/>
      <c r="IG240" s="519"/>
      <c r="IH240" s="519"/>
      <c r="II240" s="519"/>
      <c r="IJ240" s="519"/>
      <c r="IK240" s="519"/>
      <c r="IL240" s="519"/>
      <c r="IM240" s="519"/>
      <c r="IN240" s="519"/>
      <c r="IO240" s="519"/>
      <c r="IP240" s="519"/>
      <c r="IQ240" s="519"/>
      <c r="IR240" s="519"/>
      <c r="IS240" s="519"/>
      <c r="IT240" s="519"/>
      <c r="IU240" s="519"/>
      <c r="IV240" s="519"/>
    </row>
    <row r="241" spans="1:256" s="510" customFormat="1" ht="24.75" customHeight="1" hidden="1">
      <c r="A241" s="541" t="s">
        <v>176</v>
      </c>
      <c r="B241" s="363">
        <v>0</v>
      </c>
      <c r="C241" s="363">
        <f t="shared" si="11"/>
        <v>0</v>
      </c>
      <c r="D241" s="25"/>
      <c r="E241" s="542"/>
      <c r="F241" s="543"/>
      <c r="G241" s="542"/>
      <c r="H241" s="518"/>
      <c r="I241" s="519"/>
      <c r="J241" s="519"/>
      <c r="K241" s="519"/>
      <c r="L241" s="519"/>
      <c r="M241" s="519"/>
      <c r="N241" s="519"/>
      <c r="O241" s="519"/>
      <c r="P241" s="519"/>
      <c r="Q241" s="519"/>
      <c r="R241" s="519"/>
      <c r="S241" s="519"/>
      <c r="T241" s="519"/>
      <c r="U241" s="519"/>
      <c r="V241" s="519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HQ241" s="519"/>
      <c r="HR241" s="519"/>
      <c r="HS241" s="519"/>
      <c r="HT241" s="519"/>
      <c r="HU241" s="519"/>
      <c r="HV241" s="519"/>
      <c r="HW241" s="519"/>
      <c r="HX241" s="519"/>
      <c r="HY241" s="519"/>
      <c r="HZ241" s="519"/>
      <c r="IA241" s="519"/>
      <c r="IB241" s="519"/>
      <c r="IC241" s="519"/>
      <c r="ID241" s="519"/>
      <c r="IE241" s="519"/>
      <c r="IF241" s="519"/>
      <c r="IG241" s="519"/>
      <c r="IH241" s="519"/>
      <c r="II241" s="519"/>
      <c r="IJ241" s="519"/>
      <c r="IK241" s="519"/>
      <c r="IL241" s="519"/>
      <c r="IM241" s="519"/>
      <c r="IN241" s="519"/>
      <c r="IO241" s="519"/>
      <c r="IP241" s="519"/>
      <c r="IQ241" s="519"/>
      <c r="IR241" s="519"/>
      <c r="IS241" s="519"/>
      <c r="IT241" s="519"/>
      <c r="IU241" s="519"/>
      <c r="IV241" s="519"/>
    </row>
    <row r="242" spans="1:256" s="510" customFormat="1" ht="24.75" customHeight="1">
      <c r="A242" s="541" t="s">
        <v>177</v>
      </c>
      <c r="B242" s="363">
        <v>0</v>
      </c>
      <c r="C242" s="363">
        <f t="shared" si="11"/>
        <v>0</v>
      </c>
      <c r="D242" s="25"/>
      <c r="E242" s="542"/>
      <c r="F242" s="543"/>
      <c r="G242" s="542"/>
      <c r="H242" s="518"/>
      <c r="I242" s="519"/>
      <c r="J242" s="519"/>
      <c r="K242" s="519"/>
      <c r="L242" s="519"/>
      <c r="M242" s="519"/>
      <c r="N242" s="519"/>
      <c r="O242" s="519"/>
      <c r="P242" s="519"/>
      <c r="Q242" s="519"/>
      <c r="R242" s="519"/>
      <c r="S242" s="519"/>
      <c r="T242" s="519"/>
      <c r="U242" s="519"/>
      <c r="V242" s="519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HQ242" s="519"/>
      <c r="HR242" s="519"/>
      <c r="HS242" s="519"/>
      <c r="HT242" s="519"/>
      <c r="HU242" s="519"/>
      <c r="HV242" s="519"/>
      <c r="HW242" s="519"/>
      <c r="HX242" s="519"/>
      <c r="HY242" s="519"/>
      <c r="HZ242" s="519"/>
      <c r="IA242" s="519"/>
      <c r="IB242" s="519"/>
      <c r="IC242" s="519"/>
      <c r="ID242" s="519"/>
      <c r="IE242" s="519"/>
      <c r="IF242" s="519"/>
      <c r="IG242" s="519"/>
      <c r="IH242" s="519"/>
      <c r="II242" s="519"/>
      <c r="IJ242" s="519"/>
      <c r="IK242" s="519"/>
      <c r="IL242" s="519"/>
      <c r="IM242" s="519"/>
      <c r="IN242" s="519"/>
      <c r="IO242" s="519"/>
      <c r="IP242" s="519"/>
      <c r="IQ242" s="519"/>
      <c r="IR242" s="519"/>
      <c r="IS242" s="519"/>
      <c r="IT242" s="519"/>
      <c r="IU242" s="519"/>
      <c r="IV242" s="519"/>
    </row>
    <row r="243" spans="1:256" s="510" customFormat="1" ht="24.75" customHeight="1">
      <c r="A243" s="541" t="s">
        <v>178</v>
      </c>
      <c r="B243" s="363">
        <v>6</v>
      </c>
      <c r="C243" s="363">
        <f t="shared" si="11"/>
        <v>3</v>
      </c>
      <c r="D243" s="25">
        <v>1</v>
      </c>
      <c r="E243" s="542">
        <f>D243/C243</f>
        <v>0.3333333333333333</v>
      </c>
      <c r="F243" s="543">
        <v>0</v>
      </c>
      <c r="G243" s="542"/>
      <c r="H243" s="518">
        <v>2</v>
      </c>
      <c r="I243" s="519"/>
      <c r="J243" s="519"/>
      <c r="K243" s="519"/>
      <c r="L243" s="519"/>
      <c r="M243" s="519"/>
      <c r="N243" s="519"/>
      <c r="O243" s="519"/>
      <c r="P243" s="519"/>
      <c r="Q243" s="519"/>
      <c r="R243" s="519"/>
      <c r="S243" s="519"/>
      <c r="T243" s="519"/>
      <c r="U243" s="519"/>
      <c r="V243" s="519"/>
      <c r="W243" s="519"/>
      <c r="X243" s="519"/>
      <c r="Y243" s="519"/>
      <c r="Z243" s="519"/>
      <c r="AA243" s="519"/>
      <c r="AB243" s="519"/>
      <c r="AC243" s="519"/>
      <c r="AD243" s="519"/>
      <c r="AE243" s="519"/>
      <c r="AF243" s="519"/>
      <c r="HQ243" s="519"/>
      <c r="HR243" s="519"/>
      <c r="HS243" s="519"/>
      <c r="HT243" s="519"/>
      <c r="HU243" s="519"/>
      <c r="HV243" s="519"/>
      <c r="HW243" s="519"/>
      <c r="HX243" s="519"/>
      <c r="HY243" s="519"/>
      <c r="HZ243" s="519"/>
      <c r="IA243" s="519"/>
      <c r="IB243" s="519"/>
      <c r="IC243" s="519"/>
      <c r="ID243" s="519"/>
      <c r="IE243" s="519"/>
      <c r="IF243" s="519"/>
      <c r="IG243" s="519"/>
      <c r="IH243" s="519"/>
      <c r="II243" s="519"/>
      <c r="IJ243" s="519"/>
      <c r="IK243" s="519"/>
      <c r="IL243" s="519"/>
      <c r="IM243" s="519"/>
      <c r="IN243" s="519"/>
      <c r="IO243" s="519"/>
      <c r="IP243" s="519"/>
      <c r="IQ243" s="519"/>
      <c r="IR243" s="519"/>
      <c r="IS243" s="519"/>
      <c r="IT243" s="519"/>
      <c r="IU243" s="519"/>
      <c r="IV243" s="519"/>
    </row>
    <row r="244" spans="1:256" s="510" customFormat="1" ht="24.75" customHeight="1">
      <c r="A244" s="541" t="s">
        <v>54</v>
      </c>
      <c r="B244" s="363">
        <v>92</v>
      </c>
      <c r="C244" s="363">
        <f t="shared" si="11"/>
        <v>60</v>
      </c>
      <c r="D244" s="25">
        <v>60</v>
      </c>
      <c r="E244" s="542">
        <f>D244/C244</f>
        <v>1</v>
      </c>
      <c r="F244" s="543">
        <v>60</v>
      </c>
      <c r="G244" s="542">
        <f>(D244-F244)/F244</f>
        <v>0</v>
      </c>
      <c r="H244" s="518"/>
      <c r="I244" s="519"/>
      <c r="J244" s="519"/>
      <c r="K244" s="519"/>
      <c r="L244" s="519"/>
      <c r="M244" s="519"/>
      <c r="N244" s="519"/>
      <c r="O244" s="519"/>
      <c r="P244" s="519"/>
      <c r="Q244" s="519"/>
      <c r="R244" s="519"/>
      <c r="S244" s="519"/>
      <c r="T244" s="519"/>
      <c r="U244" s="519"/>
      <c r="V244" s="519"/>
      <c r="W244" s="519"/>
      <c r="X244" s="519"/>
      <c r="Y244" s="519"/>
      <c r="Z244" s="519"/>
      <c r="AA244" s="519"/>
      <c r="AB244" s="519"/>
      <c r="AC244" s="519"/>
      <c r="AD244" s="519"/>
      <c r="AE244" s="519"/>
      <c r="AF244" s="519"/>
      <c r="HQ244" s="519"/>
      <c r="HR244" s="519"/>
      <c r="HS244" s="519"/>
      <c r="HT244" s="519"/>
      <c r="HU244" s="519"/>
      <c r="HV244" s="519"/>
      <c r="HW244" s="519"/>
      <c r="HX244" s="519"/>
      <c r="HY244" s="519"/>
      <c r="HZ244" s="519"/>
      <c r="IA244" s="519"/>
      <c r="IB244" s="519"/>
      <c r="IC244" s="519"/>
      <c r="ID244" s="519"/>
      <c r="IE244" s="519"/>
      <c r="IF244" s="519"/>
      <c r="IG244" s="519"/>
      <c r="IH244" s="519"/>
      <c r="II244" s="519"/>
      <c r="IJ244" s="519"/>
      <c r="IK244" s="519"/>
      <c r="IL244" s="519"/>
      <c r="IM244" s="519"/>
      <c r="IN244" s="519"/>
      <c r="IO244" s="519"/>
      <c r="IP244" s="519"/>
      <c r="IQ244" s="519"/>
      <c r="IR244" s="519"/>
      <c r="IS244" s="519"/>
      <c r="IT244" s="519"/>
      <c r="IU244" s="519"/>
      <c r="IV244" s="519"/>
    </row>
    <row r="245" spans="1:256" s="510" customFormat="1" ht="24.75" customHeight="1">
      <c r="A245" s="541" t="s">
        <v>179</v>
      </c>
      <c r="B245" s="363">
        <v>76</v>
      </c>
      <c r="C245" s="363">
        <f t="shared" si="11"/>
        <v>61</v>
      </c>
      <c r="D245" s="25">
        <v>38</v>
      </c>
      <c r="E245" s="542">
        <f>D245/C245</f>
        <v>0.6229508196721312</v>
      </c>
      <c r="F245" s="543">
        <v>37</v>
      </c>
      <c r="G245" s="542">
        <f>(D245-F245)/F245</f>
        <v>0.02702702702702703</v>
      </c>
      <c r="H245" s="518">
        <v>23</v>
      </c>
      <c r="I245" s="519"/>
      <c r="J245" s="519"/>
      <c r="K245" s="519"/>
      <c r="L245" s="519"/>
      <c r="M245" s="519"/>
      <c r="N245" s="519"/>
      <c r="O245" s="519"/>
      <c r="P245" s="519"/>
      <c r="Q245" s="519"/>
      <c r="R245" s="519"/>
      <c r="S245" s="519"/>
      <c r="T245" s="519"/>
      <c r="U245" s="519"/>
      <c r="V245" s="519"/>
      <c r="W245" s="519"/>
      <c r="X245" s="519"/>
      <c r="Y245" s="519"/>
      <c r="Z245" s="519"/>
      <c r="AA245" s="519"/>
      <c r="AB245" s="519"/>
      <c r="AC245" s="519"/>
      <c r="AD245" s="519"/>
      <c r="AE245" s="519"/>
      <c r="AF245" s="519"/>
      <c r="HQ245" s="519"/>
      <c r="HR245" s="519"/>
      <c r="HS245" s="519"/>
      <c r="HT245" s="519"/>
      <c r="HU245" s="519"/>
      <c r="HV245" s="519"/>
      <c r="HW245" s="519"/>
      <c r="HX245" s="519"/>
      <c r="HY245" s="519"/>
      <c r="HZ245" s="519"/>
      <c r="IA245" s="519"/>
      <c r="IB245" s="519"/>
      <c r="IC245" s="519"/>
      <c r="ID245" s="519"/>
      <c r="IE245" s="519"/>
      <c r="IF245" s="519"/>
      <c r="IG245" s="519"/>
      <c r="IH245" s="519"/>
      <c r="II245" s="519"/>
      <c r="IJ245" s="519"/>
      <c r="IK245" s="519"/>
      <c r="IL245" s="519"/>
      <c r="IM245" s="519"/>
      <c r="IN245" s="519"/>
      <c r="IO245" s="519"/>
      <c r="IP245" s="519"/>
      <c r="IQ245" s="519"/>
      <c r="IR245" s="519"/>
      <c r="IS245" s="519"/>
      <c r="IT245" s="519"/>
      <c r="IU245" s="519"/>
      <c r="IV245" s="519"/>
    </row>
    <row r="246" spans="1:8" s="508" customFormat="1" ht="24.75" customHeight="1">
      <c r="A246" s="534" t="s">
        <v>180</v>
      </c>
      <c r="B246" s="360">
        <f>SUM(B247:B248)</f>
        <v>0</v>
      </c>
      <c r="C246" s="360">
        <f t="shared" si="11"/>
        <v>30</v>
      </c>
      <c r="D246" s="360">
        <f>SUM(D247:D248)</f>
        <v>30</v>
      </c>
      <c r="E246" s="536">
        <f>D246/C246</f>
        <v>1</v>
      </c>
      <c r="F246" s="539">
        <f>SUM(F247:F248)</f>
        <v>0</v>
      </c>
      <c r="G246" s="542"/>
      <c r="H246" s="540">
        <f>SUM(H247:H248)</f>
        <v>0</v>
      </c>
    </row>
    <row r="247" spans="1:8" s="508" customFormat="1" ht="24.75" customHeight="1">
      <c r="A247" s="541" t="s">
        <v>181</v>
      </c>
      <c r="B247" s="363"/>
      <c r="C247" s="363">
        <f t="shared" si="11"/>
        <v>0</v>
      </c>
      <c r="D247" s="25"/>
      <c r="E247" s="542"/>
      <c r="F247" s="543">
        <v>0</v>
      </c>
      <c r="G247" s="542"/>
      <c r="H247" s="544"/>
    </row>
    <row r="248" spans="1:256" s="510" customFormat="1" ht="24.75" customHeight="1">
      <c r="A248" s="541" t="s">
        <v>182</v>
      </c>
      <c r="B248" s="363"/>
      <c r="C248" s="363">
        <f t="shared" si="11"/>
        <v>30</v>
      </c>
      <c r="D248" s="25">
        <v>30</v>
      </c>
      <c r="E248" s="542">
        <f>D248/C248</f>
        <v>1</v>
      </c>
      <c r="F248" s="543">
        <v>0</v>
      </c>
      <c r="G248" s="542"/>
      <c r="H248" s="518"/>
      <c r="I248" s="519"/>
      <c r="J248" s="519"/>
      <c r="K248" s="519"/>
      <c r="L248" s="519"/>
      <c r="M248" s="519"/>
      <c r="N248" s="519"/>
      <c r="O248" s="519"/>
      <c r="P248" s="519"/>
      <c r="Q248" s="519"/>
      <c r="R248" s="519"/>
      <c r="S248" s="519"/>
      <c r="T248" s="519"/>
      <c r="U248" s="519"/>
      <c r="V248" s="519"/>
      <c r="W248" s="519"/>
      <c r="X248" s="519"/>
      <c r="Y248" s="519"/>
      <c r="Z248" s="519"/>
      <c r="AA248" s="519"/>
      <c r="AB248" s="519"/>
      <c r="AC248" s="519"/>
      <c r="AD248" s="519"/>
      <c r="AE248" s="519"/>
      <c r="AF248" s="519"/>
      <c r="HQ248" s="519"/>
      <c r="HR248" s="519"/>
      <c r="HS248" s="519"/>
      <c r="HT248" s="519"/>
      <c r="HU248" s="519"/>
      <c r="HV248" s="519"/>
      <c r="HW248" s="519"/>
      <c r="HX248" s="519"/>
      <c r="HY248" s="519"/>
      <c r="HZ248" s="519"/>
      <c r="IA248" s="519"/>
      <c r="IB248" s="519"/>
      <c r="IC248" s="519"/>
      <c r="ID248" s="519"/>
      <c r="IE248" s="519"/>
      <c r="IF248" s="519"/>
      <c r="IG248" s="519"/>
      <c r="IH248" s="519"/>
      <c r="II248" s="519"/>
      <c r="IJ248" s="519"/>
      <c r="IK248" s="519"/>
      <c r="IL248" s="519"/>
      <c r="IM248" s="519"/>
      <c r="IN248" s="519"/>
      <c r="IO248" s="519"/>
      <c r="IP248" s="519"/>
      <c r="IQ248" s="519"/>
      <c r="IR248" s="519"/>
      <c r="IS248" s="519"/>
      <c r="IT248" s="519"/>
      <c r="IU248" s="519"/>
      <c r="IV248" s="519"/>
    </row>
    <row r="249" spans="1:8" s="508" customFormat="1" ht="24.75" customHeight="1">
      <c r="A249" s="534" t="s">
        <v>183</v>
      </c>
      <c r="B249" s="360">
        <f>B250+B257+B260+B263+B269+B274+B276+B281+B287</f>
        <v>0</v>
      </c>
      <c r="C249" s="360">
        <f t="shared" si="11"/>
        <v>0</v>
      </c>
      <c r="D249" s="360">
        <f>SUM(D250,D257,D260,D263,D269,D273,D275,D280,D286)</f>
        <v>0</v>
      </c>
      <c r="E249" s="536"/>
      <c r="F249" s="539"/>
      <c r="G249" s="536"/>
      <c r="H249" s="540"/>
    </row>
    <row r="250" spans="1:8" s="508" customFormat="1" ht="24.75" customHeight="1" hidden="1">
      <c r="A250" s="534" t="s">
        <v>184</v>
      </c>
      <c r="B250" s="360">
        <f>SUM(B251:B256)</f>
        <v>0</v>
      </c>
      <c r="C250" s="360">
        <f t="shared" si="11"/>
        <v>0</v>
      </c>
      <c r="D250" s="360">
        <f>SUM(D251:D256)</f>
        <v>0</v>
      </c>
      <c r="E250" s="536"/>
      <c r="F250" s="539"/>
      <c r="G250" s="536"/>
      <c r="H250" s="540"/>
    </row>
    <row r="251" spans="1:256" s="510" customFormat="1" ht="24.75" customHeight="1" hidden="1">
      <c r="A251" s="541" t="s">
        <v>45</v>
      </c>
      <c r="B251" s="363"/>
      <c r="C251" s="363">
        <f t="shared" si="11"/>
        <v>0</v>
      </c>
      <c r="D251" s="363">
        <v>0</v>
      </c>
      <c r="E251" s="542"/>
      <c r="F251" s="543"/>
      <c r="G251" s="542"/>
      <c r="H251" s="518"/>
      <c r="I251" s="519"/>
      <c r="J251" s="519"/>
      <c r="K251" s="519"/>
      <c r="L251" s="519"/>
      <c r="M251" s="519"/>
      <c r="N251" s="519"/>
      <c r="O251" s="519"/>
      <c r="P251" s="519"/>
      <c r="Q251" s="519"/>
      <c r="R251" s="519"/>
      <c r="S251" s="519"/>
      <c r="T251" s="519"/>
      <c r="U251" s="519"/>
      <c r="V251" s="519"/>
      <c r="W251" s="519"/>
      <c r="X251" s="519"/>
      <c r="Y251" s="519"/>
      <c r="Z251" s="519"/>
      <c r="AA251" s="519"/>
      <c r="AB251" s="519"/>
      <c r="AC251" s="519"/>
      <c r="AD251" s="519"/>
      <c r="AE251" s="519"/>
      <c r="AF251" s="519"/>
      <c r="HQ251" s="519"/>
      <c r="HR251" s="519"/>
      <c r="HS251" s="519"/>
      <c r="HT251" s="519"/>
      <c r="HU251" s="519"/>
      <c r="HV251" s="519"/>
      <c r="HW251" s="519"/>
      <c r="HX251" s="519"/>
      <c r="HY251" s="519"/>
      <c r="HZ251" s="519"/>
      <c r="IA251" s="519"/>
      <c r="IB251" s="519"/>
      <c r="IC251" s="519"/>
      <c r="ID251" s="519"/>
      <c r="IE251" s="519"/>
      <c r="IF251" s="519"/>
      <c r="IG251" s="519"/>
      <c r="IH251" s="519"/>
      <c r="II251" s="519"/>
      <c r="IJ251" s="519"/>
      <c r="IK251" s="519"/>
      <c r="IL251" s="519"/>
      <c r="IM251" s="519"/>
      <c r="IN251" s="519"/>
      <c r="IO251" s="519"/>
      <c r="IP251" s="519"/>
      <c r="IQ251" s="519"/>
      <c r="IR251" s="519"/>
      <c r="IS251" s="519"/>
      <c r="IT251" s="519"/>
      <c r="IU251" s="519"/>
      <c r="IV251" s="519"/>
    </row>
    <row r="252" spans="1:256" s="510" customFormat="1" ht="24.75" customHeight="1" hidden="1">
      <c r="A252" s="541" t="s">
        <v>46</v>
      </c>
      <c r="B252" s="363"/>
      <c r="C252" s="363">
        <f t="shared" si="11"/>
        <v>0</v>
      </c>
      <c r="D252" s="363">
        <v>0</v>
      </c>
      <c r="E252" s="542"/>
      <c r="F252" s="543"/>
      <c r="G252" s="542"/>
      <c r="H252" s="518"/>
      <c r="I252" s="519"/>
      <c r="J252" s="519"/>
      <c r="K252" s="519"/>
      <c r="L252" s="519"/>
      <c r="M252" s="519"/>
      <c r="N252" s="519"/>
      <c r="O252" s="519"/>
      <c r="P252" s="519"/>
      <c r="Q252" s="519"/>
      <c r="R252" s="519"/>
      <c r="S252" s="519"/>
      <c r="T252" s="519"/>
      <c r="U252" s="519"/>
      <c r="V252" s="519"/>
      <c r="W252" s="519"/>
      <c r="X252" s="519"/>
      <c r="Y252" s="519"/>
      <c r="Z252" s="519"/>
      <c r="AA252" s="519"/>
      <c r="AB252" s="519"/>
      <c r="AC252" s="519"/>
      <c r="AD252" s="519"/>
      <c r="AE252" s="519"/>
      <c r="AF252" s="519"/>
      <c r="HQ252" s="519"/>
      <c r="HR252" s="519"/>
      <c r="HS252" s="519"/>
      <c r="HT252" s="519"/>
      <c r="HU252" s="519"/>
      <c r="HV252" s="519"/>
      <c r="HW252" s="519"/>
      <c r="HX252" s="519"/>
      <c r="HY252" s="519"/>
      <c r="HZ252" s="519"/>
      <c r="IA252" s="519"/>
      <c r="IB252" s="519"/>
      <c r="IC252" s="519"/>
      <c r="ID252" s="519"/>
      <c r="IE252" s="519"/>
      <c r="IF252" s="519"/>
      <c r="IG252" s="519"/>
      <c r="IH252" s="519"/>
      <c r="II252" s="519"/>
      <c r="IJ252" s="519"/>
      <c r="IK252" s="519"/>
      <c r="IL252" s="519"/>
      <c r="IM252" s="519"/>
      <c r="IN252" s="519"/>
      <c r="IO252" s="519"/>
      <c r="IP252" s="519"/>
      <c r="IQ252" s="519"/>
      <c r="IR252" s="519"/>
      <c r="IS252" s="519"/>
      <c r="IT252" s="519"/>
      <c r="IU252" s="519"/>
      <c r="IV252" s="519"/>
    </row>
    <row r="253" spans="1:8" s="508" customFormat="1" ht="24.75" customHeight="1" hidden="1">
      <c r="A253" s="541" t="s">
        <v>47</v>
      </c>
      <c r="B253" s="363"/>
      <c r="C253" s="363">
        <f t="shared" si="11"/>
        <v>0</v>
      </c>
      <c r="D253" s="363">
        <v>0</v>
      </c>
      <c r="E253" s="542"/>
      <c r="F253" s="543"/>
      <c r="G253" s="542"/>
      <c r="H253" s="544"/>
    </row>
    <row r="254" spans="1:256" s="510" customFormat="1" ht="24.75" customHeight="1" hidden="1">
      <c r="A254" s="541" t="s">
        <v>151</v>
      </c>
      <c r="B254" s="363"/>
      <c r="C254" s="363">
        <f t="shared" si="11"/>
        <v>0</v>
      </c>
      <c r="D254" s="363">
        <v>0</v>
      </c>
      <c r="E254" s="542"/>
      <c r="F254" s="543"/>
      <c r="G254" s="542"/>
      <c r="H254" s="518"/>
      <c r="I254" s="519"/>
      <c r="J254" s="519"/>
      <c r="K254" s="519"/>
      <c r="L254" s="519"/>
      <c r="M254" s="519"/>
      <c r="N254" s="519"/>
      <c r="O254" s="519"/>
      <c r="P254" s="519"/>
      <c r="Q254" s="519"/>
      <c r="R254" s="519"/>
      <c r="S254" s="519"/>
      <c r="T254" s="519"/>
      <c r="U254" s="519"/>
      <c r="V254" s="519"/>
      <c r="W254" s="519"/>
      <c r="X254" s="519"/>
      <c r="Y254" s="519"/>
      <c r="Z254" s="519"/>
      <c r="AA254" s="519"/>
      <c r="AB254" s="519"/>
      <c r="AC254" s="519"/>
      <c r="AD254" s="519"/>
      <c r="AE254" s="519"/>
      <c r="AF254" s="519"/>
      <c r="HQ254" s="519"/>
      <c r="HR254" s="519"/>
      <c r="HS254" s="519"/>
      <c r="HT254" s="519"/>
      <c r="HU254" s="519"/>
      <c r="HV254" s="519"/>
      <c r="HW254" s="519"/>
      <c r="HX254" s="519"/>
      <c r="HY254" s="519"/>
      <c r="HZ254" s="519"/>
      <c r="IA254" s="519"/>
      <c r="IB254" s="519"/>
      <c r="IC254" s="519"/>
      <c r="ID254" s="519"/>
      <c r="IE254" s="519"/>
      <c r="IF254" s="519"/>
      <c r="IG254" s="519"/>
      <c r="IH254" s="519"/>
      <c r="II254" s="519"/>
      <c r="IJ254" s="519"/>
      <c r="IK254" s="519"/>
      <c r="IL254" s="519"/>
      <c r="IM254" s="519"/>
      <c r="IN254" s="519"/>
      <c r="IO254" s="519"/>
      <c r="IP254" s="519"/>
      <c r="IQ254" s="519"/>
      <c r="IR254" s="519"/>
      <c r="IS254" s="519"/>
      <c r="IT254" s="519"/>
      <c r="IU254" s="519"/>
      <c r="IV254" s="519"/>
    </row>
    <row r="255" spans="1:256" s="510" customFormat="1" ht="24.75" customHeight="1" hidden="1">
      <c r="A255" s="541" t="s">
        <v>54</v>
      </c>
      <c r="B255" s="363"/>
      <c r="C255" s="363">
        <f t="shared" si="11"/>
        <v>0</v>
      </c>
      <c r="D255" s="363">
        <v>0</v>
      </c>
      <c r="E255" s="542"/>
      <c r="F255" s="543"/>
      <c r="G255" s="542"/>
      <c r="H255" s="518"/>
      <c r="I255" s="519"/>
      <c r="J255" s="519"/>
      <c r="K255" s="519"/>
      <c r="L255" s="519"/>
      <c r="M255" s="519"/>
      <c r="N255" s="519"/>
      <c r="O255" s="519"/>
      <c r="P255" s="519"/>
      <c r="Q255" s="519"/>
      <c r="R255" s="519"/>
      <c r="S255" s="519"/>
      <c r="T255" s="519"/>
      <c r="U255" s="519"/>
      <c r="V255" s="519"/>
      <c r="W255" s="519"/>
      <c r="X255" s="519"/>
      <c r="Y255" s="519"/>
      <c r="Z255" s="519"/>
      <c r="AA255" s="519"/>
      <c r="AB255" s="519"/>
      <c r="AC255" s="519"/>
      <c r="AD255" s="519"/>
      <c r="AE255" s="519"/>
      <c r="AF255" s="519"/>
      <c r="HQ255" s="519"/>
      <c r="HR255" s="519"/>
      <c r="HS255" s="519"/>
      <c r="HT255" s="519"/>
      <c r="HU255" s="519"/>
      <c r="HV255" s="519"/>
      <c r="HW255" s="519"/>
      <c r="HX255" s="519"/>
      <c r="HY255" s="519"/>
      <c r="HZ255" s="519"/>
      <c r="IA255" s="519"/>
      <c r="IB255" s="519"/>
      <c r="IC255" s="519"/>
      <c r="ID255" s="519"/>
      <c r="IE255" s="519"/>
      <c r="IF255" s="519"/>
      <c r="IG255" s="519"/>
      <c r="IH255" s="519"/>
      <c r="II255" s="519"/>
      <c r="IJ255" s="519"/>
      <c r="IK255" s="519"/>
      <c r="IL255" s="519"/>
      <c r="IM255" s="519"/>
      <c r="IN255" s="519"/>
      <c r="IO255" s="519"/>
      <c r="IP255" s="519"/>
      <c r="IQ255" s="519"/>
      <c r="IR255" s="519"/>
      <c r="IS255" s="519"/>
      <c r="IT255" s="519"/>
      <c r="IU255" s="519"/>
      <c r="IV255" s="519"/>
    </row>
    <row r="256" spans="1:8" s="508" customFormat="1" ht="24.75" customHeight="1" hidden="1">
      <c r="A256" s="541" t="s">
        <v>185</v>
      </c>
      <c r="B256" s="363"/>
      <c r="C256" s="363">
        <f t="shared" si="11"/>
        <v>0</v>
      </c>
      <c r="D256" s="363">
        <v>0</v>
      </c>
      <c r="E256" s="542"/>
      <c r="F256" s="543"/>
      <c r="G256" s="542"/>
      <c r="H256" s="544"/>
    </row>
    <row r="257" spans="1:8" s="508" customFormat="1" ht="24.75" customHeight="1" hidden="1">
      <c r="A257" s="534" t="s">
        <v>186</v>
      </c>
      <c r="B257" s="360">
        <f>SUM(B258:B259)</f>
        <v>0</v>
      </c>
      <c r="C257" s="360">
        <f t="shared" si="11"/>
        <v>0</v>
      </c>
      <c r="D257" s="360">
        <f>SUM(D258:D259)</f>
        <v>0</v>
      </c>
      <c r="E257" s="536"/>
      <c r="F257" s="539"/>
      <c r="G257" s="536"/>
      <c r="H257" s="540"/>
    </row>
    <row r="258" spans="1:256" s="510" customFormat="1" ht="24.75" customHeight="1" hidden="1">
      <c r="A258" s="541" t="s">
        <v>187</v>
      </c>
      <c r="B258" s="363"/>
      <c r="C258" s="363">
        <f t="shared" si="11"/>
        <v>0</v>
      </c>
      <c r="D258" s="363">
        <v>0</v>
      </c>
      <c r="E258" s="542"/>
      <c r="F258" s="543"/>
      <c r="G258" s="542"/>
      <c r="H258" s="518"/>
      <c r="I258" s="519"/>
      <c r="J258" s="519"/>
      <c r="K258" s="519"/>
      <c r="L258" s="519"/>
      <c r="M258" s="519"/>
      <c r="N258" s="519"/>
      <c r="O258" s="519"/>
      <c r="P258" s="519"/>
      <c r="Q258" s="519"/>
      <c r="R258" s="519"/>
      <c r="S258" s="519"/>
      <c r="T258" s="519"/>
      <c r="U258" s="519"/>
      <c r="V258" s="519"/>
      <c r="W258" s="519"/>
      <c r="X258" s="519"/>
      <c r="Y258" s="519"/>
      <c r="Z258" s="519"/>
      <c r="AA258" s="519"/>
      <c r="AB258" s="519"/>
      <c r="AC258" s="519"/>
      <c r="AD258" s="519"/>
      <c r="AE258" s="519"/>
      <c r="AF258" s="519"/>
      <c r="HQ258" s="519"/>
      <c r="HR258" s="519"/>
      <c r="HS258" s="519"/>
      <c r="HT258" s="519"/>
      <c r="HU258" s="519"/>
      <c r="HV258" s="519"/>
      <c r="HW258" s="519"/>
      <c r="HX258" s="519"/>
      <c r="HY258" s="519"/>
      <c r="HZ258" s="519"/>
      <c r="IA258" s="519"/>
      <c r="IB258" s="519"/>
      <c r="IC258" s="519"/>
      <c r="ID258" s="519"/>
      <c r="IE258" s="519"/>
      <c r="IF258" s="519"/>
      <c r="IG258" s="519"/>
      <c r="IH258" s="519"/>
      <c r="II258" s="519"/>
      <c r="IJ258" s="519"/>
      <c r="IK258" s="519"/>
      <c r="IL258" s="519"/>
      <c r="IM258" s="519"/>
      <c r="IN258" s="519"/>
      <c r="IO258" s="519"/>
      <c r="IP258" s="519"/>
      <c r="IQ258" s="519"/>
      <c r="IR258" s="519"/>
      <c r="IS258" s="519"/>
      <c r="IT258" s="519"/>
      <c r="IU258" s="519"/>
      <c r="IV258" s="519"/>
    </row>
    <row r="259" spans="1:256" s="510" customFormat="1" ht="24.75" customHeight="1" hidden="1">
      <c r="A259" s="541" t="s">
        <v>188</v>
      </c>
      <c r="B259" s="363"/>
      <c r="C259" s="363">
        <f t="shared" si="11"/>
        <v>0</v>
      </c>
      <c r="D259" s="363">
        <v>0</v>
      </c>
      <c r="E259" s="542"/>
      <c r="F259" s="543"/>
      <c r="G259" s="542"/>
      <c r="H259" s="518"/>
      <c r="I259" s="519"/>
      <c r="J259" s="519"/>
      <c r="K259" s="519"/>
      <c r="L259" s="519"/>
      <c r="M259" s="519"/>
      <c r="N259" s="519"/>
      <c r="O259" s="519"/>
      <c r="P259" s="519"/>
      <c r="Q259" s="519"/>
      <c r="R259" s="519"/>
      <c r="S259" s="519"/>
      <c r="T259" s="519"/>
      <c r="U259" s="519"/>
      <c r="V259" s="519"/>
      <c r="W259" s="519"/>
      <c r="X259" s="519"/>
      <c r="Y259" s="519"/>
      <c r="Z259" s="519"/>
      <c r="AA259" s="519"/>
      <c r="AB259" s="519"/>
      <c r="AC259" s="519"/>
      <c r="AD259" s="519"/>
      <c r="AE259" s="519"/>
      <c r="AF259" s="519"/>
      <c r="HQ259" s="519"/>
      <c r="HR259" s="519"/>
      <c r="HS259" s="519"/>
      <c r="HT259" s="519"/>
      <c r="HU259" s="519"/>
      <c r="HV259" s="519"/>
      <c r="HW259" s="519"/>
      <c r="HX259" s="519"/>
      <c r="HY259" s="519"/>
      <c r="HZ259" s="519"/>
      <c r="IA259" s="519"/>
      <c r="IB259" s="519"/>
      <c r="IC259" s="519"/>
      <c r="ID259" s="519"/>
      <c r="IE259" s="519"/>
      <c r="IF259" s="519"/>
      <c r="IG259" s="519"/>
      <c r="IH259" s="519"/>
      <c r="II259" s="519"/>
      <c r="IJ259" s="519"/>
      <c r="IK259" s="519"/>
      <c r="IL259" s="519"/>
      <c r="IM259" s="519"/>
      <c r="IN259" s="519"/>
      <c r="IO259" s="519"/>
      <c r="IP259" s="519"/>
      <c r="IQ259" s="519"/>
      <c r="IR259" s="519"/>
      <c r="IS259" s="519"/>
      <c r="IT259" s="519"/>
      <c r="IU259" s="519"/>
      <c r="IV259" s="519"/>
    </row>
    <row r="260" spans="1:8" s="508" customFormat="1" ht="24.75" customHeight="1" hidden="1">
      <c r="A260" s="534" t="s">
        <v>189</v>
      </c>
      <c r="B260" s="360">
        <f>SUM(B261:B262)</f>
        <v>0</v>
      </c>
      <c r="C260" s="360">
        <f t="shared" si="11"/>
        <v>0</v>
      </c>
      <c r="D260" s="360">
        <f>SUM(D261:D262)</f>
        <v>0</v>
      </c>
      <c r="E260" s="536"/>
      <c r="F260" s="539"/>
      <c r="G260" s="536"/>
      <c r="H260" s="540"/>
    </row>
    <row r="261" spans="1:256" s="510" customFormat="1" ht="24.75" customHeight="1" hidden="1">
      <c r="A261" s="541" t="s">
        <v>190</v>
      </c>
      <c r="B261" s="363"/>
      <c r="C261" s="363">
        <f t="shared" si="11"/>
        <v>0</v>
      </c>
      <c r="D261" s="363">
        <v>0</v>
      </c>
      <c r="E261" s="542"/>
      <c r="F261" s="543"/>
      <c r="G261" s="542"/>
      <c r="H261" s="518"/>
      <c r="I261" s="519"/>
      <c r="J261" s="519"/>
      <c r="K261" s="519"/>
      <c r="L261" s="519"/>
      <c r="M261" s="519"/>
      <c r="N261" s="519"/>
      <c r="O261" s="519"/>
      <c r="P261" s="519"/>
      <c r="Q261" s="519"/>
      <c r="R261" s="519"/>
      <c r="S261" s="519"/>
      <c r="T261" s="519"/>
      <c r="U261" s="519"/>
      <c r="V261" s="519"/>
      <c r="W261" s="519"/>
      <c r="X261" s="519"/>
      <c r="Y261" s="519"/>
      <c r="Z261" s="519"/>
      <c r="AA261" s="519"/>
      <c r="AB261" s="519"/>
      <c r="AC261" s="519"/>
      <c r="AD261" s="519"/>
      <c r="AE261" s="519"/>
      <c r="AF261" s="519"/>
      <c r="HQ261" s="519"/>
      <c r="HR261" s="519"/>
      <c r="HS261" s="519"/>
      <c r="HT261" s="519"/>
      <c r="HU261" s="519"/>
      <c r="HV261" s="519"/>
      <c r="HW261" s="519"/>
      <c r="HX261" s="519"/>
      <c r="HY261" s="519"/>
      <c r="HZ261" s="519"/>
      <c r="IA261" s="519"/>
      <c r="IB261" s="519"/>
      <c r="IC261" s="519"/>
      <c r="ID261" s="519"/>
      <c r="IE261" s="519"/>
      <c r="IF261" s="519"/>
      <c r="IG261" s="519"/>
      <c r="IH261" s="519"/>
      <c r="II261" s="519"/>
      <c r="IJ261" s="519"/>
      <c r="IK261" s="519"/>
      <c r="IL261" s="519"/>
      <c r="IM261" s="519"/>
      <c r="IN261" s="519"/>
      <c r="IO261" s="519"/>
      <c r="IP261" s="519"/>
      <c r="IQ261" s="519"/>
      <c r="IR261" s="519"/>
      <c r="IS261" s="519"/>
      <c r="IT261" s="519"/>
      <c r="IU261" s="519"/>
      <c r="IV261" s="519"/>
    </row>
    <row r="262" spans="1:256" s="510" customFormat="1" ht="24.75" customHeight="1" hidden="1">
      <c r="A262" s="541" t="s">
        <v>191</v>
      </c>
      <c r="B262" s="363"/>
      <c r="C262" s="363">
        <f t="shared" si="11"/>
        <v>0</v>
      </c>
      <c r="D262" s="363">
        <v>0</v>
      </c>
      <c r="E262" s="542"/>
      <c r="F262" s="543"/>
      <c r="G262" s="542"/>
      <c r="H262" s="518"/>
      <c r="I262" s="519"/>
      <c r="J262" s="519"/>
      <c r="K262" s="519"/>
      <c r="L262" s="519"/>
      <c r="M262" s="519"/>
      <c r="N262" s="519"/>
      <c r="O262" s="519"/>
      <c r="P262" s="519"/>
      <c r="Q262" s="519"/>
      <c r="R262" s="519"/>
      <c r="S262" s="519"/>
      <c r="T262" s="519"/>
      <c r="U262" s="519"/>
      <c r="V262" s="519"/>
      <c r="W262" s="519"/>
      <c r="X262" s="519"/>
      <c r="Y262" s="519"/>
      <c r="Z262" s="519"/>
      <c r="AA262" s="519"/>
      <c r="AB262" s="519"/>
      <c r="AC262" s="519"/>
      <c r="AD262" s="519"/>
      <c r="AE262" s="519"/>
      <c r="AF262" s="519"/>
      <c r="HQ262" s="519"/>
      <c r="HR262" s="519"/>
      <c r="HS262" s="519"/>
      <c r="HT262" s="519"/>
      <c r="HU262" s="519"/>
      <c r="HV262" s="519"/>
      <c r="HW262" s="519"/>
      <c r="HX262" s="519"/>
      <c r="HY262" s="519"/>
      <c r="HZ262" s="519"/>
      <c r="IA262" s="519"/>
      <c r="IB262" s="519"/>
      <c r="IC262" s="519"/>
      <c r="ID262" s="519"/>
      <c r="IE262" s="519"/>
      <c r="IF262" s="519"/>
      <c r="IG262" s="519"/>
      <c r="IH262" s="519"/>
      <c r="II262" s="519"/>
      <c r="IJ262" s="519"/>
      <c r="IK262" s="519"/>
      <c r="IL262" s="519"/>
      <c r="IM262" s="519"/>
      <c r="IN262" s="519"/>
      <c r="IO262" s="519"/>
      <c r="IP262" s="519"/>
      <c r="IQ262" s="519"/>
      <c r="IR262" s="519"/>
      <c r="IS262" s="519"/>
      <c r="IT262" s="519"/>
      <c r="IU262" s="519"/>
      <c r="IV262" s="519"/>
    </row>
    <row r="263" spans="1:8" s="508" customFormat="1" ht="24.75" customHeight="1" hidden="1">
      <c r="A263" s="534" t="s">
        <v>192</v>
      </c>
      <c r="B263" s="360">
        <f>SUM(B264:B268)</f>
        <v>0</v>
      </c>
      <c r="C263" s="360">
        <f aca="true" t="shared" si="13" ref="C263:C326">D263+H263</f>
        <v>0</v>
      </c>
      <c r="D263" s="360">
        <f>SUM(D264:D268)</f>
        <v>0</v>
      </c>
      <c r="E263" s="536"/>
      <c r="F263" s="539"/>
      <c r="G263" s="536"/>
      <c r="H263" s="540"/>
    </row>
    <row r="264" spans="1:8" s="508" customFormat="1" ht="24.75" customHeight="1" hidden="1">
      <c r="A264" s="541" t="s">
        <v>193</v>
      </c>
      <c r="B264" s="363"/>
      <c r="C264" s="363">
        <f t="shared" si="13"/>
        <v>0</v>
      </c>
      <c r="D264" s="363">
        <v>0</v>
      </c>
      <c r="E264" s="542"/>
      <c r="F264" s="543"/>
      <c r="G264" s="542"/>
      <c r="H264" s="544"/>
    </row>
    <row r="265" spans="1:256" s="510" customFormat="1" ht="24.75" customHeight="1" hidden="1">
      <c r="A265" s="541" t="s">
        <v>194</v>
      </c>
      <c r="B265" s="363"/>
      <c r="C265" s="363">
        <f t="shared" si="13"/>
        <v>0</v>
      </c>
      <c r="D265" s="363">
        <v>0</v>
      </c>
      <c r="E265" s="542"/>
      <c r="F265" s="543"/>
      <c r="G265" s="542"/>
      <c r="H265" s="518"/>
      <c r="I265" s="519"/>
      <c r="J265" s="519"/>
      <c r="K265" s="519"/>
      <c r="L265" s="519"/>
      <c r="M265" s="519"/>
      <c r="N265" s="519"/>
      <c r="O265" s="519"/>
      <c r="P265" s="519"/>
      <c r="Q265" s="519"/>
      <c r="R265" s="519"/>
      <c r="S265" s="519"/>
      <c r="T265" s="519"/>
      <c r="U265" s="519"/>
      <c r="V265" s="519"/>
      <c r="W265" s="519"/>
      <c r="X265" s="519"/>
      <c r="Y265" s="519"/>
      <c r="Z265" s="519"/>
      <c r="AA265" s="519"/>
      <c r="AB265" s="519"/>
      <c r="AC265" s="519"/>
      <c r="AD265" s="519"/>
      <c r="AE265" s="519"/>
      <c r="AF265" s="519"/>
      <c r="HQ265" s="519"/>
      <c r="HR265" s="519"/>
      <c r="HS265" s="519"/>
      <c r="HT265" s="519"/>
      <c r="HU265" s="519"/>
      <c r="HV265" s="519"/>
      <c r="HW265" s="519"/>
      <c r="HX265" s="519"/>
      <c r="HY265" s="519"/>
      <c r="HZ265" s="519"/>
      <c r="IA265" s="519"/>
      <c r="IB265" s="519"/>
      <c r="IC265" s="519"/>
      <c r="ID265" s="519"/>
      <c r="IE265" s="519"/>
      <c r="IF265" s="519"/>
      <c r="IG265" s="519"/>
      <c r="IH265" s="519"/>
      <c r="II265" s="519"/>
      <c r="IJ265" s="519"/>
      <c r="IK265" s="519"/>
      <c r="IL265" s="519"/>
      <c r="IM265" s="519"/>
      <c r="IN265" s="519"/>
      <c r="IO265" s="519"/>
      <c r="IP265" s="519"/>
      <c r="IQ265" s="519"/>
      <c r="IR265" s="519"/>
      <c r="IS265" s="519"/>
      <c r="IT265" s="519"/>
      <c r="IU265" s="519"/>
      <c r="IV265" s="519"/>
    </row>
    <row r="266" spans="1:8" s="508" customFormat="1" ht="24.75" customHeight="1" hidden="1">
      <c r="A266" s="541" t="s">
        <v>195</v>
      </c>
      <c r="B266" s="363"/>
      <c r="C266" s="363">
        <f t="shared" si="13"/>
        <v>0</v>
      </c>
      <c r="D266" s="363">
        <v>0</v>
      </c>
      <c r="E266" s="542"/>
      <c r="F266" s="543"/>
      <c r="G266" s="542"/>
      <c r="H266" s="544"/>
    </row>
    <row r="267" spans="1:256" s="510" customFormat="1" ht="24.75" customHeight="1" hidden="1">
      <c r="A267" s="541" t="s">
        <v>196</v>
      </c>
      <c r="B267" s="363"/>
      <c r="C267" s="363">
        <f t="shared" si="13"/>
        <v>0</v>
      </c>
      <c r="D267" s="363">
        <v>0</v>
      </c>
      <c r="E267" s="542"/>
      <c r="F267" s="543"/>
      <c r="G267" s="542"/>
      <c r="H267" s="518"/>
      <c r="I267" s="519"/>
      <c r="J267" s="519"/>
      <c r="K267" s="519"/>
      <c r="L267" s="519"/>
      <c r="M267" s="519"/>
      <c r="N267" s="519"/>
      <c r="O267" s="519"/>
      <c r="P267" s="519"/>
      <c r="Q267" s="519"/>
      <c r="R267" s="519"/>
      <c r="S267" s="519"/>
      <c r="T267" s="519"/>
      <c r="U267" s="519"/>
      <c r="V267" s="519"/>
      <c r="W267" s="519"/>
      <c r="X267" s="519"/>
      <c r="Y267" s="519"/>
      <c r="Z267" s="519"/>
      <c r="AA267" s="519"/>
      <c r="AB267" s="519"/>
      <c r="AC267" s="519"/>
      <c r="AD267" s="519"/>
      <c r="AE267" s="519"/>
      <c r="AF267" s="519"/>
      <c r="HQ267" s="519"/>
      <c r="HR267" s="519"/>
      <c r="HS267" s="519"/>
      <c r="HT267" s="519"/>
      <c r="HU267" s="519"/>
      <c r="HV267" s="519"/>
      <c r="HW267" s="519"/>
      <c r="HX267" s="519"/>
      <c r="HY267" s="519"/>
      <c r="HZ267" s="519"/>
      <c r="IA267" s="519"/>
      <c r="IB267" s="519"/>
      <c r="IC267" s="519"/>
      <c r="ID267" s="519"/>
      <c r="IE267" s="519"/>
      <c r="IF267" s="519"/>
      <c r="IG267" s="519"/>
      <c r="IH267" s="519"/>
      <c r="II267" s="519"/>
      <c r="IJ267" s="519"/>
      <c r="IK267" s="519"/>
      <c r="IL267" s="519"/>
      <c r="IM267" s="519"/>
      <c r="IN267" s="519"/>
      <c r="IO267" s="519"/>
      <c r="IP267" s="519"/>
      <c r="IQ267" s="519"/>
      <c r="IR267" s="519"/>
      <c r="IS267" s="519"/>
      <c r="IT267" s="519"/>
      <c r="IU267" s="519"/>
      <c r="IV267" s="519"/>
    </row>
    <row r="268" spans="1:256" s="510" customFormat="1" ht="24.75" customHeight="1" hidden="1">
      <c r="A268" s="541" t="s">
        <v>197</v>
      </c>
      <c r="B268" s="363"/>
      <c r="C268" s="363">
        <f t="shared" si="13"/>
        <v>0</v>
      </c>
      <c r="D268" s="363">
        <v>0</v>
      </c>
      <c r="E268" s="542"/>
      <c r="F268" s="543"/>
      <c r="G268" s="542"/>
      <c r="H268" s="518"/>
      <c r="I268" s="519"/>
      <c r="J268" s="519"/>
      <c r="K268" s="519"/>
      <c r="L268" s="519"/>
      <c r="M268" s="519"/>
      <c r="N268" s="519"/>
      <c r="O268" s="519"/>
      <c r="P268" s="519"/>
      <c r="Q268" s="519"/>
      <c r="R268" s="519"/>
      <c r="S268" s="519"/>
      <c r="T268" s="519"/>
      <c r="U268" s="519"/>
      <c r="V268" s="519"/>
      <c r="W268" s="519"/>
      <c r="X268" s="519"/>
      <c r="Y268" s="519"/>
      <c r="Z268" s="519"/>
      <c r="AA268" s="519"/>
      <c r="AB268" s="519"/>
      <c r="AC268" s="519"/>
      <c r="AD268" s="519"/>
      <c r="AE268" s="519"/>
      <c r="AF268" s="519"/>
      <c r="HQ268" s="519"/>
      <c r="HR268" s="519"/>
      <c r="HS268" s="519"/>
      <c r="HT268" s="519"/>
      <c r="HU268" s="519"/>
      <c r="HV268" s="519"/>
      <c r="HW268" s="519"/>
      <c r="HX268" s="519"/>
      <c r="HY268" s="519"/>
      <c r="HZ268" s="519"/>
      <c r="IA268" s="519"/>
      <c r="IB268" s="519"/>
      <c r="IC268" s="519"/>
      <c r="ID268" s="519"/>
      <c r="IE268" s="519"/>
      <c r="IF268" s="519"/>
      <c r="IG268" s="519"/>
      <c r="IH268" s="519"/>
      <c r="II268" s="519"/>
      <c r="IJ268" s="519"/>
      <c r="IK268" s="519"/>
      <c r="IL268" s="519"/>
      <c r="IM268" s="519"/>
      <c r="IN268" s="519"/>
      <c r="IO268" s="519"/>
      <c r="IP268" s="519"/>
      <c r="IQ268" s="519"/>
      <c r="IR268" s="519"/>
      <c r="IS268" s="519"/>
      <c r="IT268" s="519"/>
      <c r="IU268" s="519"/>
      <c r="IV268" s="519"/>
    </row>
    <row r="269" spans="1:8" s="508" customFormat="1" ht="24.75" customHeight="1" hidden="1">
      <c r="A269" s="534" t="s">
        <v>198</v>
      </c>
      <c r="B269" s="360">
        <f>SUM(B270:B273)</f>
        <v>0</v>
      </c>
      <c r="C269" s="360">
        <f t="shared" si="13"/>
        <v>0</v>
      </c>
      <c r="D269" s="360">
        <f>SUM(D270:D272)</f>
        <v>0</v>
      </c>
      <c r="E269" s="536"/>
      <c r="F269" s="539"/>
      <c r="G269" s="536"/>
      <c r="H269" s="540"/>
    </row>
    <row r="270" spans="1:256" s="510" customFormat="1" ht="24.75" customHeight="1" hidden="1">
      <c r="A270" s="541" t="s">
        <v>199</v>
      </c>
      <c r="B270" s="363"/>
      <c r="C270" s="363">
        <f t="shared" si="13"/>
        <v>0</v>
      </c>
      <c r="D270" s="363">
        <v>0</v>
      </c>
      <c r="E270" s="542"/>
      <c r="F270" s="543"/>
      <c r="G270" s="542"/>
      <c r="H270" s="518"/>
      <c r="I270" s="519"/>
      <c r="J270" s="519"/>
      <c r="K270" s="519"/>
      <c r="L270" s="519"/>
      <c r="M270" s="519"/>
      <c r="N270" s="519"/>
      <c r="O270" s="519"/>
      <c r="P270" s="519"/>
      <c r="Q270" s="519"/>
      <c r="R270" s="519"/>
      <c r="S270" s="519"/>
      <c r="T270" s="519"/>
      <c r="U270" s="519"/>
      <c r="V270" s="519"/>
      <c r="W270" s="519"/>
      <c r="X270" s="519"/>
      <c r="Y270" s="519"/>
      <c r="Z270" s="519"/>
      <c r="AA270" s="519"/>
      <c r="AB270" s="519"/>
      <c r="AC270" s="519"/>
      <c r="AD270" s="519"/>
      <c r="AE270" s="519"/>
      <c r="AF270" s="519"/>
      <c r="HQ270" s="519"/>
      <c r="HR270" s="519"/>
      <c r="HS270" s="519"/>
      <c r="HT270" s="519"/>
      <c r="HU270" s="519"/>
      <c r="HV270" s="519"/>
      <c r="HW270" s="519"/>
      <c r="HX270" s="519"/>
      <c r="HY270" s="519"/>
      <c r="HZ270" s="519"/>
      <c r="IA270" s="519"/>
      <c r="IB270" s="519"/>
      <c r="IC270" s="519"/>
      <c r="ID270" s="519"/>
      <c r="IE270" s="519"/>
      <c r="IF270" s="519"/>
      <c r="IG270" s="519"/>
      <c r="IH270" s="519"/>
      <c r="II270" s="519"/>
      <c r="IJ270" s="519"/>
      <c r="IK270" s="519"/>
      <c r="IL270" s="519"/>
      <c r="IM270" s="519"/>
      <c r="IN270" s="519"/>
      <c r="IO270" s="519"/>
      <c r="IP270" s="519"/>
      <c r="IQ270" s="519"/>
      <c r="IR270" s="519"/>
      <c r="IS270" s="519"/>
      <c r="IT270" s="519"/>
      <c r="IU270" s="519"/>
      <c r="IV270" s="519"/>
    </row>
    <row r="271" spans="1:256" s="510" customFormat="1" ht="24.75" customHeight="1" hidden="1">
      <c r="A271" s="541" t="s">
        <v>200</v>
      </c>
      <c r="B271" s="363"/>
      <c r="C271" s="363">
        <f t="shared" si="13"/>
        <v>0</v>
      </c>
      <c r="D271" s="363">
        <v>0</v>
      </c>
      <c r="E271" s="542"/>
      <c r="F271" s="543"/>
      <c r="G271" s="542"/>
      <c r="H271" s="518"/>
      <c r="I271" s="519"/>
      <c r="J271" s="519"/>
      <c r="K271" s="519"/>
      <c r="L271" s="519"/>
      <c r="M271" s="519"/>
      <c r="N271" s="519"/>
      <c r="O271" s="519"/>
      <c r="P271" s="519"/>
      <c r="Q271" s="519"/>
      <c r="R271" s="519"/>
      <c r="S271" s="519"/>
      <c r="T271" s="519"/>
      <c r="U271" s="519"/>
      <c r="V271" s="519"/>
      <c r="W271" s="519"/>
      <c r="X271" s="519"/>
      <c r="Y271" s="519"/>
      <c r="Z271" s="519"/>
      <c r="AA271" s="519"/>
      <c r="AB271" s="519"/>
      <c r="AC271" s="519"/>
      <c r="AD271" s="519"/>
      <c r="AE271" s="519"/>
      <c r="AF271" s="519"/>
      <c r="HQ271" s="519"/>
      <c r="HR271" s="519"/>
      <c r="HS271" s="519"/>
      <c r="HT271" s="519"/>
      <c r="HU271" s="519"/>
      <c r="HV271" s="519"/>
      <c r="HW271" s="519"/>
      <c r="HX271" s="519"/>
      <c r="HY271" s="519"/>
      <c r="HZ271" s="519"/>
      <c r="IA271" s="519"/>
      <c r="IB271" s="519"/>
      <c r="IC271" s="519"/>
      <c r="ID271" s="519"/>
      <c r="IE271" s="519"/>
      <c r="IF271" s="519"/>
      <c r="IG271" s="519"/>
      <c r="IH271" s="519"/>
      <c r="II271" s="519"/>
      <c r="IJ271" s="519"/>
      <c r="IK271" s="519"/>
      <c r="IL271" s="519"/>
      <c r="IM271" s="519"/>
      <c r="IN271" s="519"/>
      <c r="IO271" s="519"/>
      <c r="IP271" s="519"/>
      <c r="IQ271" s="519"/>
      <c r="IR271" s="519"/>
      <c r="IS271" s="519"/>
      <c r="IT271" s="519"/>
      <c r="IU271" s="519"/>
      <c r="IV271" s="519"/>
    </row>
    <row r="272" spans="1:256" s="510" customFormat="1" ht="24.75" customHeight="1" hidden="1">
      <c r="A272" s="541" t="s">
        <v>201</v>
      </c>
      <c r="B272" s="363"/>
      <c r="C272" s="363">
        <f t="shared" si="13"/>
        <v>0</v>
      </c>
      <c r="D272" s="363">
        <v>0</v>
      </c>
      <c r="E272" s="542"/>
      <c r="F272" s="543"/>
      <c r="G272" s="542"/>
      <c r="H272" s="518"/>
      <c r="I272" s="519"/>
      <c r="J272" s="519"/>
      <c r="K272" s="519"/>
      <c r="L272" s="519"/>
      <c r="M272" s="519"/>
      <c r="N272" s="519"/>
      <c r="O272" s="519"/>
      <c r="P272" s="519"/>
      <c r="Q272" s="519"/>
      <c r="R272" s="519"/>
      <c r="S272" s="519"/>
      <c r="T272" s="519"/>
      <c r="U272" s="519"/>
      <c r="V272" s="519"/>
      <c r="W272" s="519"/>
      <c r="X272" s="519"/>
      <c r="Y272" s="519"/>
      <c r="Z272" s="519"/>
      <c r="AA272" s="519"/>
      <c r="AB272" s="519"/>
      <c r="AC272" s="519"/>
      <c r="AD272" s="519"/>
      <c r="AE272" s="519"/>
      <c r="AF272" s="519"/>
      <c r="HQ272" s="519"/>
      <c r="HR272" s="519"/>
      <c r="HS272" s="519"/>
      <c r="HT272" s="519"/>
      <c r="HU272" s="519"/>
      <c r="HV272" s="519"/>
      <c r="HW272" s="519"/>
      <c r="HX272" s="519"/>
      <c r="HY272" s="519"/>
      <c r="HZ272" s="519"/>
      <c r="IA272" s="519"/>
      <c r="IB272" s="519"/>
      <c r="IC272" s="519"/>
      <c r="ID272" s="519"/>
      <c r="IE272" s="519"/>
      <c r="IF272" s="519"/>
      <c r="IG272" s="519"/>
      <c r="IH272" s="519"/>
      <c r="II272" s="519"/>
      <c r="IJ272" s="519"/>
      <c r="IK272" s="519"/>
      <c r="IL272" s="519"/>
      <c r="IM272" s="519"/>
      <c r="IN272" s="519"/>
      <c r="IO272" s="519"/>
      <c r="IP272" s="519"/>
      <c r="IQ272" s="519"/>
      <c r="IR272" s="519"/>
      <c r="IS272" s="519"/>
      <c r="IT272" s="519"/>
      <c r="IU272" s="519"/>
      <c r="IV272" s="519"/>
    </row>
    <row r="273" spans="1:8" s="508" customFormat="1" ht="24.75" customHeight="1" hidden="1">
      <c r="A273" s="541" t="s">
        <v>202</v>
      </c>
      <c r="B273" s="363"/>
      <c r="C273" s="363">
        <f t="shared" si="13"/>
        <v>0</v>
      </c>
      <c r="D273" s="363">
        <f>D274</f>
        <v>0</v>
      </c>
      <c r="E273" s="542"/>
      <c r="F273" s="543"/>
      <c r="G273" s="542"/>
      <c r="H273" s="544"/>
    </row>
    <row r="274" spans="1:8" s="508" customFormat="1" ht="24.75" customHeight="1" hidden="1">
      <c r="A274" s="534" t="s">
        <v>203</v>
      </c>
      <c r="B274" s="360">
        <f>B275</f>
        <v>0</v>
      </c>
      <c r="C274" s="360">
        <f t="shared" si="13"/>
        <v>0</v>
      </c>
      <c r="D274" s="360">
        <v>0</v>
      </c>
      <c r="E274" s="536"/>
      <c r="F274" s="539"/>
      <c r="G274" s="536"/>
      <c r="H274" s="540"/>
    </row>
    <row r="275" spans="1:256" s="509" customFormat="1" ht="24.75" customHeight="1" hidden="1">
      <c r="A275" s="541" t="s">
        <v>204</v>
      </c>
      <c r="B275" s="363"/>
      <c r="C275" s="363">
        <f t="shared" si="13"/>
        <v>0</v>
      </c>
      <c r="D275" s="363">
        <f>SUM(D276:D279)</f>
        <v>0</v>
      </c>
      <c r="E275" s="542"/>
      <c r="F275" s="543"/>
      <c r="G275" s="542"/>
      <c r="H275" s="518"/>
      <c r="I275" s="519"/>
      <c r="J275" s="519"/>
      <c r="K275" s="519"/>
      <c r="L275" s="519"/>
      <c r="M275" s="519"/>
      <c r="N275" s="519"/>
      <c r="O275" s="519"/>
      <c r="P275" s="519"/>
      <c r="Q275" s="519"/>
      <c r="R275" s="519"/>
      <c r="S275" s="519"/>
      <c r="T275" s="519"/>
      <c r="U275" s="519"/>
      <c r="V275" s="519"/>
      <c r="W275" s="519"/>
      <c r="X275" s="519"/>
      <c r="Y275" s="519"/>
      <c r="Z275" s="519"/>
      <c r="AA275" s="519"/>
      <c r="AB275" s="519"/>
      <c r="AC275" s="519"/>
      <c r="AD275" s="519"/>
      <c r="AE275" s="519"/>
      <c r="AF275" s="519"/>
      <c r="HQ275" s="519"/>
      <c r="HR275" s="519"/>
      <c r="HS275" s="519"/>
      <c r="HT275" s="519"/>
      <c r="HU275" s="519"/>
      <c r="HV275" s="519"/>
      <c r="HW275" s="519"/>
      <c r="HX275" s="519"/>
      <c r="HY275" s="519"/>
      <c r="HZ275" s="519"/>
      <c r="IA275" s="519"/>
      <c r="IB275" s="519"/>
      <c r="IC275" s="519"/>
      <c r="ID275" s="519"/>
      <c r="IE275" s="519"/>
      <c r="IF275" s="519"/>
      <c r="IG275" s="519"/>
      <c r="IH275" s="519"/>
      <c r="II275" s="519"/>
      <c r="IJ275" s="519"/>
      <c r="IK275" s="519"/>
      <c r="IL275" s="519"/>
      <c r="IM275" s="519"/>
      <c r="IN275" s="519"/>
      <c r="IO275" s="519"/>
      <c r="IP275" s="519"/>
      <c r="IQ275" s="519"/>
      <c r="IR275" s="519"/>
      <c r="IS275" s="519"/>
      <c r="IT275" s="519"/>
      <c r="IU275" s="519"/>
      <c r="IV275" s="519"/>
    </row>
    <row r="276" spans="1:8" s="508" customFormat="1" ht="24.75" customHeight="1" hidden="1">
      <c r="A276" s="534" t="s">
        <v>205</v>
      </c>
      <c r="B276" s="360">
        <f>SUM(B277:B280)</f>
        <v>0</v>
      </c>
      <c r="C276" s="360">
        <f t="shared" si="13"/>
        <v>0</v>
      </c>
      <c r="D276" s="360">
        <v>0</v>
      </c>
      <c r="E276" s="536"/>
      <c r="F276" s="539"/>
      <c r="G276" s="536"/>
      <c r="H276" s="540"/>
    </row>
    <row r="277" spans="1:256" s="510" customFormat="1" ht="24.75" customHeight="1" hidden="1">
      <c r="A277" s="541" t="s">
        <v>206</v>
      </c>
      <c r="B277" s="363"/>
      <c r="C277" s="363">
        <f t="shared" si="13"/>
        <v>0</v>
      </c>
      <c r="D277" s="363">
        <v>0</v>
      </c>
      <c r="E277" s="542"/>
      <c r="F277" s="543"/>
      <c r="G277" s="542"/>
      <c r="H277" s="518"/>
      <c r="I277" s="519"/>
      <c r="J277" s="519"/>
      <c r="K277" s="519"/>
      <c r="L277" s="519"/>
      <c r="M277" s="519"/>
      <c r="N277" s="519"/>
      <c r="O277" s="519"/>
      <c r="P277" s="519"/>
      <c r="Q277" s="519"/>
      <c r="R277" s="519"/>
      <c r="S277" s="519"/>
      <c r="T277" s="519"/>
      <c r="U277" s="519"/>
      <c r="V277" s="519"/>
      <c r="W277" s="519"/>
      <c r="X277" s="519"/>
      <c r="Y277" s="519"/>
      <c r="Z277" s="519"/>
      <c r="AA277" s="519"/>
      <c r="AB277" s="519"/>
      <c r="AC277" s="519"/>
      <c r="AD277" s="519"/>
      <c r="AE277" s="519"/>
      <c r="AF277" s="519"/>
      <c r="HQ277" s="519"/>
      <c r="HR277" s="519"/>
      <c r="HS277" s="519"/>
      <c r="HT277" s="519"/>
      <c r="HU277" s="519"/>
      <c r="HV277" s="519"/>
      <c r="HW277" s="519"/>
      <c r="HX277" s="519"/>
      <c r="HY277" s="519"/>
      <c r="HZ277" s="519"/>
      <c r="IA277" s="519"/>
      <c r="IB277" s="519"/>
      <c r="IC277" s="519"/>
      <c r="ID277" s="519"/>
      <c r="IE277" s="519"/>
      <c r="IF277" s="519"/>
      <c r="IG277" s="519"/>
      <c r="IH277" s="519"/>
      <c r="II277" s="519"/>
      <c r="IJ277" s="519"/>
      <c r="IK277" s="519"/>
      <c r="IL277" s="519"/>
      <c r="IM277" s="519"/>
      <c r="IN277" s="519"/>
      <c r="IO277" s="519"/>
      <c r="IP277" s="519"/>
      <c r="IQ277" s="519"/>
      <c r="IR277" s="519"/>
      <c r="IS277" s="519"/>
      <c r="IT277" s="519"/>
      <c r="IU277" s="519"/>
      <c r="IV277" s="519"/>
    </row>
    <row r="278" spans="1:256" s="510" customFormat="1" ht="24.75" customHeight="1" hidden="1">
      <c r="A278" s="541" t="s">
        <v>207</v>
      </c>
      <c r="B278" s="363"/>
      <c r="C278" s="363">
        <f t="shared" si="13"/>
        <v>0</v>
      </c>
      <c r="D278" s="363">
        <v>0</v>
      </c>
      <c r="E278" s="542"/>
      <c r="F278" s="543"/>
      <c r="G278" s="542"/>
      <c r="H278" s="518"/>
      <c r="I278" s="519"/>
      <c r="J278" s="519"/>
      <c r="K278" s="519"/>
      <c r="L278" s="519"/>
      <c r="M278" s="519"/>
      <c r="N278" s="519"/>
      <c r="O278" s="519"/>
      <c r="P278" s="519"/>
      <c r="Q278" s="519"/>
      <c r="R278" s="519"/>
      <c r="S278" s="519"/>
      <c r="T278" s="519"/>
      <c r="U278" s="519"/>
      <c r="V278" s="519"/>
      <c r="W278" s="519"/>
      <c r="X278" s="519"/>
      <c r="Y278" s="519"/>
      <c r="Z278" s="519"/>
      <c r="AA278" s="519"/>
      <c r="AB278" s="519"/>
      <c r="AC278" s="519"/>
      <c r="AD278" s="519"/>
      <c r="AE278" s="519"/>
      <c r="AF278" s="519"/>
      <c r="HQ278" s="519"/>
      <c r="HR278" s="519"/>
      <c r="HS278" s="519"/>
      <c r="HT278" s="519"/>
      <c r="HU278" s="519"/>
      <c r="HV278" s="519"/>
      <c r="HW278" s="519"/>
      <c r="HX278" s="519"/>
      <c r="HY278" s="519"/>
      <c r="HZ278" s="519"/>
      <c r="IA278" s="519"/>
      <c r="IB278" s="519"/>
      <c r="IC278" s="519"/>
      <c r="ID278" s="519"/>
      <c r="IE278" s="519"/>
      <c r="IF278" s="519"/>
      <c r="IG278" s="519"/>
      <c r="IH278" s="519"/>
      <c r="II278" s="519"/>
      <c r="IJ278" s="519"/>
      <c r="IK278" s="519"/>
      <c r="IL278" s="519"/>
      <c r="IM278" s="519"/>
      <c r="IN278" s="519"/>
      <c r="IO278" s="519"/>
      <c r="IP278" s="519"/>
      <c r="IQ278" s="519"/>
      <c r="IR278" s="519"/>
      <c r="IS278" s="519"/>
      <c r="IT278" s="519"/>
      <c r="IU278" s="519"/>
      <c r="IV278" s="519"/>
    </row>
    <row r="279" spans="1:232" s="508" customFormat="1" ht="24.75" customHeight="1" hidden="1">
      <c r="A279" s="541" t="s">
        <v>208</v>
      </c>
      <c r="B279" s="363"/>
      <c r="C279" s="363">
        <f t="shared" si="13"/>
        <v>0</v>
      </c>
      <c r="D279" s="363">
        <v>0</v>
      </c>
      <c r="E279" s="542"/>
      <c r="F279" s="543"/>
      <c r="G279" s="542"/>
      <c r="H279" s="544"/>
      <c r="HX279" s="508">
        <f>SUM(A279:HW279)</f>
        <v>0</v>
      </c>
    </row>
    <row r="280" spans="1:256" s="509" customFormat="1" ht="24.75" customHeight="1" hidden="1">
      <c r="A280" s="541" t="s">
        <v>209</v>
      </c>
      <c r="B280" s="363"/>
      <c r="C280" s="363">
        <f t="shared" si="13"/>
        <v>0</v>
      </c>
      <c r="D280" s="363">
        <f>SUM(D281:D285)</f>
        <v>0</v>
      </c>
      <c r="E280" s="542"/>
      <c r="F280" s="543"/>
      <c r="G280" s="542"/>
      <c r="H280" s="518"/>
      <c r="I280" s="519"/>
      <c r="J280" s="519"/>
      <c r="K280" s="519"/>
      <c r="L280" s="519"/>
      <c r="M280" s="519"/>
      <c r="N280" s="519"/>
      <c r="O280" s="519"/>
      <c r="P280" s="519"/>
      <c r="Q280" s="519"/>
      <c r="R280" s="519"/>
      <c r="S280" s="519"/>
      <c r="T280" s="519"/>
      <c r="U280" s="519"/>
      <c r="V280" s="519"/>
      <c r="W280" s="519"/>
      <c r="X280" s="519"/>
      <c r="Y280" s="519"/>
      <c r="Z280" s="519"/>
      <c r="AA280" s="519"/>
      <c r="AB280" s="519"/>
      <c r="AC280" s="519"/>
      <c r="AD280" s="519"/>
      <c r="AE280" s="519"/>
      <c r="AF280" s="519"/>
      <c r="HQ280" s="519"/>
      <c r="HR280" s="519"/>
      <c r="HS280" s="519"/>
      <c r="HT280" s="519"/>
      <c r="HU280" s="519"/>
      <c r="HV280" s="519"/>
      <c r="HW280" s="519"/>
      <c r="HX280" s="519"/>
      <c r="HY280" s="519"/>
      <c r="HZ280" s="519"/>
      <c r="IA280" s="519"/>
      <c r="IB280" s="519"/>
      <c r="IC280" s="519"/>
      <c r="ID280" s="519"/>
      <c r="IE280" s="519"/>
      <c r="IF280" s="519"/>
      <c r="IG280" s="519"/>
      <c r="IH280" s="519"/>
      <c r="II280" s="519"/>
      <c r="IJ280" s="519"/>
      <c r="IK280" s="519"/>
      <c r="IL280" s="519"/>
      <c r="IM280" s="519"/>
      <c r="IN280" s="519"/>
      <c r="IO280" s="519"/>
      <c r="IP280" s="519"/>
      <c r="IQ280" s="519"/>
      <c r="IR280" s="519"/>
      <c r="IS280" s="519"/>
      <c r="IT280" s="519"/>
      <c r="IU280" s="519"/>
      <c r="IV280" s="519"/>
    </row>
    <row r="281" spans="1:8" s="508" customFormat="1" ht="24.75" customHeight="1" hidden="1">
      <c r="A281" s="534" t="s">
        <v>210</v>
      </c>
      <c r="B281" s="360">
        <f>SUM(B282:B286)</f>
        <v>0</v>
      </c>
      <c r="C281" s="360">
        <f t="shared" si="13"/>
        <v>0</v>
      </c>
      <c r="D281" s="360">
        <v>0</v>
      </c>
      <c r="E281" s="536"/>
      <c r="F281" s="539"/>
      <c r="G281" s="536"/>
      <c r="H281" s="540"/>
    </row>
    <row r="282" spans="1:256" s="510" customFormat="1" ht="24.75" customHeight="1" hidden="1">
      <c r="A282" s="541" t="s">
        <v>45</v>
      </c>
      <c r="B282" s="363"/>
      <c r="C282" s="363">
        <f t="shared" si="13"/>
        <v>0</v>
      </c>
      <c r="D282" s="363">
        <v>0</v>
      </c>
      <c r="E282" s="542"/>
      <c r="F282" s="543"/>
      <c r="G282" s="542"/>
      <c r="H282" s="518"/>
      <c r="I282" s="519"/>
      <c r="J282" s="519"/>
      <c r="K282" s="519"/>
      <c r="L282" s="519"/>
      <c r="M282" s="519"/>
      <c r="N282" s="519"/>
      <c r="O282" s="519"/>
      <c r="P282" s="519"/>
      <c r="Q282" s="519"/>
      <c r="R282" s="519"/>
      <c r="S282" s="519"/>
      <c r="T282" s="519"/>
      <c r="U282" s="519"/>
      <c r="V282" s="519"/>
      <c r="W282" s="519"/>
      <c r="X282" s="519"/>
      <c r="Y282" s="519"/>
      <c r="Z282" s="519"/>
      <c r="AA282" s="519"/>
      <c r="AB282" s="519"/>
      <c r="AC282" s="519"/>
      <c r="AD282" s="519"/>
      <c r="AE282" s="519"/>
      <c r="AF282" s="519"/>
      <c r="HQ282" s="519"/>
      <c r="HR282" s="519"/>
      <c r="HS282" s="519"/>
      <c r="HT282" s="519"/>
      <c r="HU282" s="519"/>
      <c r="HV282" s="519"/>
      <c r="HW282" s="519"/>
      <c r="HX282" s="519"/>
      <c r="HY282" s="519"/>
      <c r="HZ282" s="519"/>
      <c r="IA282" s="519"/>
      <c r="IB282" s="519"/>
      <c r="IC282" s="519"/>
      <c r="ID282" s="519"/>
      <c r="IE282" s="519"/>
      <c r="IF282" s="519"/>
      <c r="IG282" s="519"/>
      <c r="IH282" s="519"/>
      <c r="II282" s="519"/>
      <c r="IJ282" s="519"/>
      <c r="IK282" s="519"/>
      <c r="IL282" s="519"/>
      <c r="IM282" s="519"/>
      <c r="IN282" s="519"/>
      <c r="IO282" s="519"/>
      <c r="IP282" s="519"/>
      <c r="IQ282" s="519"/>
      <c r="IR282" s="519"/>
      <c r="IS282" s="519"/>
      <c r="IT282" s="519"/>
      <c r="IU282" s="519"/>
      <c r="IV282" s="519"/>
    </row>
    <row r="283" spans="1:8" s="508" customFormat="1" ht="24.75" customHeight="1" hidden="1">
      <c r="A283" s="541" t="s">
        <v>46</v>
      </c>
      <c r="B283" s="363"/>
      <c r="C283" s="363">
        <f t="shared" si="13"/>
        <v>0</v>
      </c>
      <c r="D283" s="363">
        <v>0</v>
      </c>
      <c r="E283" s="542"/>
      <c r="F283" s="543"/>
      <c r="G283" s="542"/>
      <c r="H283" s="544"/>
    </row>
    <row r="284" spans="1:256" s="510" customFormat="1" ht="24.75" customHeight="1" hidden="1">
      <c r="A284" s="541" t="s">
        <v>47</v>
      </c>
      <c r="B284" s="363"/>
      <c r="C284" s="363">
        <f t="shared" si="13"/>
        <v>0</v>
      </c>
      <c r="D284" s="363">
        <v>0</v>
      </c>
      <c r="E284" s="542"/>
      <c r="F284" s="543"/>
      <c r="G284" s="542"/>
      <c r="H284" s="518"/>
      <c r="I284" s="519"/>
      <c r="J284" s="519"/>
      <c r="K284" s="519"/>
      <c r="L284" s="519"/>
      <c r="M284" s="519"/>
      <c r="N284" s="519"/>
      <c r="O284" s="519"/>
      <c r="P284" s="519"/>
      <c r="Q284" s="519"/>
      <c r="R284" s="519"/>
      <c r="S284" s="519"/>
      <c r="T284" s="519"/>
      <c r="U284" s="519"/>
      <c r="V284" s="519"/>
      <c r="W284" s="519"/>
      <c r="X284" s="519"/>
      <c r="Y284" s="519"/>
      <c r="Z284" s="519"/>
      <c r="AA284" s="519"/>
      <c r="AB284" s="519"/>
      <c r="AC284" s="519"/>
      <c r="AD284" s="519"/>
      <c r="AE284" s="519"/>
      <c r="AF284" s="519"/>
      <c r="HQ284" s="519"/>
      <c r="HR284" s="519"/>
      <c r="HS284" s="519"/>
      <c r="HT284" s="519"/>
      <c r="HU284" s="519"/>
      <c r="HV284" s="519"/>
      <c r="HW284" s="519"/>
      <c r="HX284" s="519"/>
      <c r="HY284" s="519"/>
      <c r="HZ284" s="519"/>
      <c r="IA284" s="519"/>
      <c r="IB284" s="519"/>
      <c r="IC284" s="519"/>
      <c r="ID284" s="519"/>
      <c r="IE284" s="519"/>
      <c r="IF284" s="519"/>
      <c r="IG284" s="519"/>
      <c r="IH284" s="519"/>
      <c r="II284" s="519"/>
      <c r="IJ284" s="519"/>
      <c r="IK284" s="519"/>
      <c r="IL284" s="519"/>
      <c r="IM284" s="519"/>
      <c r="IN284" s="519"/>
      <c r="IO284" s="519"/>
      <c r="IP284" s="519"/>
      <c r="IQ284" s="519"/>
      <c r="IR284" s="519"/>
      <c r="IS284" s="519"/>
      <c r="IT284" s="519"/>
      <c r="IU284" s="519"/>
      <c r="IV284" s="519"/>
    </row>
    <row r="285" spans="1:8" s="508" customFormat="1" ht="24.75" customHeight="1" hidden="1">
      <c r="A285" s="541" t="s">
        <v>54</v>
      </c>
      <c r="B285" s="363"/>
      <c r="C285" s="363">
        <f t="shared" si="13"/>
        <v>0</v>
      </c>
      <c r="D285" s="363">
        <v>0</v>
      </c>
      <c r="E285" s="542"/>
      <c r="F285" s="543"/>
      <c r="G285" s="542"/>
      <c r="H285" s="544"/>
    </row>
    <row r="286" spans="1:256" s="509" customFormat="1" ht="24.75" customHeight="1" hidden="1">
      <c r="A286" s="541" t="s">
        <v>211</v>
      </c>
      <c r="B286" s="363"/>
      <c r="C286" s="363">
        <f t="shared" si="13"/>
        <v>0</v>
      </c>
      <c r="D286" s="363">
        <f aca="true" t="shared" si="14" ref="D286:D291">D287</f>
        <v>0</v>
      </c>
      <c r="E286" s="542"/>
      <c r="F286" s="543"/>
      <c r="G286" s="542"/>
      <c r="H286" s="518"/>
      <c r="I286" s="519"/>
      <c r="J286" s="519"/>
      <c r="K286" s="519"/>
      <c r="L286" s="519"/>
      <c r="M286" s="519"/>
      <c r="N286" s="519"/>
      <c r="O286" s="519"/>
      <c r="P286" s="519"/>
      <c r="Q286" s="519"/>
      <c r="R286" s="519"/>
      <c r="S286" s="519"/>
      <c r="T286" s="519"/>
      <c r="U286" s="519"/>
      <c r="V286" s="519"/>
      <c r="W286" s="519"/>
      <c r="X286" s="519"/>
      <c r="Y286" s="519"/>
      <c r="Z286" s="519"/>
      <c r="AA286" s="519"/>
      <c r="AB286" s="519"/>
      <c r="AC286" s="519"/>
      <c r="AD286" s="519"/>
      <c r="AE286" s="519"/>
      <c r="AF286" s="519"/>
      <c r="HQ286" s="519"/>
      <c r="HR286" s="519"/>
      <c r="HS286" s="519"/>
      <c r="HT286" s="519"/>
      <c r="HU286" s="519"/>
      <c r="HV286" s="519"/>
      <c r="HW286" s="519"/>
      <c r="HX286" s="519"/>
      <c r="HY286" s="519"/>
      <c r="HZ286" s="519"/>
      <c r="IA286" s="519"/>
      <c r="IB286" s="519"/>
      <c r="IC286" s="519"/>
      <c r="ID286" s="519"/>
      <c r="IE286" s="519"/>
      <c r="IF286" s="519"/>
      <c r="IG286" s="519"/>
      <c r="IH286" s="519"/>
      <c r="II286" s="519"/>
      <c r="IJ286" s="519"/>
      <c r="IK286" s="519"/>
      <c r="IL286" s="519"/>
      <c r="IM286" s="519"/>
      <c r="IN286" s="519"/>
      <c r="IO286" s="519"/>
      <c r="IP286" s="519"/>
      <c r="IQ286" s="519"/>
      <c r="IR286" s="519"/>
      <c r="IS286" s="519"/>
      <c r="IT286" s="519"/>
      <c r="IU286" s="519"/>
      <c r="IV286" s="519"/>
    </row>
    <row r="287" spans="1:8" s="508" customFormat="1" ht="24.75" customHeight="1" hidden="1">
      <c r="A287" s="534" t="s">
        <v>212</v>
      </c>
      <c r="B287" s="360">
        <f aca="true" t="shared" si="15" ref="B287:B292">B288</f>
        <v>0</v>
      </c>
      <c r="C287" s="360">
        <f t="shared" si="13"/>
        <v>0</v>
      </c>
      <c r="D287" s="360">
        <v>0</v>
      </c>
      <c r="E287" s="536"/>
      <c r="F287" s="539"/>
      <c r="G287" s="536"/>
      <c r="H287" s="540"/>
    </row>
    <row r="288" spans="1:256" s="509" customFormat="1" ht="24.75" customHeight="1" hidden="1">
      <c r="A288" s="541" t="s">
        <v>213</v>
      </c>
      <c r="B288" s="363"/>
      <c r="C288" s="363">
        <f t="shared" si="13"/>
        <v>0</v>
      </c>
      <c r="D288" s="363">
        <f>SUM(D289,D291,D293,D295,D305)</f>
        <v>0</v>
      </c>
      <c r="E288" s="542"/>
      <c r="F288" s="543"/>
      <c r="G288" s="542"/>
      <c r="H288" s="518"/>
      <c r="I288" s="519"/>
      <c r="J288" s="519"/>
      <c r="K288" s="519"/>
      <c r="L288" s="519"/>
      <c r="M288" s="519"/>
      <c r="N288" s="519"/>
      <c r="O288" s="519"/>
      <c r="P288" s="519"/>
      <c r="Q288" s="519"/>
      <c r="R288" s="519"/>
      <c r="S288" s="519"/>
      <c r="T288" s="519"/>
      <c r="U288" s="519"/>
      <c r="V288" s="519"/>
      <c r="W288" s="519"/>
      <c r="X288" s="519"/>
      <c r="Y288" s="519"/>
      <c r="Z288" s="519"/>
      <c r="AA288" s="519"/>
      <c r="AB288" s="519"/>
      <c r="AC288" s="519"/>
      <c r="AD288" s="519"/>
      <c r="AE288" s="519"/>
      <c r="AF288" s="519"/>
      <c r="HQ288" s="519"/>
      <c r="HR288" s="519"/>
      <c r="HS288" s="519"/>
      <c r="HT288" s="519"/>
      <c r="HU288" s="519"/>
      <c r="HV288" s="519"/>
      <c r="HW288" s="519"/>
      <c r="HX288" s="519"/>
      <c r="HY288" s="519"/>
      <c r="HZ288" s="519"/>
      <c r="IA288" s="519"/>
      <c r="IB288" s="519"/>
      <c r="IC288" s="519"/>
      <c r="ID288" s="519"/>
      <c r="IE288" s="519"/>
      <c r="IF288" s="519"/>
      <c r="IG288" s="519"/>
      <c r="IH288" s="519"/>
      <c r="II288" s="519"/>
      <c r="IJ288" s="519"/>
      <c r="IK288" s="519"/>
      <c r="IL288" s="519"/>
      <c r="IM288" s="519"/>
      <c r="IN288" s="519"/>
      <c r="IO288" s="519"/>
      <c r="IP288" s="519"/>
      <c r="IQ288" s="519"/>
      <c r="IR288" s="519"/>
      <c r="IS288" s="519"/>
      <c r="IT288" s="519"/>
      <c r="IU288" s="519"/>
      <c r="IV288" s="519"/>
    </row>
    <row r="289" spans="1:8" s="508" customFormat="1" ht="24.75" customHeight="1" hidden="1">
      <c r="A289" s="534" t="s">
        <v>214</v>
      </c>
      <c r="B289" s="360">
        <f>SUM(B290,B292,B294,B296,B306)</f>
        <v>0</v>
      </c>
      <c r="C289" s="360">
        <f t="shared" si="13"/>
        <v>0</v>
      </c>
      <c r="D289" s="360">
        <f t="shared" si="14"/>
        <v>0</v>
      </c>
      <c r="E289" s="536"/>
      <c r="F289" s="539"/>
      <c r="G289" s="536"/>
      <c r="H289" s="540"/>
    </row>
    <row r="290" spans="1:8" s="508" customFormat="1" ht="24.75" customHeight="1" hidden="1">
      <c r="A290" s="534" t="s">
        <v>215</v>
      </c>
      <c r="B290" s="360">
        <f t="shared" si="15"/>
        <v>0</v>
      </c>
      <c r="C290" s="360">
        <f t="shared" si="13"/>
        <v>0</v>
      </c>
      <c r="D290" s="360">
        <v>0</v>
      </c>
      <c r="E290" s="536"/>
      <c r="F290" s="539"/>
      <c r="G290" s="536"/>
      <c r="H290" s="540"/>
    </row>
    <row r="291" spans="1:256" s="509" customFormat="1" ht="24.75" customHeight="1" hidden="1">
      <c r="A291" s="541" t="s">
        <v>216</v>
      </c>
      <c r="B291" s="363"/>
      <c r="C291" s="363">
        <f t="shared" si="13"/>
        <v>0</v>
      </c>
      <c r="D291" s="363">
        <f t="shared" si="14"/>
        <v>0</v>
      </c>
      <c r="E291" s="542"/>
      <c r="F291" s="543"/>
      <c r="G291" s="542"/>
      <c r="H291" s="518"/>
      <c r="I291" s="519"/>
      <c r="J291" s="519"/>
      <c r="K291" s="519"/>
      <c r="L291" s="519"/>
      <c r="M291" s="519"/>
      <c r="N291" s="519"/>
      <c r="O291" s="519"/>
      <c r="P291" s="519"/>
      <c r="Q291" s="519"/>
      <c r="R291" s="519"/>
      <c r="S291" s="519"/>
      <c r="T291" s="519"/>
      <c r="U291" s="519"/>
      <c r="V291" s="519"/>
      <c r="W291" s="519"/>
      <c r="X291" s="519"/>
      <c r="Y291" s="519"/>
      <c r="Z291" s="519"/>
      <c r="AA291" s="519"/>
      <c r="AB291" s="519"/>
      <c r="AC291" s="519"/>
      <c r="AD291" s="519"/>
      <c r="AE291" s="519"/>
      <c r="AF291" s="519"/>
      <c r="HQ291" s="519"/>
      <c r="HR291" s="519"/>
      <c r="HS291" s="519"/>
      <c r="HT291" s="519"/>
      <c r="HU291" s="519"/>
      <c r="HV291" s="519"/>
      <c r="HW291" s="519"/>
      <c r="HX291" s="519"/>
      <c r="HY291" s="519"/>
      <c r="HZ291" s="519"/>
      <c r="IA291" s="519"/>
      <c r="IB291" s="519"/>
      <c r="IC291" s="519"/>
      <c r="ID291" s="519"/>
      <c r="IE291" s="519"/>
      <c r="IF291" s="519"/>
      <c r="IG291" s="519"/>
      <c r="IH291" s="519"/>
      <c r="II291" s="519"/>
      <c r="IJ291" s="519"/>
      <c r="IK291" s="519"/>
      <c r="IL291" s="519"/>
      <c r="IM291" s="519"/>
      <c r="IN291" s="519"/>
      <c r="IO291" s="519"/>
      <c r="IP291" s="519"/>
      <c r="IQ291" s="519"/>
      <c r="IR291" s="519"/>
      <c r="IS291" s="519"/>
      <c r="IT291" s="519"/>
      <c r="IU291" s="519"/>
      <c r="IV291" s="519"/>
    </row>
    <row r="292" spans="1:8" s="508" customFormat="1" ht="24.75" customHeight="1" hidden="1">
      <c r="A292" s="534" t="s">
        <v>217</v>
      </c>
      <c r="B292" s="360">
        <f t="shared" si="15"/>
        <v>0</v>
      </c>
      <c r="C292" s="360">
        <f t="shared" si="13"/>
        <v>0</v>
      </c>
      <c r="D292" s="360">
        <v>0</v>
      </c>
      <c r="E292" s="536"/>
      <c r="F292" s="539"/>
      <c r="G292" s="536"/>
      <c r="H292" s="540"/>
    </row>
    <row r="293" spans="1:8" s="508" customFormat="1" ht="24.75" customHeight="1" hidden="1">
      <c r="A293" s="541" t="s">
        <v>218</v>
      </c>
      <c r="B293" s="363"/>
      <c r="C293" s="363">
        <f t="shared" si="13"/>
        <v>0</v>
      </c>
      <c r="D293" s="363">
        <f>D294</f>
        <v>0</v>
      </c>
      <c r="E293" s="542"/>
      <c r="F293" s="543"/>
      <c r="G293" s="542"/>
      <c r="H293" s="544"/>
    </row>
    <row r="294" spans="1:8" s="508" customFormat="1" ht="24.75" customHeight="1" hidden="1">
      <c r="A294" s="534" t="s">
        <v>219</v>
      </c>
      <c r="B294" s="360">
        <f>B295</f>
        <v>0</v>
      </c>
      <c r="C294" s="360">
        <f t="shared" si="13"/>
        <v>0</v>
      </c>
      <c r="D294" s="360">
        <v>0</v>
      </c>
      <c r="E294" s="536"/>
      <c r="F294" s="539"/>
      <c r="G294" s="536"/>
      <c r="H294" s="540"/>
    </row>
    <row r="295" spans="1:8" s="508" customFormat="1" ht="24.75" customHeight="1" hidden="1">
      <c r="A295" s="541" t="s">
        <v>220</v>
      </c>
      <c r="B295" s="363"/>
      <c r="C295" s="363">
        <f t="shared" si="13"/>
        <v>0</v>
      </c>
      <c r="D295" s="363">
        <f>SUM(D296:D304)</f>
        <v>0</v>
      </c>
      <c r="E295" s="542"/>
      <c r="F295" s="543"/>
      <c r="G295" s="542"/>
      <c r="H295" s="544"/>
    </row>
    <row r="296" spans="1:8" s="508" customFormat="1" ht="24.75" customHeight="1" hidden="1">
      <c r="A296" s="534" t="s">
        <v>221</v>
      </c>
      <c r="B296" s="360">
        <f>SUM(B297:B305)</f>
        <v>0</v>
      </c>
      <c r="C296" s="360">
        <f t="shared" si="13"/>
        <v>0</v>
      </c>
      <c r="D296" s="360">
        <v>0</v>
      </c>
      <c r="E296" s="536"/>
      <c r="F296" s="539"/>
      <c r="G296" s="536"/>
      <c r="H296" s="540"/>
    </row>
    <row r="297" spans="1:8" s="508" customFormat="1" ht="24.75" customHeight="1" hidden="1">
      <c r="A297" s="541" t="s">
        <v>222</v>
      </c>
      <c r="B297" s="363"/>
      <c r="C297" s="363">
        <f t="shared" si="13"/>
        <v>0</v>
      </c>
      <c r="D297" s="363">
        <v>0</v>
      </c>
      <c r="E297" s="542"/>
      <c r="F297" s="543"/>
      <c r="G297" s="542"/>
      <c r="H297" s="544"/>
    </row>
    <row r="298" spans="1:256" s="510" customFormat="1" ht="24.75" customHeight="1" hidden="1">
      <c r="A298" s="541" t="s">
        <v>223</v>
      </c>
      <c r="B298" s="363"/>
      <c r="C298" s="363">
        <f t="shared" si="13"/>
        <v>0</v>
      </c>
      <c r="D298" s="363">
        <v>0</v>
      </c>
      <c r="E298" s="542"/>
      <c r="F298" s="543"/>
      <c r="G298" s="542"/>
      <c r="H298" s="518"/>
      <c r="I298" s="519"/>
      <c r="J298" s="519"/>
      <c r="K298" s="519"/>
      <c r="L298" s="519"/>
      <c r="M298" s="519"/>
      <c r="N298" s="519"/>
      <c r="O298" s="519"/>
      <c r="P298" s="519"/>
      <c r="Q298" s="519"/>
      <c r="R298" s="519"/>
      <c r="S298" s="519"/>
      <c r="T298" s="519"/>
      <c r="U298" s="519"/>
      <c r="V298" s="519"/>
      <c r="W298" s="519"/>
      <c r="X298" s="519"/>
      <c r="Y298" s="519"/>
      <c r="Z298" s="519"/>
      <c r="AA298" s="519"/>
      <c r="AB298" s="519"/>
      <c r="AC298" s="519"/>
      <c r="AD298" s="519"/>
      <c r="AE298" s="519"/>
      <c r="AF298" s="519"/>
      <c r="HQ298" s="519"/>
      <c r="HR298" s="519"/>
      <c r="HS298" s="519"/>
      <c r="HT298" s="519"/>
      <c r="HU298" s="519"/>
      <c r="HV298" s="519"/>
      <c r="HW298" s="519"/>
      <c r="HX298" s="519"/>
      <c r="HY298" s="519"/>
      <c r="HZ298" s="519"/>
      <c r="IA298" s="519"/>
      <c r="IB298" s="519"/>
      <c r="IC298" s="519"/>
      <c r="ID298" s="519"/>
      <c r="IE298" s="519"/>
      <c r="IF298" s="519"/>
      <c r="IG298" s="519"/>
      <c r="IH298" s="519"/>
      <c r="II298" s="519"/>
      <c r="IJ298" s="519"/>
      <c r="IK298" s="519"/>
      <c r="IL298" s="519"/>
      <c r="IM298" s="519"/>
      <c r="IN298" s="519"/>
      <c r="IO298" s="519"/>
      <c r="IP298" s="519"/>
      <c r="IQ298" s="519"/>
      <c r="IR298" s="519"/>
      <c r="IS298" s="519"/>
      <c r="IT298" s="519"/>
      <c r="IU298" s="519"/>
      <c r="IV298" s="519"/>
    </row>
    <row r="299" spans="1:8" s="508" customFormat="1" ht="24.75" customHeight="1" hidden="1">
      <c r="A299" s="541" t="s">
        <v>224</v>
      </c>
      <c r="B299" s="363"/>
      <c r="C299" s="363">
        <f t="shared" si="13"/>
        <v>0</v>
      </c>
      <c r="D299" s="363">
        <v>0</v>
      </c>
      <c r="E299" s="542"/>
      <c r="F299" s="543"/>
      <c r="G299" s="542"/>
      <c r="H299" s="544"/>
    </row>
    <row r="300" spans="1:256" s="510" customFormat="1" ht="24.75" customHeight="1" hidden="1">
      <c r="A300" s="541" t="s">
        <v>225</v>
      </c>
      <c r="B300" s="363"/>
      <c r="C300" s="363">
        <f t="shared" si="13"/>
        <v>0</v>
      </c>
      <c r="D300" s="363">
        <v>0</v>
      </c>
      <c r="E300" s="542"/>
      <c r="F300" s="543"/>
      <c r="G300" s="542"/>
      <c r="H300" s="518"/>
      <c r="I300" s="519"/>
      <c r="J300" s="519"/>
      <c r="K300" s="519"/>
      <c r="L300" s="519"/>
      <c r="M300" s="519"/>
      <c r="N300" s="519"/>
      <c r="O300" s="519"/>
      <c r="P300" s="519"/>
      <c r="Q300" s="519"/>
      <c r="R300" s="519"/>
      <c r="S300" s="519"/>
      <c r="T300" s="519"/>
      <c r="U300" s="519"/>
      <c r="V300" s="519"/>
      <c r="W300" s="519"/>
      <c r="X300" s="519"/>
      <c r="Y300" s="519"/>
      <c r="Z300" s="519"/>
      <c r="AA300" s="519"/>
      <c r="AB300" s="519"/>
      <c r="AC300" s="519"/>
      <c r="AD300" s="519"/>
      <c r="AE300" s="519"/>
      <c r="AF300" s="519"/>
      <c r="HQ300" s="519"/>
      <c r="HR300" s="519"/>
      <c r="HS300" s="519"/>
      <c r="HT300" s="519"/>
      <c r="HU300" s="519"/>
      <c r="HV300" s="519"/>
      <c r="HW300" s="519"/>
      <c r="HX300" s="519"/>
      <c r="HY300" s="519"/>
      <c r="HZ300" s="519"/>
      <c r="IA300" s="519"/>
      <c r="IB300" s="519"/>
      <c r="IC300" s="519"/>
      <c r="ID300" s="519"/>
      <c r="IE300" s="519"/>
      <c r="IF300" s="519"/>
      <c r="IG300" s="519"/>
      <c r="IH300" s="519"/>
      <c r="II300" s="519"/>
      <c r="IJ300" s="519"/>
      <c r="IK300" s="519"/>
      <c r="IL300" s="519"/>
      <c r="IM300" s="519"/>
      <c r="IN300" s="519"/>
      <c r="IO300" s="519"/>
      <c r="IP300" s="519"/>
      <c r="IQ300" s="519"/>
      <c r="IR300" s="519"/>
      <c r="IS300" s="519"/>
      <c r="IT300" s="519"/>
      <c r="IU300" s="519"/>
      <c r="IV300" s="519"/>
    </row>
    <row r="301" spans="1:256" s="510" customFormat="1" ht="24.75" customHeight="1" hidden="1">
      <c r="A301" s="541" t="s">
        <v>226</v>
      </c>
      <c r="B301" s="363"/>
      <c r="C301" s="363">
        <f t="shared" si="13"/>
        <v>0</v>
      </c>
      <c r="D301" s="363">
        <v>0</v>
      </c>
      <c r="E301" s="542"/>
      <c r="F301" s="543"/>
      <c r="G301" s="542"/>
      <c r="H301" s="518"/>
      <c r="I301" s="519"/>
      <c r="J301" s="519"/>
      <c r="K301" s="519"/>
      <c r="L301" s="519"/>
      <c r="M301" s="519"/>
      <c r="N301" s="519"/>
      <c r="O301" s="519"/>
      <c r="P301" s="519"/>
      <c r="Q301" s="519"/>
      <c r="R301" s="519"/>
      <c r="S301" s="519"/>
      <c r="T301" s="519"/>
      <c r="U301" s="519"/>
      <c r="V301" s="519"/>
      <c r="W301" s="519"/>
      <c r="X301" s="519"/>
      <c r="Y301" s="519"/>
      <c r="Z301" s="519"/>
      <c r="AA301" s="519"/>
      <c r="AB301" s="519"/>
      <c r="AC301" s="519"/>
      <c r="AD301" s="519"/>
      <c r="AE301" s="519"/>
      <c r="AF301" s="519"/>
      <c r="HQ301" s="519"/>
      <c r="HR301" s="519"/>
      <c r="HS301" s="519"/>
      <c r="HT301" s="519"/>
      <c r="HU301" s="519"/>
      <c r="HV301" s="519"/>
      <c r="HW301" s="519"/>
      <c r="HX301" s="519"/>
      <c r="HY301" s="519"/>
      <c r="HZ301" s="519"/>
      <c r="IA301" s="519"/>
      <c r="IB301" s="519"/>
      <c r="IC301" s="519"/>
      <c r="ID301" s="519"/>
      <c r="IE301" s="519"/>
      <c r="IF301" s="519"/>
      <c r="IG301" s="519"/>
      <c r="IH301" s="519"/>
      <c r="II301" s="519"/>
      <c r="IJ301" s="519"/>
      <c r="IK301" s="519"/>
      <c r="IL301" s="519"/>
      <c r="IM301" s="519"/>
      <c r="IN301" s="519"/>
      <c r="IO301" s="519"/>
      <c r="IP301" s="519"/>
      <c r="IQ301" s="519"/>
      <c r="IR301" s="519"/>
      <c r="IS301" s="519"/>
      <c r="IT301" s="519"/>
      <c r="IU301" s="519"/>
      <c r="IV301" s="519"/>
    </row>
    <row r="302" spans="1:256" s="510" customFormat="1" ht="24.75" customHeight="1" hidden="1">
      <c r="A302" s="541" t="s">
        <v>227</v>
      </c>
      <c r="B302" s="363"/>
      <c r="C302" s="363">
        <f t="shared" si="13"/>
        <v>0</v>
      </c>
      <c r="D302" s="363">
        <v>0</v>
      </c>
      <c r="E302" s="542"/>
      <c r="F302" s="543"/>
      <c r="G302" s="542"/>
      <c r="H302" s="518"/>
      <c r="I302" s="519"/>
      <c r="J302" s="519"/>
      <c r="K302" s="519"/>
      <c r="L302" s="519"/>
      <c r="M302" s="519"/>
      <c r="N302" s="519"/>
      <c r="O302" s="519"/>
      <c r="P302" s="519"/>
      <c r="Q302" s="519"/>
      <c r="R302" s="519"/>
      <c r="S302" s="519"/>
      <c r="T302" s="519"/>
      <c r="U302" s="519"/>
      <c r="V302" s="519"/>
      <c r="W302" s="519"/>
      <c r="X302" s="519"/>
      <c r="Y302" s="519"/>
      <c r="Z302" s="519"/>
      <c r="AA302" s="519"/>
      <c r="AB302" s="519"/>
      <c r="AC302" s="519"/>
      <c r="AD302" s="519"/>
      <c r="AE302" s="519"/>
      <c r="AF302" s="519"/>
      <c r="HQ302" s="519"/>
      <c r="HR302" s="519"/>
      <c r="HS302" s="519"/>
      <c r="HT302" s="519"/>
      <c r="HU302" s="519"/>
      <c r="HV302" s="519"/>
      <c r="HW302" s="519"/>
      <c r="HX302" s="519"/>
      <c r="HY302" s="519"/>
      <c r="HZ302" s="519"/>
      <c r="IA302" s="519"/>
      <c r="IB302" s="519"/>
      <c r="IC302" s="519"/>
      <c r="ID302" s="519"/>
      <c r="IE302" s="519"/>
      <c r="IF302" s="519"/>
      <c r="IG302" s="519"/>
      <c r="IH302" s="519"/>
      <c r="II302" s="519"/>
      <c r="IJ302" s="519"/>
      <c r="IK302" s="519"/>
      <c r="IL302" s="519"/>
      <c r="IM302" s="519"/>
      <c r="IN302" s="519"/>
      <c r="IO302" s="519"/>
      <c r="IP302" s="519"/>
      <c r="IQ302" s="519"/>
      <c r="IR302" s="519"/>
      <c r="IS302" s="519"/>
      <c r="IT302" s="519"/>
      <c r="IU302" s="519"/>
      <c r="IV302" s="519"/>
    </row>
    <row r="303" spans="1:256" s="510" customFormat="1" ht="24.75" customHeight="1" hidden="1">
      <c r="A303" s="541" t="s">
        <v>228</v>
      </c>
      <c r="B303" s="363"/>
      <c r="C303" s="363">
        <f t="shared" si="13"/>
        <v>0</v>
      </c>
      <c r="D303" s="363">
        <v>0</v>
      </c>
      <c r="E303" s="542"/>
      <c r="F303" s="543"/>
      <c r="G303" s="542"/>
      <c r="H303" s="518"/>
      <c r="I303" s="519"/>
      <c r="J303" s="519"/>
      <c r="K303" s="519"/>
      <c r="L303" s="519"/>
      <c r="M303" s="519"/>
      <c r="N303" s="519"/>
      <c r="O303" s="519"/>
      <c r="P303" s="519"/>
      <c r="Q303" s="519"/>
      <c r="R303" s="519"/>
      <c r="S303" s="519"/>
      <c r="T303" s="519"/>
      <c r="U303" s="519"/>
      <c r="V303" s="519"/>
      <c r="W303" s="519"/>
      <c r="X303" s="519"/>
      <c r="Y303" s="519"/>
      <c r="Z303" s="519"/>
      <c r="AA303" s="519"/>
      <c r="AB303" s="519"/>
      <c r="AC303" s="519"/>
      <c r="AD303" s="519"/>
      <c r="AE303" s="519"/>
      <c r="AF303" s="519"/>
      <c r="HQ303" s="519"/>
      <c r="HR303" s="519"/>
      <c r="HS303" s="519"/>
      <c r="HT303" s="519"/>
      <c r="HU303" s="519"/>
      <c r="HV303" s="519"/>
      <c r="HW303" s="519"/>
      <c r="HX303" s="519"/>
      <c r="HY303" s="519"/>
      <c r="HZ303" s="519"/>
      <c r="IA303" s="519"/>
      <c r="IB303" s="519"/>
      <c r="IC303" s="519"/>
      <c r="ID303" s="519"/>
      <c r="IE303" s="519"/>
      <c r="IF303" s="519"/>
      <c r="IG303" s="519"/>
      <c r="IH303" s="519"/>
      <c r="II303" s="519"/>
      <c r="IJ303" s="519"/>
      <c r="IK303" s="519"/>
      <c r="IL303" s="519"/>
      <c r="IM303" s="519"/>
      <c r="IN303" s="519"/>
      <c r="IO303" s="519"/>
      <c r="IP303" s="519"/>
      <c r="IQ303" s="519"/>
      <c r="IR303" s="519"/>
      <c r="IS303" s="519"/>
      <c r="IT303" s="519"/>
      <c r="IU303" s="519"/>
      <c r="IV303" s="519"/>
    </row>
    <row r="304" spans="1:256" s="510" customFormat="1" ht="24.75" customHeight="1" hidden="1">
      <c r="A304" s="541" t="s">
        <v>229</v>
      </c>
      <c r="B304" s="363"/>
      <c r="C304" s="363">
        <f t="shared" si="13"/>
        <v>0</v>
      </c>
      <c r="D304" s="363">
        <v>0</v>
      </c>
      <c r="E304" s="542"/>
      <c r="F304" s="543"/>
      <c r="G304" s="542"/>
      <c r="H304" s="518"/>
      <c r="I304" s="519"/>
      <c r="J304" s="519"/>
      <c r="K304" s="519"/>
      <c r="L304" s="519"/>
      <c r="M304" s="519"/>
      <c r="N304" s="519"/>
      <c r="O304" s="519"/>
      <c r="P304" s="519"/>
      <c r="Q304" s="519"/>
      <c r="R304" s="519"/>
      <c r="S304" s="519"/>
      <c r="T304" s="519"/>
      <c r="U304" s="519"/>
      <c r="V304" s="519"/>
      <c r="W304" s="519"/>
      <c r="X304" s="519"/>
      <c r="Y304" s="519"/>
      <c r="Z304" s="519"/>
      <c r="AA304" s="519"/>
      <c r="AB304" s="519"/>
      <c r="AC304" s="519"/>
      <c r="AD304" s="519"/>
      <c r="AE304" s="519"/>
      <c r="AF304" s="519"/>
      <c r="HQ304" s="519"/>
      <c r="HR304" s="519"/>
      <c r="HS304" s="519"/>
      <c r="HT304" s="519"/>
      <c r="HU304" s="519"/>
      <c r="HV304" s="519"/>
      <c r="HW304" s="519"/>
      <c r="HX304" s="519"/>
      <c r="HY304" s="519"/>
      <c r="HZ304" s="519"/>
      <c r="IA304" s="519"/>
      <c r="IB304" s="519"/>
      <c r="IC304" s="519"/>
      <c r="ID304" s="519"/>
      <c r="IE304" s="519"/>
      <c r="IF304" s="519"/>
      <c r="IG304" s="519"/>
      <c r="IH304" s="519"/>
      <c r="II304" s="519"/>
      <c r="IJ304" s="519"/>
      <c r="IK304" s="519"/>
      <c r="IL304" s="519"/>
      <c r="IM304" s="519"/>
      <c r="IN304" s="519"/>
      <c r="IO304" s="519"/>
      <c r="IP304" s="519"/>
      <c r="IQ304" s="519"/>
      <c r="IR304" s="519"/>
      <c r="IS304" s="519"/>
      <c r="IT304" s="519"/>
      <c r="IU304" s="519"/>
      <c r="IV304" s="519"/>
    </row>
    <row r="305" spans="1:256" s="509" customFormat="1" ht="24.75" customHeight="1" hidden="1">
      <c r="A305" s="541" t="s">
        <v>230</v>
      </c>
      <c r="B305" s="363"/>
      <c r="C305" s="363">
        <f t="shared" si="13"/>
        <v>0</v>
      </c>
      <c r="D305" s="363">
        <f>D306</f>
        <v>0</v>
      </c>
      <c r="E305" s="542"/>
      <c r="F305" s="543"/>
      <c r="G305" s="542"/>
      <c r="H305" s="518"/>
      <c r="I305" s="519"/>
      <c r="J305" s="519"/>
      <c r="K305" s="519"/>
      <c r="L305" s="519"/>
      <c r="M305" s="519"/>
      <c r="N305" s="519"/>
      <c r="O305" s="519"/>
      <c r="P305" s="519"/>
      <c r="Q305" s="519"/>
      <c r="R305" s="519"/>
      <c r="S305" s="519"/>
      <c r="T305" s="519"/>
      <c r="U305" s="519"/>
      <c r="V305" s="519"/>
      <c r="W305" s="519"/>
      <c r="X305" s="519"/>
      <c r="Y305" s="519"/>
      <c r="Z305" s="519"/>
      <c r="AA305" s="519"/>
      <c r="AB305" s="519"/>
      <c r="AC305" s="519"/>
      <c r="AD305" s="519"/>
      <c r="AE305" s="519"/>
      <c r="AF305" s="519"/>
      <c r="HQ305" s="519"/>
      <c r="HR305" s="519"/>
      <c r="HS305" s="519"/>
      <c r="HT305" s="519"/>
      <c r="HU305" s="519"/>
      <c r="HV305" s="519"/>
      <c r="HW305" s="519"/>
      <c r="HX305" s="519"/>
      <c r="HY305" s="519"/>
      <c r="HZ305" s="519"/>
      <c r="IA305" s="519"/>
      <c r="IB305" s="519"/>
      <c r="IC305" s="519"/>
      <c r="ID305" s="519"/>
      <c r="IE305" s="519"/>
      <c r="IF305" s="519"/>
      <c r="IG305" s="519"/>
      <c r="IH305" s="519"/>
      <c r="II305" s="519"/>
      <c r="IJ305" s="519"/>
      <c r="IK305" s="519"/>
      <c r="IL305" s="519"/>
      <c r="IM305" s="519"/>
      <c r="IN305" s="519"/>
      <c r="IO305" s="519"/>
      <c r="IP305" s="519"/>
      <c r="IQ305" s="519"/>
      <c r="IR305" s="519"/>
      <c r="IS305" s="519"/>
      <c r="IT305" s="519"/>
      <c r="IU305" s="519"/>
      <c r="IV305" s="519"/>
    </row>
    <row r="306" spans="1:8" s="508" customFormat="1" ht="24.75" customHeight="1" hidden="1">
      <c r="A306" s="534" t="s">
        <v>231</v>
      </c>
      <c r="B306" s="360">
        <f>B307</f>
        <v>0</v>
      </c>
      <c r="C306" s="360">
        <f t="shared" si="13"/>
        <v>0</v>
      </c>
      <c r="D306" s="360">
        <f>D307</f>
        <v>0</v>
      </c>
      <c r="E306" s="536"/>
      <c r="F306" s="539">
        <f>F307</f>
        <v>0</v>
      </c>
      <c r="G306" s="536"/>
      <c r="H306" s="540"/>
    </row>
    <row r="307" spans="1:8" s="508" customFormat="1" ht="24.75" customHeight="1" hidden="1">
      <c r="A307" s="541" t="s">
        <v>232</v>
      </c>
      <c r="B307" s="363"/>
      <c r="C307" s="363">
        <f t="shared" si="13"/>
        <v>0</v>
      </c>
      <c r="D307" s="360"/>
      <c r="E307" s="542"/>
      <c r="F307" s="539"/>
      <c r="G307" s="542"/>
      <c r="H307" s="544"/>
    </row>
    <row r="308" spans="1:8" s="508" customFormat="1" ht="24.75" customHeight="1">
      <c r="A308" s="534" t="s">
        <v>233</v>
      </c>
      <c r="B308" s="360">
        <f>B309+B312+B323+B330+B338+B347+B363+B373+B383+B391+B397</f>
        <v>3474</v>
      </c>
      <c r="C308" s="360">
        <f t="shared" si="13"/>
        <v>2050</v>
      </c>
      <c r="D308" s="360">
        <f>D309+D312+D323+D330+D338+D347+D363+D373+D383+D391+D397</f>
        <v>1933</v>
      </c>
      <c r="E308" s="536">
        <f aca="true" t="shared" si="16" ref="E308:E314">D308/C308</f>
        <v>0.9429268292682926</v>
      </c>
      <c r="F308" s="539">
        <f>F309+F312+F323+F330+F338+F347+F363+F373+F383+F391+F397</f>
        <v>3275</v>
      </c>
      <c r="G308" s="536">
        <f aca="true" t="shared" si="17" ref="G308:G314">(D308-F308)/F308</f>
        <v>-0.40977099236641223</v>
      </c>
      <c r="H308" s="540">
        <f>H309+H312+H323+H330+H338+H347+H363+H373+H383+H391+H397</f>
        <v>117</v>
      </c>
    </row>
    <row r="309" spans="1:8" s="508" customFormat="1" ht="24.75" customHeight="1" hidden="1">
      <c r="A309" s="534" t="s">
        <v>234</v>
      </c>
      <c r="B309" s="360">
        <f>SUM(B310:B311)</f>
        <v>0</v>
      </c>
      <c r="C309" s="360">
        <f t="shared" si="13"/>
        <v>0</v>
      </c>
      <c r="D309" s="360">
        <v>0</v>
      </c>
      <c r="E309" s="536"/>
      <c r="F309" s="539">
        <f>SUM(F310)</f>
        <v>0</v>
      </c>
      <c r="G309" s="536"/>
      <c r="H309" s="540">
        <f>SUM(H310)</f>
        <v>0</v>
      </c>
    </row>
    <row r="310" spans="1:8" s="508" customFormat="1" ht="24.75" customHeight="1" hidden="1">
      <c r="A310" s="541" t="s">
        <v>235</v>
      </c>
      <c r="B310" s="363"/>
      <c r="C310" s="363">
        <f t="shared" si="13"/>
        <v>0</v>
      </c>
      <c r="D310" s="363">
        <v>0</v>
      </c>
      <c r="E310" s="542"/>
      <c r="F310" s="543">
        <v>0</v>
      </c>
      <c r="G310" s="542"/>
      <c r="H310" s="544"/>
    </row>
    <row r="311" spans="1:8" s="508" customFormat="1" ht="24.75" customHeight="1" hidden="1">
      <c r="A311" s="541" t="s">
        <v>236</v>
      </c>
      <c r="B311" s="363"/>
      <c r="C311" s="363">
        <f t="shared" si="13"/>
        <v>0</v>
      </c>
      <c r="D311" s="360"/>
      <c r="E311" s="542"/>
      <c r="F311" s="539"/>
      <c r="G311" s="542"/>
      <c r="H311" s="544"/>
    </row>
    <row r="312" spans="1:8" s="508" customFormat="1" ht="24.75" customHeight="1">
      <c r="A312" s="534" t="s">
        <v>237</v>
      </c>
      <c r="B312" s="360">
        <f>SUM(B313:B322)</f>
        <v>905</v>
      </c>
      <c r="C312" s="360">
        <f t="shared" si="13"/>
        <v>90</v>
      </c>
      <c r="D312" s="360">
        <f>SUM(D313:D322)</f>
        <v>70</v>
      </c>
      <c r="E312" s="536">
        <f t="shared" si="16"/>
        <v>0.7777777777777778</v>
      </c>
      <c r="F312" s="539">
        <f>SUM(F313:F322)</f>
        <v>764</v>
      </c>
      <c r="G312" s="536">
        <f t="shared" si="17"/>
        <v>-0.9083769633507853</v>
      </c>
      <c r="H312" s="540">
        <f>SUM(H313:H322)</f>
        <v>20</v>
      </c>
    </row>
    <row r="313" spans="1:256" s="510" customFormat="1" ht="24.75" customHeight="1">
      <c r="A313" s="541" t="s">
        <v>45</v>
      </c>
      <c r="B313" s="363"/>
      <c r="C313" s="363">
        <f t="shared" si="13"/>
        <v>46</v>
      </c>
      <c r="D313" s="25">
        <v>46</v>
      </c>
      <c r="E313" s="542">
        <f t="shared" si="16"/>
        <v>1</v>
      </c>
      <c r="F313" s="543">
        <v>42</v>
      </c>
      <c r="G313" s="542">
        <f t="shared" si="17"/>
        <v>0.09523809523809523</v>
      </c>
      <c r="H313" s="518"/>
      <c r="I313" s="519"/>
      <c r="J313" s="519"/>
      <c r="K313" s="519"/>
      <c r="L313" s="519"/>
      <c r="M313" s="519"/>
      <c r="N313" s="519"/>
      <c r="O313" s="519"/>
      <c r="P313" s="519"/>
      <c r="Q313" s="519"/>
      <c r="R313" s="519"/>
      <c r="S313" s="519"/>
      <c r="T313" s="519"/>
      <c r="U313" s="519"/>
      <c r="V313" s="519"/>
      <c r="W313" s="519"/>
      <c r="X313" s="519"/>
      <c r="Y313" s="519"/>
      <c r="Z313" s="519"/>
      <c r="AA313" s="519"/>
      <c r="AB313" s="519"/>
      <c r="AC313" s="519"/>
      <c r="AD313" s="519"/>
      <c r="AE313" s="519"/>
      <c r="AF313" s="519"/>
      <c r="HQ313" s="519"/>
      <c r="HR313" s="519"/>
      <c r="HS313" s="519"/>
      <c r="HT313" s="519"/>
      <c r="HU313" s="519"/>
      <c r="HV313" s="519"/>
      <c r="HW313" s="519"/>
      <c r="HX313" s="519"/>
      <c r="HY313" s="519"/>
      <c r="HZ313" s="519"/>
      <c r="IA313" s="519"/>
      <c r="IB313" s="519"/>
      <c r="IC313" s="519"/>
      <c r="ID313" s="519"/>
      <c r="IE313" s="519"/>
      <c r="IF313" s="519"/>
      <c r="IG313" s="519"/>
      <c r="IH313" s="519"/>
      <c r="II313" s="519"/>
      <c r="IJ313" s="519"/>
      <c r="IK313" s="519"/>
      <c r="IL313" s="519"/>
      <c r="IM313" s="519"/>
      <c r="IN313" s="519"/>
      <c r="IO313" s="519"/>
      <c r="IP313" s="519"/>
      <c r="IQ313" s="519"/>
      <c r="IR313" s="519"/>
      <c r="IS313" s="519"/>
      <c r="IT313" s="519"/>
      <c r="IU313" s="519"/>
      <c r="IV313" s="519"/>
    </row>
    <row r="314" spans="1:256" s="510" customFormat="1" ht="24.75" customHeight="1">
      <c r="A314" s="541" t="s">
        <v>46</v>
      </c>
      <c r="B314" s="363"/>
      <c r="C314" s="363">
        <f t="shared" si="13"/>
        <v>20</v>
      </c>
      <c r="D314" s="25"/>
      <c r="E314" s="542">
        <f t="shared" si="16"/>
        <v>0</v>
      </c>
      <c r="F314" s="543">
        <v>3</v>
      </c>
      <c r="G314" s="542">
        <f t="shared" si="17"/>
        <v>-1</v>
      </c>
      <c r="H314" s="518">
        <v>20</v>
      </c>
      <c r="I314" s="519"/>
      <c r="J314" s="519"/>
      <c r="K314" s="519"/>
      <c r="L314" s="519"/>
      <c r="M314" s="519"/>
      <c r="N314" s="519"/>
      <c r="O314" s="519"/>
      <c r="P314" s="519"/>
      <c r="Q314" s="519"/>
      <c r="R314" s="519"/>
      <c r="S314" s="519"/>
      <c r="T314" s="519"/>
      <c r="U314" s="519"/>
      <c r="V314" s="519"/>
      <c r="W314" s="519"/>
      <c r="X314" s="519"/>
      <c r="Y314" s="519"/>
      <c r="Z314" s="519"/>
      <c r="AA314" s="519"/>
      <c r="AB314" s="519"/>
      <c r="AC314" s="519"/>
      <c r="AD314" s="519"/>
      <c r="AE314" s="519"/>
      <c r="AF314" s="519"/>
      <c r="HQ314" s="519"/>
      <c r="HR314" s="519"/>
      <c r="HS314" s="519"/>
      <c r="HT314" s="519"/>
      <c r="HU314" s="519"/>
      <c r="HV314" s="519"/>
      <c r="HW314" s="519"/>
      <c r="HX314" s="519"/>
      <c r="HY314" s="519"/>
      <c r="HZ314" s="519"/>
      <c r="IA314" s="519"/>
      <c r="IB314" s="519"/>
      <c r="IC314" s="519"/>
      <c r="ID314" s="519"/>
      <c r="IE314" s="519"/>
      <c r="IF314" s="519"/>
      <c r="IG314" s="519"/>
      <c r="IH314" s="519"/>
      <c r="II314" s="519"/>
      <c r="IJ314" s="519"/>
      <c r="IK314" s="519"/>
      <c r="IL314" s="519"/>
      <c r="IM314" s="519"/>
      <c r="IN314" s="519"/>
      <c r="IO314" s="519"/>
      <c r="IP314" s="519"/>
      <c r="IQ314" s="519"/>
      <c r="IR314" s="519"/>
      <c r="IS314" s="519"/>
      <c r="IT314" s="519"/>
      <c r="IU314" s="519"/>
      <c r="IV314" s="519"/>
    </row>
    <row r="315" spans="1:256" s="510" customFormat="1" ht="24.75" customHeight="1">
      <c r="A315" s="541" t="s">
        <v>47</v>
      </c>
      <c r="B315" s="363"/>
      <c r="C315" s="363">
        <f t="shared" si="13"/>
        <v>0</v>
      </c>
      <c r="D315" s="25"/>
      <c r="E315" s="542"/>
      <c r="F315" s="543">
        <v>0</v>
      </c>
      <c r="G315" s="542"/>
      <c r="H315" s="518"/>
      <c r="I315" s="519"/>
      <c r="J315" s="519"/>
      <c r="K315" s="519"/>
      <c r="L315" s="519"/>
      <c r="M315" s="519"/>
      <c r="N315" s="519"/>
      <c r="O315" s="519"/>
      <c r="P315" s="519"/>
      <c r="Q315" s="519"/>
      <c r="R315" s="519"/>
      <c r="S315" s="519"/>
      <c r="T315" s="519"/>
      <c r="U315" s="519"/>
      <c r="V315" s="519"/>
      <c r="W315" s="519"/>
      <c r="X315" s="519"/>
      <c r="Y315" s="519"/>
      <c r="Z315" s="519"/>
      <c r="AA315" s="519"/>
      <c r="AB315" s="519"/>
      <c r="AC315" s="519"/>
      <c r="AD315" s="519"/>
      <c r="AE315" s="519"/>
      <c r="AF315" s="519"/>
      <c r="HQ315" s="519"/>
      <c r="HR315" s="519"/>
      <c r="HS315" s="519"/>
      <c r="HT315" s="519"/>
      <c r="HU315" s="519"/>
      <c r="HV315" s="519"/>
      <c r="HW315" s="519"/>
      <c r="HX315" s="519"/>
      <c r="HY315" s="519"/>
      <c r="HZ315" s="519"/>
      <c r="IA315" s="519"/>
      <c r="IB315" s="519"/>
      <c r="IC315" s="519"/>
      <c r="ID315" s="519"/>
      <c r="IE315" s="519"/>
      <c r="IF315" s="519"/>
      <c r="IG315" s="519"/>
      <c r="IH315" s="519"/>
      <c r="II315" s="519"/>
      <c r="IJ315" s="519"/>
      <c r="IK315" s="519"/>
      <c r="IL315" s="519"/>
      <c r="IM315" s="519"/>
      <c r="IN315" s="519"/>
      <c r="IO315" s="519"/>
      <c r="IP315" s="519"/>
      <c r="IQ315" s="519"/>
      <c r="IR315" s="519"/>
      <c r="IS315" s="519"/>
      <c r="IT315" s="519"/>
      <c r="IU315" s="519"/>
      <c r="IV315" s="519"/>
    </row>
    <row r="316" spans="1:256" s="510" customFormat="1" ht="24.75" customHeight="1" hidden="1">
      <c r="A316" s="546" t="s">
        <v>86</v>
      </c>
      <c r="B316" s="547"/>
      <c r="C316" s="363">
        <f t="shared" si="13"/>
        <v>0</v>
      </c>
      <c r="D316" s="548"/>
      <c r="E316" s="542"/>
      <c r="F316" s="543">
        <v>0</v>
      </c>
      <c r="G316" s="542"/>
      <c r="H316" s="518"/>
      <c r="I316" s="519"/>
      <c r="J316" s="519"/>
      <c r="K316" s="519"/>
      <c r="L316" s="519"/>
      <c r="M316" s="519"/>
      <c r="N316" s="519"/>
      <c r="O316" s="519"/>
      <c r="P316" s="519"/>
      <c r="Q316" s="519"/>
      <c r="R316" s="519"/>
      <c r="S316" s="519"/>
      <c r="T316" s="519"/>
      <c r="U316" s="519"/>
      <c r="V316" s="519"/>
      <c r="W316" s="519"/>
      <c r="X316" s="519"/>
      <c r="Y316" s="519"/>
      <c r="Z316" s="519"/>
      <c r="AA316" s="519"/>
      <c r="AB316" s="519"/>
      <c r="AC316" s="519"/>
      <c r="AD316" s="519"/>
      <c r="AE316" s="519"/>
      <c r="AF316" s="519"/>
      <c r="HQ316" s="519"/>
      <c r="HR316" s="519"/>
      <c r="HS316" s="519"/>
      <c r="HT316" s="519"/>
      <c r="HU316" s="519"/>
      <c r="HV316" s="519"/>
      <c r="HW316" s="519"/>
      <c r="HX316" s="519"/>
      <c r="HY316" s="519"/>
      <c r="HZ316" s="519"/>
      <c r="IA316" s="519"/>
      <c r="IB316" s="519"/>
      <c r="IC316" s="519"/>
      <c r="ID316" s="519"/>
      <c r="IE316" s="519"/>
      <c r="IF316" s="519"/>
      <c r="IG316" s="519"/>
      <c r="IH316" s="519"/>
      <c r="II316" s="519"/>
      <c r="IJ316" s="519"/>
      <c r="IK316" s="519"/>
      <c r="IL316" s="519"/>
      <c r="IM316" s="519"/>
      <c r="IN316" s="519"/>
      <c r="IO316" s="519"/>
      <c r="IP316" s="519"/>
      <c r="IQ316" s="519"/>
      <c r="IR316" s="519"/>
      <c r="IS316" s="519"/>
      <c r="IT316" s="519"/>
      <c r="IU316" s="519"/>
      <c r="IV316" s="519"/>
    </row>
    <row r="317" spans="1:256" s="510" customFormat="1" ht="24.75" customHeight="1" hidden="1">
      <c r="A317" s="541" t="s">
        <v>238</v>
      </c>
      <c r="B317" s="363"/>
      <c r="C317" s="363">
        <f t="shared" si="13"/>
        <v>0</v>
      </c>
      <c r="D317" s="25"/>
      <c r="E317" s="542"/>
      <c r="F317" s="537">
        <v>0</v>
      </c>
      <c r="G317" s="542"/>
      <c r="H317" s="518"/>
      <c r="I317" s="519"/>
      <c r="J317" s="519"/>
      <c r="K317" s="519"/>
      <c r="L317" s="519"/>
      <c r="M317" s="519"/>
      <c r="N317" s="519"/>
      <c r="O317" s="519"/>
      <c r="P317" s="519"/>
      <c r="Q317" s="519"/>
      <c r="R317" s="519"/>
      <c r="S317" s="519"/>
      <c r="T317" s="519"/>
      <c r="U317" s="519"/>
      <c r="V317" s="519"/>
      <c r="W317" s="519"/>
      <c r="X317" s="519"/>
      <c r="Y317" s="519"/>
      <c r="Z317" s="519"/>
      <c r="AA317" s="519"/>
      <c r="AB317" s="519"/>
      <c r="AC317" s="519"/>
      <c r="AD317" s="519"/>
      <c r="AE317" s="519"/>
      <c r="AF317" s="519"/>
      <c r="HQ317" s="519"/>
      <c r="HR317" s="519"/>
      <c r="HS317" s="519"/>
      <c r="HT317" s="519"/>
      <c r="HU317" s="519"/>
      <c r="HV317" s="519"/>
      <c r="HW317" s="519"/>
      <c r="HX317" s="519"/>
      <c r="HY317" s="519"/>
      <c r="HZ317" s="519"/>
      <c r="IA317" s="519"/>
      <c r="IB317" s="519"/>
      <c r="IC317" s="519"/>
      <c r="ID317" s="519"/>
      <c r="IE317" s="519"/>
      <c r="IF317" s="519"/>
      <c r="IG317" s="519"/>
      <c r="IH317" s="519"/>
      <c r="II317" s="519"/>
      <c r="IJ317" s="519"/>
      <c r="IK317" s="519"/>
      <c r="IL317" s="519"/>
      <c r="IM317" s="519"/>
      <c r="IN317" s="519"/>
      <c r="IO317" s="519"/>
      <c r="IP317" s="519"/>
      <c r="IQ317" s="519"/>
      <c r="IR317" s="519"/>
      <c r="IS317" s="519"/>
      <c r="IT317" s="519"/>
      <c r="IU317" s="519"/>
      <c r="IV317" s="519"/>
    </row>
    <row r="318" spans="1:256" s="510" customFormat="1" ht="24.75" customHeight="1" hidden="1">
      <c r="A318" s="541" t="s">
        <v>239</v>
      </c>
      <c r="B318" s="363"/>
      <c r="C318" s="363">
        <f t="shared" si="13"/>
        <v>0</v>
      </c>
      <c r="D318" s="25"/>
      <c r="E318" s="542"/>
      <c r="F318" s="539">
        <v>0</v>
      </c>
      <c r="G318" s="542"/>
      <c r="H318" s="518"/>
      <c r="I318" s="519"/>
      <c r="J318" s="519"/>
      <c r="K318" s="519"/>
      <c r="L318" s="519"/>
      <c r="M318" s="519"/>
      <c r="N318" s="519"/>
      <c r="O318" s="519"/>
      <c r="P318" s="519"/>
      <c r="Q318" s="519"/>
      <c r="R318" s="519"/>
      <c r="S318" s="519"/>
      <c r="T318" s="519"/>
      <c r="U318" s="519"/>
      <c r="V318" s="519"/>
      <c r="W318" s="519"/>
      <c r="X318" s="519"/>
      <c r="Y318" s="519"/>
      <c r="Z318" s="519"/>
      <c r="AA318" s="519"/>
      <c r="AB318" s="519"/>
      <c r="AC318" s="519"/>
      <c r="AD318" s="519"/>
      <c r="AE318" s="519"/>
      <c r="AF318" s="519"/>
      <c r="HQ318" s="519"/>
      <c r="HR318" s="519"/>
      <c r="HS318" s="519"/>
      <c r="HT318" s="519"/>
      <c r="HU318" s="519"/>
      <c r="HV318" s="519"/>
      <c r="HW318" s="519"/>
      <c r="HX318" s="519"/>
      <c r="HY318" s="519"/>
      <c r="HZ318" s="519"/>
      <c r="IA318" s="519"/>
      <c r="IB318" s="519"/>
      <c r="IC318" s="519"/>
      <c r="ID318" s="519"/>
      <c r="IE318" s="519"/>
      <c r="IF318" s="519"/>
      <c r="IG318" s="519"/>
      <c r="IH318" s="519"/>
      <c r="II318" s="519"/>
      <c r="IJ318" s="519"/>
      <c r="IK318" s="519"/>
      <c r="IL318" s="519"/>
      <c r="IM318" s="519"/>
      <c r="IN318" s="519"/>
      <c r="IO318" s="519"/>
      <c r="IP318" s="519"/>
      <c r="IQ318" s="519"/>
      <c r="IR318" s="519"/>
      <c r="IS318" s="519"/>
      <c r="IT318" s="519"/>
      <c r="IU318" s="519"/>
      <c r="IV318" s="519"/>
    </row>
    <row r="319" spans="1:256" s="510" customFormat="1" ht="24.75" customHeight="1">
      <c r="A319" s="541" t="s">
        <v>240</v>
      </c>
      <c r="B319" s="363">
        <v>905</v>
      </c>
      <c r="C319" s="363">
        <f t="shared" si="13"/>
        <v>24</v>
      </c>
      <c r="D319" s="25">
        <v>24</v>
      </c>
      <c r="E319" s="542">
        <f>D319/C319</f>
        <v>1</v>
      </c>
      <c r="F319" s="543">
        <v>719</v>
      </c>
      <c r="G319" s="542">
        <f>(D319-F319)/F319</f>
        <v>-0.9666203059805285</v>
      </c>
      <c r="H319" s="518"/>
      <c r="I319" s="519"/>
      <c r="J319" s="519"/>
      <c r="K319" s="519"/>
      <c r="L319" s="519"/>
      <c r="M319" s="519"/>
      <c r="N319" s="519"/>
      <c r="O319" s="519"/>
      <c r="P319" s="519"/>
      <c r="Q319" s="519"/>
      <c r="R319" s="519"/>
      <c r="S319" s="519"/>
      <c r="T319" s="519"/>
      <c r="U319" s="519"/>
      <c r="V319" s="519"/>
      <c r="W319" s="519"/>
      <c r="X319" s="519"/>
      <c r="Y319" s="519"/>
      <c r="Z319" s="519"/>
      <c r="AA319" s="519"/>
      <c r="AB319" s="519"/>
      <c r="AC319" s="519"/>
      <c r="AD319" s="519"/>
      <c r="AE319" s="519"/>
      <c r="AF319" s="519"/>
      <c r="HQ319" s="519"/>
      <c r="HR319" s="519"/>
      <c r="HS319" s="519"/>
      <c r="HT319" s="519"/>
      <c r="HU319" s="519"/>
      <c r="HV319" s="519"/>
      <c r="HW319" s="519"/>
      <c r="HX319" s="519"/>
      <c r="HY319" s="519"/>
      <c r="HZ319" s="519"/>
      <c r="IA319" s="519"/>
      <c r="IB319" s="519"/>
      <c r="IC319" s="519"/>
      <c r="ID319" s="519"/>
      <c r="IE319" s="519"/>
      <c r="IF319" s="519"/>
      <c r="IG319" s="519"/>
      <c r="IH319" s="519"/>
      <c r="II319" s="519"/>
      <c r="IJ319" s="519"/>
      <c r="IK319" s="519"/>
      <c r="IL319" s="519"/>
      <c r="IM319" s="519"/>
      <c r="IN319" s="519"/>
      <c r="IO319" s="519"/>
      <c r="IP319" s="519"/>
      <c r="IQ319" s="519"/>
      <c r="IR319" s="519"/>
      <c r="IS319" s="519"/>
      <c r="IT319" s="519"/>
      <c r="IU319" s="519"/>
      <c r="IV319" s="519"/>
    </row>
    <row r="320" spans="1:256" s="510" customFormat="1" ht="24.75" customHeight="1" hidden="1">
      <c r="A320" s="541" t="s">
        <v>241</v>
      </c>
      <c r="B320" s="363"/>
      <c r="C320" s="363">
        <f t="shared" si="13"/>
        <v>0</v>
      </c>
      <c r="D320" s="25"/>
      <c r="E320" s="542"/>
      <c r="F320" s="543">
        <v>0</v>
      </c>
      <c r="G320" s="542"/>
      <c r="H320" s="518"/>
      <c r="I320" s="519"/>
      <c r="J320" s="519"/>
      <c r="K320" s="519"/>
      <c r="L320" s="519"/>
      <c r="M320" s="519"/>
      <c r="N320" s="519"/>
      <c r="O320" s="519"/>
      <c r="P320" s="519"/>
      <c r="Q320" s="519"/>
      <c r="R320" s="519"/>
      <c r="S320" s="519"/>
      <c r="T320" s="519"/>
      <c r="U320" s="519"/>
      <c r="V320" s="519"/>
      <c r="W320" s="519"/>
      <c r="X320" s="519"/>
      <c r="Y320" s="519"/>
      <c r="Z320" s="519"/>
      <c r="AA320" s="519"/>
      <c r="AB320" s="519"/>
      <c r="AC320" s="519"/>
      <c r="AD320" s="519"/>
      <c r="AE320" s="519"/>
      <c r="AF320" s="519"/>
      <c r="HQ320" s="519"/>
      <c r="HR320" s="519"/>
      <c r="HS320" s="519"/>
      <c r="HT320" s="519"/>
      <c r="HU320" s="519"/>
      <c r="HV320" s="519"/>
      <c r="HW320" s="519"/>
      <c r="HX320" s="519"/>
      <c r="HY320" s="519"/>
      <c r="HZ320" s="519"/>
      <c r="IA320" s="519"/>
      <c r="IB320" s="519"/>
      <c r="IC320" s="519"/>
      <c r="ID320" s="519"/>
      <c r="IE320" s="519"/>
      <c r="IF320" s="519"/>
      <c r="IG320" s="519"/>
      <c r="IH320" s="519"/>
      <c r="II320" s="519"/>
      <c r="IJ320" s="519"/>
      <c r="IK320" s="519"/>
      <c r="IL320" s="519"/>
      <c r="IM320" s="519"/>
      <c r="IN320" s="519"/>
      <c r="IO320" s="519"/>
      <c r="IP320" s="519"/>
      <c r="IQ320" s="519"/>
      <c r="IR320" s="519"/>
      <c r="IS320" s="519"/>
      <c r="IT320" s="519"/>
      <c r="IU320" s="519"/>
      <c r="IV320" s="519"/>
    </row>
    <row r="321" spans="1:256" s="509" customFormat="1" ht="24.75" customHeight="1" hidden="1">
      <c r="A321" s="541" t="s">
        <v>54</v>
      </c>
      <c r="B321" s="363"/>
      <c r="C321" s="363">
        <f t="shared" si="13"/>
        <v>0</v>
      </c>
      <c r="D321" s="25"/>
      <c r="E321" s="542"/>
      <c r="F321" s="543">
        <v>0</v>
      </c>
      <c r="G321" s="542"/>
      <c r="H321" s="518"/>
      <c r="I321" s="519"/>
      <c r="J321" s="519"/>
      <c r="K321" s="519"/>
      <c r="L321" s="519"/>
      <c r="M321" s="519"/>
      <c r="N321" s="519"/>
      <c r="O321" s="519"/>
      <c r="P321" s="519"/>
      <c r="Q321" s="519"/>
      <c r="R321" s="519"/>
      <c r="S321" s="519"/>
      <c r="T321" s="519"/>
      <c r="U321" s="519"/>
      <c r="V321" s="519"/>
      <c r="W321" s="519"/>
      <c r="X321" s="519"/>
      <c r="Y321" s="519"/>
      <c r="Z321" s="519"/>
      <c r="AA321" s="519"/>
      <c r="AB321" s="519"/>
      <c r="AC321" s="519"/>
      <c r="AD321" s="519"/>
      <c r="AE321" s="519"/>
      <c r="AF321" s="519"/>
      <c r="HQ321" s="519"/>
      <c r="HR321" s="519"/>
      <c r="HS321" s="519"/>
      <c r="HT321" s="519"/>
      <c r="HU321" s="519"/>
      <c r="HV321" s="519"/>
      <c r="HW321" s="519"/>
      <c r="HX321" s="519"/>
      <c r="HY321" s="519"/>
      <c r="HZ321" s="519"/>
      <c r="IA321" s="519"/>
      <c r="IB321" s="519"/>
      <c r="IC321" s="519"/>
      <c r="ID321" s="519"/>
      <c r="IE321" s="519"/>
      <c r="IF321" s="519"/>
      <c r="IG321" s="519"/>
      <c r="IH321" s="519"/>
      <c r="II321" s="519"/>
      <c r="IJ321" s="519"/>
      <c r="IK321" s="519"/>
      <c r="IL321" s="519"/>
      <c r="IM321" s="519"/>
      <c r="IN321" s="519"/>
      <c r="IO321" s="519"/>
      <c r="IP321" s="519"/>
      <c r="IQ321" s="519"/>
      <c r="IR321" s="519"/>
      <c r="IS321" s="519"/>
      <c r="IT321" s="519"/>
      <c r="IU321" s="519"/>
      <c r="IV321" s="519"/>
    </row>
    <row r="322" spans="1:8" s="508" customFormat="1" ht="24.75" customHeight="1">
      <c r="A322" s="541" t="s">
        <v>242</v>
      </c>
      <c r="B322" s="363"/>
      <c r="C322" s="363">
        <f t="shared" si="13"/>
        <v>0</v>
      </c>
      <c r="D322" s="25"/>
      <c r="E322" s="542"/>
      <c r="F322" s="543">
        <v>0</v>
      </c>
      <c r="G322" s="542"/>
      <c r="H322" s="544"/>
    </row>
    <row r="323" spans="1:8" s="508" customFormat="1" ht="24.75" customHeight="1" hidden="1">
      <c r="A323" s="534" t="s">
        <v>243</v>
      </c>
      <c r="B323" s="360">
        <f>SUM(B324:B329)</f>
        <v>0</v>
      </c>
      <c r="C323" s="360">
        <f t="shared" si="13"/>
        <v>0</v>
      </c>
      <c r="D323" s="360">
        <v>0</v>
      </c>
      <c r="E323" s="536"/>
      <c r="F323" s="539"/>
      <c r="G323" s="536"/>
      <c r="H323" s="540"/>
    </row>
    <row r="324" spans="1:256" s="510" customFormat="1" ht="24.75" customHeight="1" hidden="1">
      <c r="A324" s="541" t="s">
        <v>45</v>
      </c>
      <c r="B324" s="363"/>
      <c r="C324" s="363">
        <f t="shared" si="13"/>
        <v>0</v>
      </c>
      <c r="D324" s="363">
        <v>0</v>
      </c>
      <c r="E324" s="542"/>
      <c r="F324" s="543"/>
      <c r="G324" s="542"/>
      <c r="H324" s="518"/>
      <c r="I324" s="519"/>
      <c r="J324" s="519"/>
      <c r="K324" s="519"/>
      <c r="L324" s="519"/>
      <c r="M324" s="519"/>
      <c r="N324" s="519"/>
      <c r="O324" s="519"/>
      <c r="P324" s="519"/>
      <c r="Q324" s="519"/>
      <c r="R324" s="519"/>
      <c r="S324" s="519"/>
      <c r="T324" s="519"/>
      <c r="U324" s="519"/>
      <c r="V324" s="519"/>
      <c r="W324" s="519"/>
      <c r="X324" s="519"/>
      <c r="Y324" s="519"/>
      <c r="Z324" s="519"/>
      <c r="AA324" s="519"/>
      <c r="AB324" s="519"/>
      <c r="AC324" s="519"/>
      <c r="AD324" s="519"/>
      <c r="AE324" s="519"/>
      <c r="AF324" s="519"/>
      <c r="HQ324" s="519"/>
      <c r="HR324" s="519"/>
      <c r="HS324" s="519"/>
      <c r="HT324" s="519"/>
      <c r="HU324" s="519"/>
      <c r="HV324" s="519"/>
      <c r="HW324" s="519"/>
      <c r="HX324" s="519"/>
      <c r="HY324" s="519"/>
      <c r="HZ324" s="519"/>
      <c r="IA324" s="519"/>
      <c r="IB324" s="519"/>
      <c r="IC324" s="519"/>
      <c r="ID324" s="519"/>
      <c r="IE324" s="519"/>
      <c r="IF324" s="519"/>
      <c r="IG324" s="519"/>
      <c r="IH324" s="519"/>
      <c r="II324" s="519"/>
      <c r="IJ324" s="519"/>
      <c r="IK324" s="519"/>
      <c r="IL324" s="519"/>
      <c r="IM324" s="519"/>
      <c r="IN324" s="519"/>
      <c r="IO324" s="519"/>
      <c r="IP324" s="519"/>
      <c r="IQ324" s="519"/>
      <c r="IR324" s="519"/>
      <c r="IS324" s="519"/>
      <c r="IT324" s="519"/>
      <c r="IU324" s="519"/>
      <c r="IV324" s="519"/>
    </row>
    <row r="325" spans="1:256" s="510" customFormat="1" ht="24.75" customHeight="1" hidden="1">
      <c r="A325" s="541" t="s">
        <v>46</v>
      </c>
      <c r="B325" s="363"/>
      <c r="C325" s="363">
        <f t="shared" si="13"/>
        <v>0</v>
      </c>
      <c r="D325" s="363">
        <v>0</v>
      </c>
      <c r="E325" s="542"/>
      <c r="F325" s="543"/>
      <c r="G325" s="542"/>
      <c r="H325" s="518"/>
      <c r="I325" s="519"/>
      <c r="J325" s="519"/>
      <c r="K325" s="519"/>
      <c r="L325" s="519"/>
      <c r="M325" s="519"/>
      <c r="N325" s="519"/>
      <c r="O325" s="519"/>
      <c r="P325" s="519"/>
      <c r="Q325" s="519"/>
      <c r="R325" s="519"/>
      <c r="S325" s="519"/>
      <c r="T325" s="519"/>
      <c r="U325" s="519"/>
      <c r="V325" s="519"/>
      <c r="W325" s="519"/>
      <c r="X325" s="519"/>
      <c r="Y325" s="519"/>
      <c r="Z325" s="519"/>
      <c r="AA325" s="519"/>
      <c r="AB325" s="519"/>
      <c r="AC325" s="519"/>
      <c r="AD325" s="519"/>
      <c r="AE325" s="519"/>
      <c r="AF325" s="519"/>
      <c r="HQ325" s="519"/>
      <c r="HR325" s="519"/>
      <c r="HS325" s="519"/>
      <c r="HT325" s="519"/>
      <c r="HU325" s="519"/>
      <c r="HV325" s="519"/>
      <c r="HW325" s="519"/>
      <c r="HX325" s="519"/>
      <c r="HY325" s="519"/>
      <c r="HZ325" s="519"/>
      <c r="IA325" s="519"/>
      <c r="IB325" s="519"/>
      <c r="IC325" s="519"/>
      <c r="ID325" s="519"/>
      <c r="IE325" s="519"/>
      <c r="IF325" s="519"/>
      <c r="IG325" s="519"/>
      <c r="IH325" s="519"/>
      <c r="II325" s="519"/>
      <c r="IJ325" s="519"/>
      <c r="IK325" s="519"/>
      <c r="IL325" s="519"/>
      <c r="IM325" s="519"/>
      <c r="IN325" s="519"/>
      <c r="IO325" s="519"/>
      <c r="IP325" s="519"/>
      <c r="IQ325" s="519"/>
      <c r="IR325" s="519"/>
      <c r="IS325" s="519"/>
      <c r="IT325" s="519"/>
      <c r="IU325" s="519"/>
      <c r="IV325" s="519"/>
    </row>
    <row r="326" spans="1:256" s="510" customFormat="1" ht="24.75" customHeight="1" hidden="1">
      <c r="A326" s="541" t="s">
        <v>47</v>
      </c>
      <c r="B326" s="363"/>
      <c r="C326" s="363">
        <f t="shared" si="13"/>
        <v>0</v>
      </c>
      <c r="D326" s="363">
        <v>0</v>
      </c>
      <c r="E326" s="542"/>
      <c r="F326" s="543"/>
      <c r="G326" s="542"/>
      <c r="H326" s="518"/>
      <c r="I326" s="519"/>
      <c r="J326" s="519"/>
      <c r="K326" s="519"/>
      <c r="L326" s="519"/>
      <c r="M326" s="519"/>
      <c r="N326" s="519"/>
      <c r="O326" s="519"/>
      <c r="P326" s="519"/>
      <c r="Q326" s="519"/>
      <c r="R326" s="519"/>
      <c r="S326" s="519"/>
      <c r="T326" s="519"/>
      <c r="U326" s="519"/>
      <c r="V326" s="519"/>
      <c r="W326" s="519"/>
      <c r="X326" s="519"/>
      <c r="Y326" s="519"/>
      <c r="Z326" s="519"/>
      <c r="AA326" s="519"/>
      <c r="AB326" s="519"/>
      <c r="AC326" s="519"/>
      <c r="AD326" s="519"/>
      <c r="AE326" s="519"/>
      <c r="AF326" s="519"/>
      <c r="HQ326" s="519"/>
      <c r="HR326" s="519"/>
      <c r="HS326" s="519"/>
      <c r="HT326" s="519"/>
      <c r="HU326" s="519"/>
      <c r="HV326" s="519"/>
      <c r="HW326" s="519"/>
      <c r="HX326" s="519"/>
      <c r="HY326" s="519"/>
      <c r="HZ326" s="519"/>
      <c r="IA326" s="519"/>
      <c r="IB326" s="519"/>
      <c r="IC326" s="519"/>
      <c r="ID326" s="519"/>
      <c r="IE326" s="519"/>
      <c r="IF326" s="519"/>
      <c r="IG326" s="519"/>
      <c r="IH326" s="519"/>
      <c r="II326" s="519"/>
      <c r="IJ326" s="519"/>
      <c r="IK326" s="519"/>
      <c r="IL326" s="519"/>
      <c r="IM326" s="519"/>
      <c r="IN326" s="519"/>
      <c r="IO326" s="519"/>
      <c r="IP326" s="519"/>
      <c r="IQ326" s="519"/>
      <c r="IR326" s="519"/>
      <c r="IS326" s="519"/>
      <c r="IT326" s="519"/>
      <c r="IU326" s="519"/>
      <c r="IV326" s="519"/>
    </row>
    <row r="327" spans="1:256" s="510" customFormat="1" ht="24.75" customHeight="1" hidden="1">
      <c r="A327" s="541" t="s">
        <v>244</v>
      </c>
      <c r="B327" s="363"/>
      <c r="C327" s="363">
        <f aca="true" t="shared" si="18" ref="C327:C390">D327+H327</f>
        <v>0</v>
      </c>
      <c r="D327" s="363">
        <v>0</v>
      </c>
      <c r="E327" s="542"/>
      <c r="F327" s="543"/>
      <c r="G327" s="542"/>
      <c r="H327" s="518"/>
      <c r="I327" s="519"/>
      <c r="J327" s="519"/>
      <c r="K327" s="519"/>
      <c r="L327" s="519"/>
      <c r="M327" s="519"/>
      <c r="N327" s="519"/>
      <c r="O327" s="519"/>
      <c r="P327" s="519"/>
      <c r="Q327" s="519"/>
      <c r="R327" s="519"/>
      <c r="S327" s="519"/>
      <c r="T327" s="519"/>
      <c r="U327" s="519"/>
      <c r="V327" s="519"/>
      <c r="W327" s="519"/>
      <c r="X327" s="519"/>
      <c r="Y327" s="519"/>
      <c r="Z327" s="519"/>
      <c r="AA327" s="519"/>
      <c r="AB327" s="519"/>
      <c r="AC327" s="519"/>
      <c r="AD327" s="519"/>
      <c r="AE327" s="519"/>
      <c r="AF327" s="519"/>
      <c r="HQ327" s="519"/>
      <c r="HR327" s="519"/>
      <c r="HS327" s="519"/>
      <c r="HT327" s="519"/>
      <c r="HU327" s="519"/>
      <c r="HV327" s="519"/>
      <c r="HW327" s="519"/>
      <c r="HX327" s="519"/>
      <c r="HY327" s="519"/>
      <c r="HZ327" s="519"/>
      <c r="IA327" s="519"/>
      <c r="IB327" s="519"/>
      <c r="IC327" s="519"/>
      <c r="ID327" s="519"/>
      <c r="IE327" s="519"/>
      <c r="IF327" s="519"/>
      <c r="IG327" s="519"/>
      <c r="IH327" s="519"/>
      <c r="II327" s="519"/>
      <c r="IJ327" s="519"/>
      <c r="IK327" s="519"/>
      <c r="IL327" s="519"/>
      <c r="IM327" s="519"/>
      <c r="IN327" s="519"/>
      <c r="IO327" s="519"/>
      <c r="IP327" s="519"/>
      <c r="IQ327" s="519"/>
      <c r="IR327" s="519"/>
      <c r="IS327" s="519"/>
      <c r="IT327" s="519"/>
      <c r="IU327" s="519"/>
      <c r="IV327" s="519"/>
    </row>
    <row r="328" spans="1:8" s="508" customFormat="1" ht="24.75" customHeight="1" hidden="1">
      <c r="A328" s="541" t="s">
        <v>54</v>
      </c>
      <c r="B328" s="363"/>
      <c r="C328" s="363">
        <f t="shared" si="18"/>
        <v>0</v>
      </c>
      <c r="D328" s="363"/>
      <c r="E328" s="542"/>
      <c r="F328" s="539"/>
      <c r="G328" s="542"/>
      <c r="H328" s="544"/>
    </row>
    <row r="329" spans="1:256" s="510" customFormat="1" ht="24.75" customHeight="1" hidden="1">
      <c r="A329" s="541" t="s">
        <v>245</v>
      </c>
      <c r="B329" s="363"/>
      <c r="C329" s="363">
        <f t="shared" si="18"/>
        <v>0</v>
      </c>
      <c r="D329" s="363"/>
      <c r="E329" s="542"/>
      <c r="F329" s="543"/>
      <c r="G329" s="542"/>
      <c r="H329" s="518"/>
      <c r="I329" s="519"/>
      <c r="J329" s="519"/>
      <c r="K329" s="519"/>
      <c r="L329" s="519"/>
      <c r="M329" s="519"/>
      <c r="N329" s="519"/>
      <c r="O329" s="519"/>
      <c r="P329" s="519"/>
      <c r="Q329" s="519"/>
      <c r="R329" s="519"/>
      <c r="S329" s="519"/>
      <c r="T329" s="519"/>
      <c r="U329" s="519"/>
      <c r="V329" s="519"/>
      <c r="W329" s="519"/>
      <c r="X329" s="519"/>
      <c r="Y329" s="519"/>
      <c r="Z329" s="519"/>
      <c r="AA329" s="519"/>
      <c r="AB329" s="519"/>
      <c r="AC329" s="519"/>
      <c r="AD329" s="519"/>
      <c r="AE329" s="519"/>
      <c r="AF329" s="519"/>
      <c r="HQ329" s="519"/>
      <c r="HR329" s="519"/>
      <c r="HS329" s="519"/>
      <c r="HT329" s="519"/>
      <c r="HU329" s="519"/>
      <c r="HV329" s="519"/>
      <c r="HW329" s="519"/>
      <c r="HX329" s="519"/>
      <c r="HY329" s="519"/>
      <c r="HZ329" s="519"/>
      <c r="IA329" s="519"/>
      <c r="IB329" s="519"/>
      <c r="IC329" s="519"/>
      <c r="ID329" s="519"/>
      <c r="IE329" s="519"/>
      <c r="IF329" s="519"/>
      <c r="IG329" s="519"/>
      <c r="IH329" s="519"/>
      <c r="II329" s="519"/>
      <c r="IJ329" s="519"/>
      <c r="IK329" s="519"/>
      <c r="IL329" s="519"/>
      <c r="IM329" s="519"/>
      <c r="IN329" s="519"/>
      <c r="IO329" s="519"/>
      <c r="IP329" s="519"/>
      <c r="IQ329" s="519"/>
      <c r="IR329" s="519"/>
      <c r="IS329" s="519"/>
      <c r="IT329" s="519"/>
      <c r="IU329" s="519"/>
      <c r="IV329" s="519"/>
    </row>
    <row r="330" spans="1:8" s="508" customFormat="1" ht="24.75" customHeight="1">
      <c r="A330" s="534" t="s">
        <v>246</v>
      </c>
      <c r="B330" s="360">
        <f>SUM(B331:B337)</f>
        <v>835</v>
      </c>
      <c r="C330" s="360">
        <f t="shared" si="18"/>
        <v>498</v>
      </c>
      <c r="D330" s="360">
        <f>SUM(D331:D337)</f>
        <v>498</v>
      </c>
      <c r="E330" s="536">
        <f>D330/C330</f>
        <v>1</v>
      </c>
      <c r="F330" s="539">
        <f>SUM(F331:F337)</f>
        <v>763</v>
      </c>
      <c r="G330" s="536">
        <f>(D330-F330)/F330</f>
        <v>-0.3473132372214941</v>
      </c>
      <c r="H330" s="540">
        <f>SUM(H331:H337)</f>
        <v>0</v>
      </c>
    </row>
    <row r="331" spans="1:256" s="510" customFormat="1" ht="24.75" customHeight="1">
      <c r="A331" s="541" t="s">
        <v>45</v>
      </c>
      <c r="B331" s="363">
        <v>689</v>
      </c>
      <c r="C331" s="363">
        <f t="shared" si="18"/>
        <v>383</v>
      </c>
      <c r="D331" s="25">
        <v>383</v>
      </c>
      <c r="E331" s="542">
        <f>D331/C331</f>
        <v>1</v>
      </c>
      <c r="F331" s="543">
        <v>748</v>
      </c>
      <c r="G331" s="542">
        <f aca="true" t="shared" si="19" ref="G331:G340">(D331-F331)/F331</f>
        <v>-0.4879679144385027</v>
      </c>
      <c r="H331" s="518"/>
      <c r="I331" s="519"/>
      <c r="J331" s="519"/>
      <c r="K331" s="519"/>
      <c r="L331" s="519"/>
      <c r="M331" s="519"/>
      <c r="N331" s="519"/>
      <c r="O331" s="519"/>
      <c r="P331" s="519"/>
      <c r="Q331" s="519"/>
      <c r="R331" s="519"/>
      <c r="S331" s="519"/>
      <c r="T331" s="519"/>
      <c r="U331" s="519"/>
      <c r="V331" s="519"/>
      <c r="W331" s="519"/>
      <c r="X331" s="519"/>
      <c r="Y331" s="519"/>
      <c r="Z331" s="519"/>
      <c r="AA331" s="519"/>
      <c r="AB331" s="519"/>
      <c r="AC331" s="519"/>
      <c r="AD331" s="519"/>
      <c r="AE331" s="519"/>
      <c r="AF331" s="519"/>
      <c r="HQ331" s="519"/>
      <c r="HR331" s="519"/>
      <c r="HS331" s="519"/>
      <c r="HT331" s="519"/>
      <c r="HU331" s="519"/>
      <c r="HV331" s="519"/>
      <c r="HW331" s="519"/>
      <c r="HX331" s="519"/>
      <c r="HY331" s="519"/>
      <c r="HZ331" s="519"/>
      <c r="IA331" s="519"/>
      <c r="IB331" s="519"/>
      <c r="IC331" s="519"/>
      <c r="ID331" s="519"/>
      <c r="IE331" s="519"/>
      <c r="IF331" s="519"/>
      <c r="IG331" s="519"/>
      <c r="IH331" s="519"/>
      <c r="II331" s="519"/>
      <c r="IJ331" s="519"/>
      <c r="IK331" s="519"/>
      <c r="IL331" s="519"/>
      <c r="IM331" s="519"/>
      <c r="IN331" s="519"/>
      <c r="IO331" s="519"/>
      <c r="IP331" s="519"/>
      <c r="IQ331" s="519"/>
      <c r="IR331" s="519"/>
      <c r="IS331" s="519"/>
      <c r="IT331" s="519"/>
      <c r="IU331" s="519"/>
      <c r="IV331" s="519"/>
    </row>
    <row r="332" spans="1:256" s="510" customFormat="1" ht="24.75" customHeight="1">
      <c r="A332" s="541" t="s">
        <v>46</v>
      </c>
      <c r="B332" s="363">
        <v>124</v>
      </c>
      <c r="C332" s="363">
        <f t="shared" si="18"/>
        <v>92</v>
      </c>
      <c r="D332" s="25">
        <v>92</v>
      </c>
      <c r="E332" s="542">
        <f>D332/C332</f>
        <v>1</v>
      </c>
      <c r="F332" s="543">
        <v>4</v>
      </c>
      <c r="G332" s="542">
        <f t="shared" si="19"/>
        <v>22</v>
      </c>
      <c r="H332" s="518"/>
      <c r="I332" s="519"/>
      <c r="J332" s="519"/>
      <c r="K332" s="519"/>
      <c r="L332" s="519"/>
      <c r="M332" s="519"/>
      <c r="N332" s="519"/>
      <c r="O332" s="519"/>
      <c r="P332" s="519"/>
      <c r="Q332" s="519"/>
      <c r="R332" s="519"/>
      <c r="S332" s="519"/>
      <c r="T332" s="519"/>
      <c r="U332" s="519"/>
      <c r="V332" s="519"/>
      <c r="W332" s="519"/>
      <c r="X332" s="519"/>
      <c r="Y332" s="519"/>
      <c r="Z332" s="519"/>
      <c r="AA332" s="519"/>
      <c r="AB332" s="519"/>
      <c r="AC332" s="519"/>
      <c r="AD332" s="519"/>
      <c r="AE332" s="519"/>
      <c r="AF332" s="519"/>
      <c r="HQ332" s="519"/>
      <c r="HR332" s="519"/>
      <c r="HS332" s="519"/>
      <c r="HT332" s="519"/>
      <c r="HU332" s="519"/>
      <c r="HV332" s="519"/>
      <c r="HW332" s="519"/>
      <c r="HX332" s="519"/>
      <c r="HY332" s="519"/>
      <c r="HZ332" s="519"/>
      <c r="IA332" s="519"/>
      <c r="IB332" s="519"/>
      <c r="IC332" s="519"/>
      <c r="ID332" s="519"/>
      <c r="IE332" s="519"/>
      <c r="IF332" s="519"/>
      <c r="IG332" s="519"/>
      <c r="IH332" s="519"/>
      <c r="II332" s="519"/>
      <c r="IJ332" s="519"/>
      <c r="IK332" s="519"/>
      <c r="IL332" s="519"/>
      <c r="IM332" s="519"/>
      <c r="IN332" s="519"/>
      <c r="IO332" s="519"/>
      <c r="IP332" s="519"/>
      <c r="IQ332" s="519"/>
      <c r="IR332" s="519"/>
      <c r="IS332" s="519"/>
      <c r="IT332" s="519"/>
      <c r="IU332" s="519"/>
      <c r="IV332" s="519"/>
    </row>
    <row r="333" spans="1:256" s="510" customFormat="1" ht="24.75" customHeight="1">
      <c r="A333" s="541" t="s">
        <v>47</v>
      </c>
      <c r="B333" s="363">
        <v>0</v>
      </c>
      <c r="C333" s="363">
        <f t="shared" si="18"/>
        <v>0</v>
      </c>
      <c r="D333" s="25"/>
      <c r="E333" s="542"/>
      <c r="F333" s="543">
        <v>0</v>
      </c>
      <c r="G333" s="542"/>
      <c r="H333" s="518"/>
      <c r="I333" s="519"/>
      <c r="J333" s="519"/>
      <c r="K333" s="519"/>
      <c r="L333" s="519"/>
      <c r="M333" s="519"/>
      <c r="N333" s="519"/>
      <c r="O333" s="519"/>
      <c r="P333" s="519"/>
      <c r="Q333" s="519"/>
      <c r="R333" s="519"/>
      <c r="S333" s="519"/>
      <c r="T333" s="519"/>
      <c r="U333" s="519"/>
      <c r="V333" s="519"/>
      <c r="W333" s="519"/>
      <c r="X333" s="519"/>
      <c r="Y333" s="519"/>
      <c r="Z333" s="519"/>
      <c r="AA333" s="519"/>
      <c r="AB333" s="519"/>
      <c r="AC333" s="519"/>
      <c r="AD333" s="519"/>
      <c r="AE333" s="519"/>
      <c r="AF333" s="519"/>
      <c r="HQ333" s="519"/>
      <c r="HR333" s="519"/>
      <c r="HS333" s="519"/>
      <c r="HT333" s="519"/>
      <c r="HU333" s="519"/>
      <c r="HV333" s="519"/>
      <c r="HW333" s="519"/>
      <c r="HX333" s="519"/>
      <c r="HY333" s="519"/>
      <c r="HZ333" s="519"/>
      <c r="IA333" s="519"/>
      <c r="IB333" s="519"/>
      <c r="IC333" s="519"/>
      <c r="ID333" s="519"/>
      <c r="IE333" s="519"/>
      <c r="IF333" s="519"/>
      <c r="IG333" s="519"/>
      <c r="IH333" s="519"/>
      <c r="II333" s="519"/>
      <c r="IJ333" s="519"/>
      <c r="IK333" s="519"/>
      <c r="IL333" s="519"/>
      <c r="IM333" s="519"/>
      <c r="IN333" s="519"/>
      <c r="IO333" s="519"/>
      <c r="IP333" s="519"/>
      <c r="IQ333" s="519"/>
      <c r="IR333" s="519"/>
      <c r="IS333" s="519"/>
      <c r="IT333" s="519"/>
      <c r="IU333" s="519"/>
      <c r="IV333" s="519"/>
    </row>
    <row r="334" spans="1:256" s="510" customFormat="1" ht="24.75" customHeight="1">
      <c r="A334" s="541" t="s">
        <v>247</v>
      </c>
      <c r="B334" s="363">
        <v>0</v>
      </c>
      <c r="C334" s="363">
        <f t="shared" si="18"/>
        <v>0</v>
      </c>
      <c r="D334" s="25"/>
      <c r="E334" s="542"/>
      <c r="F334" s="543">
        <v>0</v>
      </c>
      <c r="G334" s="542"/>
      <c r="H334" s="518"/>
      <c r="I334" s="519"/>
      <c r="J334" s="519"/>
      <c r="K334" s="519"/>
      <c r="L334" s="519"/>
      <c r="M334" s="519"/>
      <c r="N334" s="519"/>
      <c r="O334" s="519"/>
      <c r="P334" s="519"/>
      <c r="Q334" s="519"/>
      <c r="R334" s="519"/>
      <c r="S334" s="519"/>
      <c r="T334" s="519"/>
      <c r="U334" s="519"/>
      <c r="V334" s="519"/>
      <c r="W334" s="519"/>
      <c r="X334" s="519"/>
      <c r="Y334" s="519"/>
      <c r="Z334" s="519"/>
      <c r="AA334" s="519"/>
      <c r="AB334" s="519"/>
      <c r="AC334" s="519"/>
      <c r="AD334" s="519"/>
      <c r="AE334" s="519"/>
      <c r="AF334" s="519"/>
      <c r="HQ334" s="519"/>
      <c r="HR334" s="519"/>
      <c r="HS334" s="519"/>
      <c r="HT334" s="519"/>
      <c r="HU334" s="519"/>
      <c r="HV334" s="519"/>
      <c r="HW334" s="519"/>
      <c r="HX334" s="519"/>
      <c r="HY334" s="519"/>
      <c r="HZ334" s="519"/>
      <c r="IA334" s="519"/>
      <c r="IB334" s="519"/>
      <c r="IC334" s="519"/>
      <c r="ID334" s="519"/>
      <c r="IE334" s="519"/>
      <c r="IF334" s="519"/>
      <c r="IG334" s="519"/>
      <c r="IH334" s="519"/>
      <c r="II334" s="519"/>
      <c r="IJ334" s="519"/>
      <c r="IK334" s="519"/>
      <c r="IL334" s="519"/>
      <c r="IM334" s="519"/>
      <c r="IN334" s="519"/>
      <c r="IO334" s="519"/>
      <c r="IP334" s="519"/>
      <c r="IQ334" s="519"/>
      <c r="IR334" s="519"/>
      <c r="IS334" s="519"/>
      <c r="IT334" s="519"/>
      <c r="IU334" s="519"/>
      <c r="IV334" s="519"/>
    </row>
    <row r="335" spans="1:256" s="510" customFormat="1" ht="24.75" customHeight="1">
      <c r="A335" s="541" t="s">
        <v>248</v>
      </c>
      <c r="B335" s="363">
        <v>0</v>
      </c>
      <c r="C335" s="363">
        <f t="shared" si="18"/>
        <v>0</v>
      </c>
      <c r="D335" s="25"/>
      <c r="E335" s="542"/>
      <c r="F335" s="543">
        <v>0</v>
      </c>
      <c r="G335" s="542"/>
      <c r="H335" s="518"/>
      <c r="I335" s="519"/>
      <c r="J335" s="519"/>
      <c r="K335" s="519"/>
      <c r="L335" s="519"/>
      <c r="M335" s="519"/>
      <c r="N335" s="519"/>
      <c r="O335" s="519"/>
      <c r="P335" s="519"/>
      <c r="Q335" s="519"/>
      <c r="R335" s="519"/>
      <c r="S335" s="519"/>
      <c r="T335" s="519"/>
      <c r="U335" s="519"/>
      <c r="V335" s="519"/>
      <c r="W335" s="519"/>
      <c r="X335" s="519"/>
      <c r="Y335" s="519"/>
      <c r="Z335" s="519"/>
      <c r="AA335" s="519"/>
      <c r="AB335" s="519"/>
      <c r="AC335" s="519"/>
      <c r="AD335" s="519"/>
      <c r="AE335" s="519"/>
      <c r="AF335" s="519"/>
      <c r="HQ335" s="519"/>
      <c r="HR335" s="519"/>
      <c r="HS335" s="519"/>
      <c r="HT335" s="519"/>
      <c r="HU335" s="519"/>
      <c r="HV335" s="519"/>
      <c r="HW335" s="519"/>
      <c r="HX335" s="519"/>
      <c r="HY335" s="519"/>
      <c r="HZ335" s="519"/>
      <c r="IA335" s="519"/>
      <c r="IB335" s="519"/>
      <c r="IC335" s="519"/>
      <c r="ID335" s="519"/>
      <c r="IE335" s="519"/>
      <c r="IF335" s="519"/>
      <c r="IG335" s="519"/>
      <c r="IH335" s="519"/>
      <c r="II335" s="519"/>
      <c r="IJ335" s="519"/>
      <c r="IK335" s="519"/>
      <c r="IL335" s="519"/>
      <c r="IM335" s="519"/>
      <c r="IN335" s="519"/>
      <c r="IO335" s="519"/>
      <c r="IP335" s="519"/>
      <c r="IQ335" s="519"/>
      <c r="IR335" s="519"/>
      <c r="IS335" s="519"/>
      <c r="IT335" s="519"/>
      <c r="IU335" s="519"/>
      <c r="IV335" s="519"/>
    </row>
    <row r="336" spans="1:8" s="508" customFormat="1" ht="24.75" customHeight="1">
      <c r="A336" s="541" t="s">
        <v>54</v>
      </c>
      <c r="B336" s="363">
        <v>12</v>
      </c>
      <c r="C336" s="363">
        <f t="shared" si="18"/>
        <v>13</v>
      </c>
      <c r="D336" s="25">
        <v>13</v>
      </c>
      <c r="E336" s="542">
        <f>D336/C336</f>
        <v>1</v>
      </c>
      <c r="F336" s="543">
        <v>11</v>
      </c>
      <c r="G336" s="542">
        <f t="shared" si="19"/>
        <v>0.18181818181818182</v>
      </c>
      <c r="H336" s="544"/>
    </row>
    <row r="337" spans="1:256" s="510" customFormat="1" ht="24.75" customHeight="1">
      <c r="A337" s="541" t="s">
        <v>249</v>
      </c>
      <c r="B337" s="363">
        <v>10</v>
      </c>
      <c r="C337" s="363">
        <f t="shared" si="18"/>
        <v>10</v>
      </c>
      <c r="D337" s="25">
        <v>10</v>
      </c>
      <c r="E337" s="542">
        <f>D337/C337</f>
        <v>1</v>
      </c>
      <c r="F337" s="543">
        <v>0</v>
      </c>
      <c r="G337" s="542"/>
      <c r="H337" s="518"/>
      <c r="I337" s="519"/>
      <c r="J337" s="519"/>
      <c r="K337" s="519"/>
      <c r="L337" s="519"/>
      <c r="M337" s="519"/>
      <c r="N337" s="519"/>
      <c r="O337" s="519"/>
      <c r="P337" s="519"/>
      <c r="Q337" s="519"/>
      <c r="R337" s="519"/>
      <c r="S337" s="519"/>
      <c r="T337" s="519"/>
      <c r="U337" s="519"/>
      <c r="V337" s="519"/>
      <c r="W337" s="519"/>
      <c r="X337" s="519"/>
      <c r="Y337" s="519"/>
      <c r="Z337" s="519"/>
      <c r="AA337" s="519"/>
      <c r="AB337" s="519"/>
      <c r="AC337" s="519"/>
      <c r="AD337" s="519"/>
      <c r="AE337" s="519"/>
      <c r="AF337" s="519"/>
      <c r="HQ337" s="519"/>
      <c r="HR337" s="519"/>
      <c r="HS337" s="519"/>
      <c r="HT337" s="519"/>
      <c r="HU337" s="519"/>
      <c r="HV337" s="519"/>
      <c r="HW337" s="519"/>
      <c r="HX337" s="519"/>
      <c r="HY337" s="519"/>
      <c r="HZ337" s="519"/>
      <c r="IA337" s="519"/>
      <c r="IB337" s="519"/>
      <c r="IC337" s="519"/>
      <c r="ID337" s="519"/>
      <c r="IE337" s="519"/>
      <c r="IF337" s="519"/>
      <c r="IG337" s="519"/>
      <c r="IH337" s="519"/>
      <c r="II337" s="519"/>
      <c r="IJ337" s="519"/>
      <c r="IK337" s="519"/>
      <c r="IL337" s="519"/>
      <c r="IM337" s="519"/>
      <c r="IN337" s="519"/>
      <c r="IO337" s="519"/>
      <c r="IP337" s="519"/>
      <c r="IQ337" s="519"/>
      <c r="IR337" s="519"/>
      <c r="IS337" s="519"/>
      <c r="IT337" s="519"/>
      <c r="IU337" s="519"/>
      <c r="IV337" s="519"/>
    </row>
    <row r="338" spans="1:8" s="508" customFormat="1" ht="24.75" customHeight="1">
      <c r="A338" s="534" t="s">
        <v>250</v>
      </c>
      <c r="B338" s="360">
        <f>SUM(B339:B346)</f>
        <v>1100</v>
      </c>
      <c r="C338" s="360">
        <f t="shared" si="18"/>
        <v>776</v>
      </c>
      <c r="D338" s="360">
        <f>SUM(D339:D346)</f>
        <v>776</v>
      </c>
      <c r="E338" s="536">
        <f>D338/C338</f>
        <v>1</v>
      </c>
      <c r="F338" s="539">
        <f>SUM(F339:F346)</f>
        <v>1202</v>
      </c>
      <c r="G338" s="536">
        <f t="shared" si="19"/>
        <v>-0.3544093178036606</v>
      </c>
      <c r="H338" s="540">
        <f>SUM(H339:H346)</f>
        <v>0</v>
      </c>
    </row>
    <row r="339" spans="1:256" s="510" customFormat="1" ht="24.75" customHeight="1">
      <c r="A339" s="541" t="s">
        <v>45</v>
      </c>
      <c r="B339" s="363">
        <v>1014</v>
      </c>
      <c r="C339" s="363">
        <f t="shared" si="18"/>
        <v>632</v>
      </c>
      <c r="D339" s="25">
        <v>632</v>
      </c>
      <c r="E339" s="542">
        <f>D339/C339</f>
        <v>1</v>
      </c>
      <c r="F339" s="543">
        <v>1037</v>
      </c>
      <c r="G339" s="542">
        <f t="shared" si="19"/>
        <v>-0.390549662487946</v>
      </c>
      <c r="H339" s="518"/>
      <c r="I339" s="519"/>
      <c r="J339" s="519"/>
      <c r="K339" s="519"/>
      <c r="L339" s="519"/>
      <c r="M339" s="519"/>
      <c r="N339" s="519"/>
      <c r="O339" s="519"/>
      <c r="P339" s="519"/>
      <c r="Q339" s="519"/>
      <c r="R339" s="519"/>
      <c r="S339" s="519"/>
      <c r="T339" s="519"/>
      <c r="U339" s="519"/>
      <c r="V339" s="519"/>
      <c r="W339" s="519"/>
      <c r="X339" s="519"/>
      <c r="Y339" s="519"/>
      <c r="Z339" s="519"/>
      <c r="AA339" s="519"/>
      <c r="AB339" s="519"/>
      <c r="AC339" s="519"/>
      <c r="AD339" s="519"/>
      <c r="AE339" s="519"/>
      <c r="AF339" s="519"/>
      <c r="HQ339" s="519"/>
      <c r="HR339" s="519"/>
      <c r="HS339" s="519"/>
      <c r="HT339" s="519"/>
      <c r="HU339" s="519"/>
      <c r="HV339" s="519"/>
      <c r="HW339" s="519"/>
      <c r="HX339" s="519"/>
      <c r="HY339" s="519"/>
      <c r="HZ339" s="519"/>
      <c r="IA339" s="519"/>
      <c r="IB339" s="519"/>
      <c r="IC339" s="519"/>
      <c r="ID339" s="519"/>
      <c r="IE339" s="519"/>
      <c r="IF339" s="519"/>
      <c r="IG339" s="519"/>
      <c r="IH339" s="519"/>
      <c r="II339" s="519"/>
      <c r="IJ339" s="519"/>
      <c r="IK339" s="519"/>
      <c r="IL339" s="519"/>
      <c r="IM339" s="519"/>
      <c r="IN339" s="519"/>
      <c r="IO339" s="519"/>
      <c r="IP339" s="519"/>
      <c r="IQ339" s="519"/>
      <c r="IR339" s="519"/>
      <c r="IS339" s="519"/>
      <c r="IT339" s="519"/>
      <c r="IU339" s="519"/>
      <c r="IV339" s="519"/>
    </row>
    <row r="340" spans="1:256" s="510" customFormat="1" ht="24.75" customHeight="1">
      <c r="A340" s="541" t="s">
        <v>46</v>
      </c>
      <c r="B340" s="363">
        <v>86</v>
      </c>
      <c r="C340" s="363">
        <f t="shared" si="18"/>
        <v>144</v>
      </c>
      <c r="D340" s="25">
        <v>144</v>
      </c>
      <c r="E340" s="542">
        <f>D340/C340</f>
        <v>1</v>
      </c>
      <c r="F340" s="543">
        <v>165</v>
      </c>
      <c r="G340" s="542">
        <f t="shared" si="19"/>
        <v>-0.12727272727272726</v>
      </c>
      <c r="H340" s="518"/>
      <c r="I340" s="519"/>
      <c r="J340" s="519"/>
      <c r="K340" s="519"/>
      <c r="L340" s="519"/>
      <c r="M340" s="519"/>
      <c r="N340" s="519"/>
      <c r="O340" s="519"/>
      <c r="P340" s="519"/>
      <c r="Q340" s="519"/>
      <c r="R340" s="519"/>
      <c r="S340" s="519"/>
      <c r="T340" s="519"/>
      <c r="U340" s="519"/>
      <c r="V340" s="519"/>
      <c r="W340" s="519"/>
      <c r="X340" s="519"/>
      <c r="Y340" s="519"/>
      <c r="Z340" s="519"/>
      <c r="AA340" s="519"/>
      <c r="AB340" s="519"/>
      <c r="AC340" s="519"/>
      <c r="AD340" s="519"/>
      <c r="AE340" s="519"/>
      <c r="AF340" s="519"/>
      <c r="HQ340" s="519"/>
      <c r="HR340" s="519"/>
      <c r="HS340" s="519"/>
      <c r="HT340" s="519"/>
      <c r="HU340" s="519"/>
      <c r="HV340" s="519"/>
      <c r="HW340" s="519"/>
      <c r="HX340" s="519"/>
      <c r="HY340" s="519"/>
      <c r="HZ340" s="519"/>
      <c r="IA340" s="519"/>
      <c r="IB340" s="519"/>
      <c r="IC340" s="519"/>
      <c r="ID340" s="519"/>
      <c r="IE340" s="519"/>
      <c r="IF340" s="519"/>
      <c r="IG340" s="519"/>
      <c r="IH340" s="519"/>
      <c r="II340" s="519"/>
      <c r="IJ340" s="519"/>
      <c r="IK340" s="519"/>
      <c r="IL340" s="519"/>
      <c r="IM340" s="519"/>
      <c r="IN340" s="519"/>
      <c r="IO340" s="519"/>
      <c r="IP340" s="519"/>
      <c r="IQ340" s="519"/>
      <c r="IR340" s="519"/>
      <c r="IS340" s="519"/>
      <c r="IT340" s="519"/>
      <c r="IU340" s="519"/>
      <c r="IV340" s="519"/>
    </row>
    <row r="341" spans="1:256" s="510" customFormat="1" ht="24.75" customHeight="1">
      <c r="A341" s="541" t="s">
        <v>47</v>
      </c>
      <c r="B341" s="363"/>
      <c r="C341" s="363">
        <f t="shared" si="18"/>
        <v>0</v>
      </c>
      <c r="D341" s="25"/>
      <c r="E341" s="542"/>
      <c r="F341" s="537">
        <v>0</v>
      </c>
      <c r="G341" s="542"/>
      <c r="H341" s="518"/>
      <c r="I341" s="519"/>
      <c r="J341" s="519"/>
      <c r="K341" s="519"/>
      <c r="L341" s="519"/>
      <c r="M341" s="519"/>
      <c r="N341" s="519"/>
      <c r="O341" s="519"/>
      <c r="P341" s="519"/>
      <c r="Q341" s="519"/>
      <c r="R341" s="519"/>
      <c r="S341" s="519"/>
      <c r="T341" s="519"/>
      <c r="U341" s="519"/>
      <c r="V341" s="519"/>
      <c r="W341" s="519"/>
      <c r="X341" s="519"/>
      <c r="Y341" s="519"/>
      <c r="Z341" s="519"/>
      <c r="AA341" s="519"/>
      <c r="AB341" s="519"/>
      <c r="AC341" s="519"/>
      <c r="AD341" s="519"/>
      <c r="AE341" s="519"/>
      <c r="AF341" s="519"/>
      <c r="HQ341" s="519"/>
      <c r="HR341" s="519"/>
      <c r="HS341" s="519"/>
      <c r="HT341" s="519"/>
      <c r="HU341" s="519"/>
      <c r="HV341" s="519"/>
      <c r="HW341" s="519"/>
      <c r="HX341" s="519"/>
      <c r="HY341" s="519"/>
      <c r="HZ341" s="519"/>
      <c r="IA341" s="519"/>
      <c r="IB341" s="519"/>
      <c r="IC341" s="519"/>
      <c r="ID341" s="519"/>
      <c r="IE341" s="519"/>
      <c r="IF341" s="519"/>
      <c r="IG341" s="519"/>
      <c r="IH341" s="519"/>
      <c r="II341" s="519"/>
      <c r="IJ341" s="519"/>
      <c r="IK341" s="519"/>
      <c r="IL341" s="519"/>
      <c r="IM341" s="519"/>
      <c r="IN341" s="519"/>
      <c r="IO341" s="519"/>
      <c r="IP341" s="519"/>
      <c r="IQ341" s="519"/>
      <c r="IR341" s="519"/>
      <c r="IS341" s="519"/>
      <c r="IT341" s="519"/>
      <c r="IU341" s="519"/>
      <c r="IV341" s="519"/>
    </row>
    <row r="342" spans="1:256" s="510" customFormat="1" ht="24.75" customHeight="1" hidden="1">
      <c r="A342" s="541" t="s">
        <v>251</v>
      </c>
      <c r="B342" s="363"/>
      <c r="C342" s="363">
        <f t="shared" si="18"/>
        <v>0</v>
      </c>
      <c r="D342" s="25"/>
      <c r="E342" s="542"/>
      <c r="F342" s="539">
        <v>0</v>
      </c>
      <c r="G342" s="542"/>
      <c r="H342" s="518"/>
      <c r="I342" s="519"/>
      <c r="J342" s="519"/>
      <c r="K342" s="519"/>
      <c r="L342" s="519"/>
      <c r="M342" s="519"/>
      <c r="N342" s="519"/>
      <c r="O342" s="519"/>
      <c r="P342" s="519"/>
      <c r="Q342" s="519"/>
      <c r="R342" s="519"/>
      <c r="S342" s="519"/>
      <c r="T342" s="519"/>
      <c r="U342" s="519"/>
      <c r="V342" s="519"/>
      <c r="W342" s="519"/>
      <c r="X342" s="519"/>
      <c r="Y342" s="519"/>
      <c r="Z342" s="519"/>
      <c r="AA342" s="519"/>
      <c r="AB342" s="519"/>
      <c r="AC342" s="519"/>
      <c r="AD342" s="519"/>
      <c r="AE342" s="519"/>
      <c r="AF342" s="519"/>
      <c r="HQ342" s="519"/>
      <c r="HR342" s="519"/>
      <c r="HS342" s="519"/>
      <c r="HT342" s="519"/>
      <c r="HU342" s="519"/>
      <c r="HV342" s="519"/>
      <c r="HW342" s="519"/>
      <c r="HX342" s="519"/>
      <c r="HY342" s="519"/>
      <c r="HZ342" s="519"/>
      <c r="IA342" s="519"/>
      <c r="IB342" s="519"/>
      <c r="IC342" s="519"/>
      <c r="ID342" s="519"/>
      <c r="IE342" s="519"/>
      <c r="IF342" s="519"/>
      <c r="IG342" s="519"/>
      <c r="IH342" s="519"/>
      <c r="II342" s="519"/>
      <c r="IJ342" s="519"/>
      <c r="IK342" s="519"/>
      <c r="IL342" s="519"/>
      <c r="IM342" s="519"/>
      <c r="IN342" s="519"/>
      <c r="IO342" s="519"/>
      <c r="IP342" s="519"/>
      <c r="IQ342" s="519"/>
      <c r="IR342" s="519"/>
      <c r="IS342" s="519"/>
      <c r="IT342" s="519"/>
      <c r="IU342" s="519"/>
      <c r="IV342" s="519"/>
    </row>
    <row r="343" spans="1:256" s="510" customFormat="1" ht="24.75" customHeight="1" hidden="1">
      <c r="A343" s="541" t="s">
        <v>252</v>
      </c>
      <c r="B343" s="363"/>
      <c r="C343" s="363">
        <f t="shared" si="18"/>
        <v>0</v>
      </c>
      <c r="D343" s="25"/>
      <c r="E343" s="542"/>
      <c r="F343" s="543">
        <v>0</v>
      </c>
      <c r="G343" s="542"/>
      <c r="H343" s="518"/>
      <c r="I343" s="519"/>
      <c r="J343" s="519"/>
      <c r="K343" s="519"/>
      <c r="L343" s="519"/>
      <c r="M343" s="519"/>
      <c r="N343" s="519"/>
      <c r="O343" s="519"/>
      <c r="P343" s="519"/>
      <c r="Q343" s="519"/>
      <c r="R343" s="519"/>
      <c r="S343" s="519"/>
      <c r="T343" s="519"/>
      <c r="U343" s="519"/>
      <c r="V343" s="519"/>
      <c r="W343" s="519"/>
      <c r="X343" s="519"/>
      <c r="Y343" s="519"/>
      <c r="Z343" s="519"/>
      <c r="AA343" s="519"/>
      <c r="AB343" s="519"/>
      <c r="AC343" s="519"/>
      <c r="AD343" s="519"/>
      <c r="AE343" s="519"/>
      <c r="AF343" s="519"/>
      <c r="HQ343" s="519"/>
      <c r="HR343" s="519"/>
      <c r="HS343" s="519"/>
      <c r="HT343" s="519"/>
      <c r="HU343" s="519"/>
      <c r="HV343" s="519"/>
      <c r="HW343" s="519"/>
      <c r="HX343" s="519"/>
      <c r="HY343" s="519"/>
      <c r="HZ343" s="519"/>
      <c r="IA343" s="519"/>
      <c r="IB343" s="519"/>
      <c r="IC343" s="519"/>
      <c r="ID343" s="519"/>
      <c r="IE343" s="519"/>
      <c r="IF343" s="519"/>
      <c r="IG343" s="519"/>
      <c r="IH343" s="519"/>
      <c r="II343" s="519"/>
      <c r="IJ343" s="519"/>
      <c r="IK343" s="519"/>
      <c r="IL343" s="519"/>
      <c r="IM343" s="519"/>
      <c r="IN343" s="519"/>
      <c r="IO343" s="519"/>
      <c r="IP343" s="519"/>
      <c r="IQ343" s="519"/>
      <c r="IR343" s="519"/>
      <c r="IS343" s="519"/>
      <c r="IT343" s="519"/>
      <c r="IU343" s="519"/>
      <c r="IV343" s="519"/>
    </row>
    <row r="344" spans="1:8" s="508" customFormat="1" ht="24.75" customHeight="1" hidden="1">
      <c r="A344" s="541" t="s">
        <v>253</v>
      </c>
      <c r="B344" s="363"/>
      <c r="C344" s="363">
        <f t="shared" si="18"/>
        <v>0</v>
      </c>
      <c r="D344" s="25"/>
      <c r="E344" s="542"/>
      <c r="F344" s="543">
        <v>0</v>
      </c>
      <c r="G344" s="542"/>
      <c r="H344" s="544"/>
    </row>
    <row r="345" spans="1:8" s="508" customFormat="1" ht="24.75" customHeight="1" hidden="1">
      <c r="A345" s="541" t="s">
        <v>54</v>
      </c>
      <c r="B345" s="363"/>
      <c r="C345" s="363">
        <f t="shared" si="18"/>
        <v>0</v>
      </c>
      <c r="D345" s="25"/>
      <c r="E345" s="542"/>
      <c r="F345" s="543">
        <v>0</v>
      </c>
      <c r="G345" s="542"/>
      <c r="H345" s="544"/>
    </row>
    <row r="346" spans="1:256" s="510" customFormat="1" ht="24.75" customHeight="1">
      <c r="A346" s="541" t="s">
        <v>254</v>
      </c>
      <c r="B346" s="363"/>
      <c r="C346" s="363">
        <f t="shared" si="18"/>
        <v>0</v>
      </c>
      <c r="D346" s="25"/>
      <c r="E346" s="542"/>
      <c r="F346" s="543"/>
      <c r="G346" s="542"/>
      <c r="H346" s="518"/>
      <c r="I346" s="519"/>
      <c r="J346" s="519"/>
      <c r="K346" s="519"/>
      <c r="L346" s="519"/>
      <c r="M346" s="519"/>
      <c r="N346" s="519"/>
      <c r="O346" s="519"/>
      <c r="P346" s="519"/>
      <c r="Q346" s="519"/>
      <c r="R346" s="519"/>
      <c r="S346" s="519"/>
      <c r="T346" s="519"/>
      <c r="U346" s="519"/>
      <c r="V346" s="519"/>
      <c r="W346" s="519"/>
      <c r="X346" s="519"/>
      <c r="Y346" s="519"/>
      <c r="Z346" s="519"/>
      <c r="AA346" s="519"/>
      <c r="AB346" s="519"/>
      <c r="AC346" s="519"/>
      <c r="AD346" s="519"/>
      <c r="AE346" s="519"/>
      <c r="AF346" s="519"/>
      <c r="HQ346" s="519"/>
      <c r="HR346" s="519"/>
      <c r="HS346" s="519"/>
      <c r="HT346" s="519"/>
      <c r="HU346" s="519"/>
      <c r="HV346" s="519"/>
      <c r="HW346" s="519"/>
      <c r="HX346" s="519"/>
      <c r="HY346" s="519"/>
      <c r="HZ346" s="519"/>
      <c r="IA346" s="519"/>
      <c r="IB346" s="519"/>
      <c r="IC346" s="519"/>
      <c r="ID346" s="519"/>
      <c r="IE346" s="519"/>
      <c r="IF346" s="519"/>
      <c r="IG346" s="519"/>
      <c r="IH346" s="519"/>
      <c r="II346" s="519"/>
      <c r="IJ346" s="519"/>
      <c r="IK346" s="519"/>
      <c r="IL346" s="519"/>
      <c r="IM346" s="519"/>
      <c r="IN346" s="519"/>
      <c r="IO346" s="519"/>
      <c r="IP346" s="519"/>
      <c r="IQ346" s="519"/>
      <c r="IR346" s="519"/>
      <c r="IS346" s="519"/>
      <c r="IT346" s="519"/>
      <c r="IU346" s="519"/>
      <c r="IV346" s="519"/>
    </row>
    <row r="347" spans="1:8" s="508" customFormat="1" ht="24.75" customHeight="1">
      <c r="A347" s="534" t="s">
        <v>255</v>
      </c>
      <c r="B347" s="360">
        <f>SUM(B348:B362)</f>
        <v>616</v>
      </c>
      <c r="C347" s="360">
        <f t="shared" si="18"/>
        <v>623</v>
      </c>
      <c r="D347" s="360">
        <f>SUM(D348:D362)</f>
        <v>579</v>
      </c>
      <c r="E347" s="536">
        <f>D347/C347</f>
        <v>0.9293739967897271</v>
      </c>
      <c r="F347" s="539">
        <f>SUM(F348:F362)</f>
        <v>496</v>
      </c>
      <c r="G347" s="536">
        <f>(D347-F347)/F347</f>
        <v>0.16733870967741934</v>
      </c>
      <c r="H347" s="540">
        <f>SUM(H348:H362)</f>
        <v>44</v>
      </c>
    </row>
    <row r="348" spans="1:256" s="510" customFormat="1" ht="24.75" customHeight="1">
      <c r="A348" s="541" t="s">
        <v>45</v>
      </c>
      <c r="B348" s="363">
        <v>452</v>
      </c>
      <c r="C348" s="363">
        <f t="shared" si="18"/>
        <v>479</v>
      </c>
      <c r="D348" s="25">
        <v>479</v>
      </c>
      <c r="E348" s="542">
        <f>D348/C348</f>
        <v>1</v>
      </c>
      <c r="F348" s="543">
        <v>457</v>
      </c>
      <c r="G348" s="542">
        <f>(D348-F348)/F348</f>
        <v>0.04814004376367615</v>
      </c>
      <c r="H348" s="518"/>
      <c r="I348" s="519"/>
      <c r="J348" s="519"/>
      <c r="K348" s="519"/>
      <c r="L348" s="519"/>
      <c r="M348" s="519"/>
      <c r="N348" s="519"/>
      <c r="O348" s="519"/>
      <c r="P348" s="519"/>
      <c r="Q348" s="519"/>
      <c r="R348" s="519"/>
      <c r="S348" s="519"/>
      <c r="T348" s="519"/>
      <c r="U348" s="519"/>
      <c r="V348" s="519"/>
      <c r="W348" s="519"/>
      <c r="X348" s="519"/>
      <c r="Y348" s="519"/>
      <c r="Z348" s="519"/>
      <c r="AA348" s="519"/>
      <c r="AB348" s="519"/>
      <c r="AC348" s="519"/>
      <c r="AD348" s="519"/>
      <c r="AE348" s="519"/>
      <c r="AF348" s="519"/>
      <c r="HQ348" s="519"/>
      <c r="HR348" s="519"/>
      <c r="HS348" s="519"/>
      <c r="HT348" s="519"/>
      <c r="HU348" s="519"/>
      <c r="HV348" s="519"/>
      <c r="HW348" s="519"/>
      <c r="HX348" s="519"/>
      <c r="HY348" s="519"/>
      <c r="HZ348" s="519"/>
      <c r="IA348" s="519"/>
      <c r="IB348" s="519"/>
      <c r="IC348" s="519"/>
      <c r="ID348" s="519"/>
      <c r="IE348" s="519"/>
      <c r="IF348" s="519"/>
      <c r="IG348" s="519"/>
      <c r="IH348" s="519"/>
      <c r="II348" s="519"/>
      <c r="IJ348" s="519"/>
      <c r="IK348" s="519"/>
      <c r="IL348" s="519"/>
      <c r="IM348" s="519"/>
      <c r="IN348" s="519"/>
      <c r="IO348" s="519"/>
      <c r="IP348" s="519"/>
      <c r="IQ348" s="519"/>
      <c r="IR348" s="519"/>
      <c r="IS348" s="519"/>
      <c r="IT348" s="519"/>
      <c r="IU348" s="519"/>
      <c r="IV348" s="519"/>
    </row>
    <row r="349" spans="1:256" s="510" customFormat="1" ht="24.75" customHeight="1">
      <c r="A349" s="541" t="s">
        <v>46</v>
      </c>
      <c r="B349" s="363">
        <v>111</v>
      </c>
      <c r="C349" s="363">
        <f t="shared" si="18"/>
        <v>48</v>
      </c>
      <c r="D349" s="25">
        <v>48</v>
      </c>
      <c r="E349" s="542">
        <f>D349/C349</f>
        <v>1</v>
      </c>
      <c r="F349" s="543">
        <v>5</v>
      </c>
      <c r="G349" s="542">
        <f>(D349-F349)/F349</f>
        <v>8.6</v>
      </c>
      <c r="H349" s="518"/>
      <c r="I349" s="519"/>
      <c r="J349" s="519"/>
      <c r="K349" s="519"/>
      <c r="L349" s="519"/>
      <c r="M349" s="519"/>
      <c r="N349" s="519"/>
      <c r="O349" s="519"/>
      <c r="P349" s="519"/>
      <c r="Q349" s="519"/>
      <c r="R349" s="519"/>
      <c r="S349" s="519"/>
      <c r="T349" s="519"/>
      <c r="U349" s="519"/>
      <c r="V349" s="519"/>
      <c r="W349" s="519"/>
      <c r="X349" s="519"/>
      <c r="Y349" s="519"/>
      <c r="Z349" s="519"/>
      <c r="AA349" s="519"/>
      <c r="AB349" s="519"/>
      <c r="AC349" s="519"/>
      <c r="AD349" s="519"/>
      <c r="AE349" s="519"/>
      <c r="AF349" s="519"/>
      <c r="HQ349" s="519"/>
      <c r="HR349" s="519"/>
      <c r="HS349" s="519"/>
      <c r="HT349" s="519"/>
      <c r="HU349" s="519"/>
      <c r="HV349" s="519"/>
      <c r="HW349" s="519"/>
      <c r="HX349" s="519"/>
      <c r="HY349" s="519"/>
      <c r="HZ349" s="519"/>
      <c r="IA349" s="519"/>
      <c r="IB349" s="519"/>
      <c r="IC349" s="519"/>
      <c r="ID349" s="519"/>
      <c r="IE349" s="519"/>
      <c r="IF349" s="519"/>
      <c r="IG349" s="519"/>
      <c r="IH349" s="519"/>
      <c r="II349" s="519"/>
      <c r="IJ349" s="519"/>
      <c r="IK349" s="519"/>
      <c r="IL349" s="519"/>
      <c r="IM349" s="519"/>
      <c r="IN349" s="519"/>
      <c r="IO349" s="519"/>
      <c r="IP349" s="519"/>
      <c r="IQ349" s="519"/>
      <c r="IR349" s="519"/>
      <c r="IS349" s="519"/>
      <c r="IT349" s="519"/>
      <c r="IU349" s="519"/>
      <c r="IV349" s="519"/>
    </row>
    <row r="350" spans="1:256" s="510" customFormat="1" ht="24.75" customHeight="1">
      <c r="A350" s="541" t="s">
        <v>47</v>
      </c>
      <c r="B350" s="363"/>
      <c r="C350" s="363">
        <f t="shared" si="18"/>
        <v>0</v>
      </c>
      <c r="D350" s="25"/>
      <c r="E350" s="542"/>
      <c r="F350" s="543">
        <v>0</v>
      </c>
      <c r="G350" s="542"/>
      <c r="H350" s="518"/>
      <c r="I350" s="519"/>
      <c r="J350" s="519"/>
      <c r="K350" s="519"/>
      <c r="L350" s="519"/>
      <c r="M350" s="519"/>
      <c r="N350" s="519"/>
      <c r="O350" s="519"/>
      <c r="P350" s="519"/>
      <c r="Q350" s="519"/>
      <c r="R350" s="519"/>
      <c r="S350" s="519"/>
      <c r="T350" s="519"/>
      <c r="U350" s="519"/>
      <c r="V350" s="519"/>
      <c r="W350" s="519"/>
      <c r="X350" s="519"/>
      <c r="Y350" s="519"/>
      <c r="Z350" s="519"/>
      <c r="AA350" s="519"/>
      <c r="AB350" s="519"/>
      <c r="AC350" s="519"/>
      <c r="AD350" s="519"/>
      <c r="AE350" s="519"/>
      <c r="AF350" s="519"/>
      <c r="HQ350" s="519"/>
      <c r="HR350" s="519"/>
      <c r="HS350" s="519"/>
      <c r="HT350" s="519"/>
      <c r="HU350" s="519"/>
      <c r="HV350" s="519"/>
      <c r="HW350" s="519"/>
      <c r="HX350" s="519"/>
      <c r="HY350" s="519"/>
      <c r="HZ350" s="519"/>
      <c r="IA350" s="519"/>
      <c r="IB350" s="519"/>
      <c r="IC350" s="519"/>
      <c r="ID350" s="519"/>
      <c r="IE350" s="519"/>
      <c r="IF350" s="519"/>
      <c r="IG350" s="519"/>
      <c r="IH350" s="519"/>
      <c r="II350" s="519"/>
      <c r="IJ350" s="519"/>
      <c r="IK350" s="519"/>
      <c r="IL350" s="519"/>
      <c r="IM350" s="519"/>
      <c r="IN350" s="519"/>
      <c r="IO350" s="519"/>
      <c r="IP350" s="519"/>
      <c r="IQ350" s="519"/>
      <c r="IR350" s="519"/>
      <c r="IS350" s="519"/>
      <c r="IT350" s="519"/>
      <c r="IU350" s="519"/>
      <c r="IV350" s="519"/>
    </row>
    <row r="351" spans="1:8" s="508" customFormat="1" ht="24.75" customHeight="1" hidden="1">
      <c r="A351" s="541" t="s">
        <v>256</v>
      </c>
      <c r="B351" s="363"/>
      <c r="C351" s="363">
        <f t="shared" si="18"/>
        <v>0</v>
      </c>
      <c r="D351" s="25"/>
      <c r="E351" s="542"/>
      <c r="F351" s="543">
        <v>0</v>
      </c>
      <c r="G351" s="542"/>
      <c r="H351" s="544"/>
    </row>
    <row r="352" spans="1:8" s="508" customFormat="1" ht="24.75" customHeight="1" hidden="1">
      <c r="A352" s="541" t="s">
        <v>257</v>
      </c>
      <c r="B352" s="363"/>
      <c r="C352" s="363">
        <f t="shared" si="18"/>
        <v>0</v>
      </c>
      <c r="D352" s="25"/>
      <c r="E352" s="542"/>
      <c r="F352" s="543">
        <v>0</v>
      </c>
      <c r="G352" s="542"/>
      <c r="H352" s="544"/>
    </row>
    <row r="353" spans="1:256" s="510" customFormat="1" ht="24.75" customHeight="1" hidden="1">
      <c r="A353" s="541" t="s">
        <v>258</v>
      </c>
      <c r="B353" s="363"/>
      <c r="C353" s="363">
        <f t="shared" si="18"/>
        <v>0</v>
      </c>
      <c r="D353" s="25"/>
      <c r="E353" s="542"/>
      <c r="F353" s="537">
        <v>0</v>
      </c>
      <c r="G353" s="542"/>
      <c r="H353" s="518"/>
      <c r="I353" s="519"/>
      <c r="J353" s="519"/>
      <c r="K353" s="519"/>
      <c r="L353" s="519"/>
      <c r="M353" s="519"/>
      <c r="N353" s="519"/>
      <c r="O353" s="519"/>
      <c r="P353" s="519"/>
      <c r="Q353" s="519"/>
      <c r="R353" s="519"/>
      <c r="S353" s="519"/>
      <c r="T353" s="519"/>
      <c r="U353" s="519"/>
      <c r="V353" s="519"/>
      <c r="W353" s="519"/>
      <c r="X353" s="519"/>
      <c r="Y353" s="519"/>
      <c r="Z353" s="519"/>
      <c r="AA353" s="519"/>
      <c r="AB353" s="519"/>
      <c r="AC353" s="519"/>
      <c r="AD353" s="519"/>
      <c r="AE353" s="519"/>
      <c r="AF353" s="519"/>
      <c r="HQ353" s="519"/>
      <c r="HR353" s="519"/>
      <c r="HS353" s="519"/>
      <c r="HT353" s="519"/>
      <c r="HU353" s="519"/>
      <c r="HV353" s="519"/>
      <c r="HW353" s="519"/>
      <c r="HX353" s="519"/>
      <c r="HY353" s="519"/>
      <c r="HZ353" s="519"/>
      <c r="IA353" s="519"/>
      <c r="IB353" s="519"/>
      <c r="IC353" s="519"/>
      <c r="ID353" s="519"/>
      <c r="IE353" s="519"/>
      <c r="IF353" s="519"/>
      <c r="IG353" s="519"/>
      <c r="IH353" s="519"/>
      <c r="II353" s="519"/>
      <c r="IJ353" s="519"/>
      <c r="IK353" s="519"/>
      <c r="IL353" s="519"/>
      <c r="IM353" s="519"/>
      <c r="IN353" s="519"/>
      <c r="IO353" s="519"/>
      <c r="IP353" s="519"/>
      <c r="IQ353" s="519"/>
      <c r="IR353" s="519"/>
      <c r="IS353" s="519"/>
      <c r="IT353" s="519"/>
      <c r="IU353" s="519"/>
      <c r="IV353" s="519"/>
    </row>
    <row r="354" spans="1:256" s="510" customFormat="1" ht="24.75" customHeight="1">
      <c r="A354" s="541" t="s">
        <v>259</v>
      </c>
      <c r="B354" s="363">
        <v>7</v>
      </c>
      <c r="C354" s="363">
        <f t="shared" si="18"/>
        <v>4</v>
      </c>
      <c r="D354" s="25">
        <v>4</v>
      </c>
      <c r="E354" s="542">
        <f>D354/C354</f>
        <v>1</v>
      </c>
      <c r="F354" s="543">
        <v>2</v>
      </c>
      <c r="G354" s="542">
        <f>(D354-F354)/F354</f>
        <v>1</v>
      </c>
      <c r="H354" s="518"/>
      <c r="I354" s="519"/>
      <c r="J354" s="519"/>
      <c r="K354" s="519"/>
      <c r="L354" s="519"/>
      <c r="M354" s="519"/>
      <c r="N354" s="519"/>
      <c r="O354" s="519"/>
      <c r="P354" s="519"/>
      <c r="Q354" s="519"/>
      <c r="R354" s="519"/>
      <c r="S354" s="519"/>
      <c r="T354" s="519"/>
      <c r="U354" s="519"/>
      <c r="V354" s="519"/>
      <c r="W354" s="519"/>
      <c r="X354" s="519"/>
      <c r="Y354" s="519"/>
      <c r="Z354" s="519"/>
      <c r="AA354" s="519"/>
      <c r="AB354" s="519"/>
      <c r="AC354" s="519"/>
      <c r="AD354" s="519"/>
      <c r="AE354" s="519"/>
      <c r="AF354" s="519"/>
      <c r="HQ354" s="519"/>
      <c r="HR354" s="519"/>
      <c r="HS354" s="519"/>
      <c r="HT354" s="519"/>
      <c r="HU354" s="519"/>
      <c r="HV354" s="519"/>
      <c r="HW354" s="519"/>
      <c r="HX354" s="519"/>
      <c r="HY354" s="519"/>
      <c r="HZ354" s="519"/>
      <c r="IA354" s="519"/>
      <c r="IB354" s="519"/>
      <c r="IC354" s="519"/>
      <c r="ID354" s="519"/>
      <c r="IE354" s="519"/>
      <c r="IF354" s="519"/>
      <c r="IG354" s="519"/>
      <c r="IH354" s="519"/>
      <c r="II354" s="519"/>
      <c r="IJ354" s="519"/>
      <c r="IK354" s="519"/>
      <c r="IL354" s="519"/>
      <c r="IM354" s="519"/>
      <c r="IN354" s="519"/>
      <c r="IO354" s="519"/>
      <c r="IP354" s="519"/>
      <c r="IQ354" s="519"/>
      <c r="IR354" s="519"/>
      <c r="IS354" s="519"/>
      <c r="IT354" s="519"/>
      <c r="IU354" s="519"/>
      <c r="IV354" s="519"/>
    </row>
    <row r="355" spans="1:256" s="510" customFormat="1" ht="24.75" customHeight="1">
      <c r="A355" s="541" t="s">
        <v>260</v>
      </c>
      <c r="B355" s="363"/>
      <c r="C355" s="363">
        <f t="shared" si="18"/>
        <v>0</v>
      </c>
      <c r="D355" s="25"/>
      <c r="E355" s="542"/>
      <c r="F355" s="543">
        <v>0</v>
      </c>
      <c r="G355" s="542"/>
      <c r="H355" s="518"/>
      <c r="I355" s="519"/>
      <c r="J355" s="519"/>
      <c r="K355" s="519"/>
      <c r="L355" s="519"/>
      <c r="M355" s="519"/>
      <c r="N355" s="519"/>
      <c r="O355" s="519"/>
      <c r="P355" s="519"/>
      <c r="Q355" s="519"/>
      <c r="R355" s="519"/>
      <c r="S355" s="519"/>
      <c r="T355" s="519"/>
      <c r="U355" s="519"/>
      <c r="V355" s="519"/>
      <c r="W355" s="519"/>
      <c r="X355" s="519"/>
      <c r="Y355" s="519"/>
      <c r="Z355" s="519"/>
      <c r="AA355" s="519"/>
      <c r="AB355" s="519"/>
      <c r="AC355" s="519"/>
      <c r="AD355" s="519"/>
      <c r="AE355" s="519"/>
      <c r="AF355" s="519"/>
      <c r="HQ355" s="519"/>
      <c r="HR355" s="519"/>
      <c r="HS355" s="519"/>
      <c r="HT355" s="519"/>
      <c r="HU355" s="519"/>
      <c r="HV355" s="519"/>
      <c r="HW355" s="519"/>
      <c r="HX355" s="519"/>
      <c r="HY355" s="519"/>
      <c r="HZ355" s="519"/>
      <c r="IA355" s="519"/>
      <c r="IB355" s="519"/>
      <c r="IC355" s="519"/>
      <c r="ID355" s="519"/>
      <c r="IE355" s="519"/>
      <c r="IF355" s="519"/>
      <c r="IG355" s="519"/>
      <c r="IH355" s="519"/>
      <c r="II355" s="519"/>
      <c r="IJ355" s="519"/>
      <c r="IK355" s="519"/>
      <c r="IL355" s="519"/>
      <c r="IM355" s="519"/>
      <c r="IN355" s="519"/>
      <c r="IO355" s="519"/>
      <c r="IP355" s="519"/>
      <c r="IQ355" s="519"/>
      <c r="IR355" s="519"/>
      <c r="IS355" s="519"/>
      <c r="IT355" s="519"/>
      <c r="IU355" s="519"/>
      <c r="IV355" s="519"/>
    </row>
    <row r="356" spans="1:256" s="510" customFormat="1" ht="24.75" customHeight="1">
      <c r="A356" s="541" t="s">
        <v>261</v>
      </c>
      <c r="B356" s="363"/>
      <c r="C356" s="363">
        <f t="shared" si="18"/>
        <v>0</v>
      </c>
      <c r="D356" s="25"/>
      <c r="E356" s="542"/>
      <c r="F356" s="543"/>
      <c r="G356" s="542"/>
      <c r="H356" s="518"/>
      <c r="I356" s="519"/>
      <c r="J356" s="519"/>
      <c r="K356" s="519"/>
      <c r="L356" s="519"/>
      <c r="M356" s="519"/>
      <c r="N356" s="519"/>
      <c r="O356" s="519"/>
      <c r="P356" s="519"/>
      <c r="Q356" s="519"/>
      <c r="R356" s="519"/>
      <c r="S356" s="519"/>
      <c r="T356" s="519"/>
      <c r="U356" s="519"/>
      <c r="V356" s="519"/>
      <c r="W356" s="519"/>
      <c r="X356" s="519"/>
      <c r="Y356" s="519"/>
      <c r="Z356" s="519"/>
      <c r="AA356" s="519"/>
      <c r="AB356" s="519"/>
      <c r="AC356" s="519"/>
      <c r="AD356" s="519"/>
      <c r="AE356" s="519"/>
      <c r="AF356" s="519"/>
      <c r="HQ356" s="519"/>
      <c r="HR356" s="519"/>
      <c r="HS356" s="519"/>
      <c r="HT356" s="519"/>
      <c r="HU356" s="519"/>
      <c r="HV356" s="519"/>
      <c r="HW356" s="519"/>
      <c r="HX356" s="519"/>
      <c r="HY356" s="519"/>
      <c r="HZ356" s="519"/>
      <c r="IA356" s="519"/>
      <c r="IB356" s="519"/>
      <c r="IC356" s="519"/>
      <c r="ID356" s="519"/>
      <c r="IE356" s="519"/>
      <c r="IF356" s="519"/>
      <c r="IG356" s="519"/>
      <c r="IH356" s="519"/>
      <c r="II356" s="519"/>
      <c r="IJ356" s="519"/>
      <c r="IK356" s="519"/>
      <c r="IL356" s="519"/>
      <c r="IM356" s="519"/>
      <c r="IN356" s="519"/>
      <c r="IO356" s="519"/>
      <c r="IP356" s="519"/>
      <c r="IQ356" s="519"/>
      <c r="IR356" s="519"/>
      <c r="IS356" s="519"/>
      <c r="IT356" s="519"/>
      <c r="IU356" s="519"/>
      <c r="IV356" s="519"/>
    </row>
    <row r="357" spans="1:256" s="510" customFormat="1" ht="24.75" customHeight="1">
      <c r="A357" s="541" t="s">
        <v>262</v>
      </c>
      <c r="B357" s="363">
        <v>2</v>
      </c>
      <c r="C357" s="363">
        <f t="shared" si="18"/>
        <v>1</v>
      </c>
      <c r="D357" s="25">
        <v>1</v>
      </c>
      <c r="E357" s="542">
        <f aca="true" t="shared" si="20" ref="E357:E362">D357/C357</f>
        <v>1</v>
      </c>
      <c r="F357" s="543">
        <v>1</v>
      </c>
      <c r="G357" s="542">
        <f>(D357-F357)/F357</f>
        <v>0</v>
      </c>
      <c r="H357" s="518"/>
      <c r="I357" s="519"/>
      <c r="J357" s="519"/>
      <c r="K357" s="519"/>
      <c r="L357" s="519"/>
      <c r="M357" s="519"/>
      <c r="N357" s="519"/>
      <c r="O357" s="519"/>
      <c r="P357" s="519"/>
      <c r="Q357" s="519"/>
      <c r="R357" s="519"/>
      <c r="S357" s="519"/>
      <c r="T357" s="519"/>
      <c r="U357" s="519"/>
      <c r="V357" s="519"/>
      <c r="W357" s="519"/>
      <c r="X357" s="519"/>
      <c r="Y357" s="519"/>
      <c r="Z357" s="519"/>
      <c r="AA357" s="519"/>
      <c r="AB357" s="519"/>
      <c r="AC357" s="519"/>
      <c r="AD357" s="519"/>
      <c r="AE357" s="519"/>
      <c r="AF357" s="519"/>
      <c r="HQ357" s="519"/>
      <c r="HR357" s="519"/>
      <c r="HS357" s="519"/>
      <c r="HT357" s="519"/>
      <c r="HU357" s="519"/>
      <c r="HV357" s="519"/>
      <c r="HW357" s="519"/>
      <c r="HX357" s="519"/>
      <c r="HY357" s="519"/>
      <c r="HZ357" s="519"/>
      <c r="IA357" s="519"/>
      <c r="IB357" s="519"/>
      <c r="IC357" s="519"/>
      <c r="ID357" s="519"/>
      <c r="IE357" s="519"/>
      <c r="IF357" s="519"/>
      <c r="IG357" s="519"/>
      <c r="IH357" s="519"/>
      <c r="II357" s="519"/>
      <c r="IJ357" s="519"/>
      <c r="IK357" s="519"/>
      <c r="IL357" s="519"/>
      <c r="IM357" s="519"/>
      <c r="IN357" s="519"/>
      <c r="IO357" s="519"/>
      <c r="IP357" s="519"/>
      <c r="IQ357" s="519"/>
      <c r="IR357" s="519"/>
      <c r="IS357" s="519"/>
      <c r="IT357" s="519"/>
      <c r="IU357" s="519"/>
      <c r="IV357" s="519"/>
    </row>
    <row r="358" spans="1:256" s="510" customFormat="1" ht="24.75" customHeight="1">
      <c r="A358" s="446" t="s">
        <v>263</v>
      </c>
      <c r="B358" s="363"/>
      <c r="C358" s="363">
        <f t="shared" si="18"/>
        <v>0</v>
      </c>
      <c r="D358" s="25"/>
      <c r="E358" s="542"/>
      <c r="F358" s="543"/>
      <c r="G358" s="542"/>
      <c r="H358" s="518"/>
      <c r="I358" s="519"/>
      <c r="J358" s="519"/>
      <c r="K358" s="519"/>
      <c r="L358" s="519"/>
      <c r="M358" s="519"/>
      <c r="N358" s="519"/>
      <c r="O358" s="519"/>
      <c r="P358" s="519"/>
      <c r="Q358" s="519"/>
      <c r="R358" s="519"/>
      <c r="S358" s="519"/>
      <c r="T358" s="519"/>
      <c r="U358" s="519"/>
      <c r="V358" s="519"/>
      <c r="W358" s="519"/>
      <c r="X358" s="519"/>
      <c r="Y358" s="519"/>
      <c r="Z358" s="519"/>
      <c r="AA358" s="519"/>
      <c r="AB358" s="519"/>
      <c r="AC358" s="519"/>
      <c r="AD358" s="519"/>
      <c r="AE358" s="519"/>
      <c r="AF358" s="519"/>
      <c r="HQ358" s="519"/>
      <c r="HR358" s="519"/>
      <c r="HS358" s="519"/>
      <c r="HT358" s="519"/>
      <c r="HU358" s="519"/>
      <c r="HV358" s="519"/>
      <c r="HW358" s="519"/>
      <c r="HX358" s="519"/>
      <c r="HY358" s="519"/>
      <c r="HZ358" s="519"/>
      <c r="IA358" s="519"/>
      <c r="IB358" s="519"/>
      <c r="IC358" s="519"/>
      <c r="ID358" s="519"/>
      <c r="IE358" s="519"/>
      <c r="IF358" s="519"/>
      <c r="IG358" s="519"/>
      <c r="IH358" s="519"/>
      <c r="II358" s="519"/>
      <c r="IJ358" s="519"/>
      <c r="IK358" s="519"/>
      <c r="IL358" s="519"/>
      <c r="IM358" s="519"/>
      <c r="IN358" s="519"/>
      <c r="IO358" s="519"/>
      <c r="IP358" s="519"/>
      <c r="IQ358" s="519"/>
      <c r="IR358" s="519"/>
      <c r="IS358" s="519"/>
      <c r="IT358" s="519"/>
      <c r="IU358" s="519"/>
      <c r="IV358" s="519"/>
    </row>
    <row r="359" spans="1:256" s="510" customFormat="1" ht="24.75" customHeight="1">
      <c r="A359" s="446" t="s">
        <v>264</v>
      </c>
      <c r="B359" s="549"/>
      <c r="C359" s="363">
        <f t="shared" si="18"/>
        <v>0</v>
      </c>
      <c r="D359" s="550"/>
      <c r="E359" s="542"/>
      <c r="F359" s="543">
        <v>0</v>
      </c>
      <c r="G359" s="542"/>
      <c r="H359" s="518"/>
      <c r="I359" s="519"/>
      <c r="J359" s="519"/>
      <c r="K359" s="519"/>
      <c r="L359" s="519"/>
      <c r="M359" s="519"/>
      <c r="N359" s="519"/>
      <c r="O359" s="519"/>
      <c r="P359" s="519"/>
      <c r="Q359" s="519"/>
      <c r="R359" s="519"/>
      <c r="S359" s="519"/>
      <c r="T359" s="519"/>
      <c r="U359" s="519"/>
      <c r="V359" s="519"/>
      <c r="W359" s="519"/>
      <c r="X359" s="519"/>
      <c r="Y359" s="519"/>
      <c r="Z359" s="519"/>
      <c r="AA359" s="519"/>
      <c r="AB359" s="519"/>
      <c r="AC359" s="519"/>
      <c r="AD359" s="519"/>
      <c r="AE359" s="519"/>
      <c r="AF359" s="519"/>
      <c r="HQ359" s="519"/>
      <c r="HR359" s="519"/>
      <c r="HS359" s="519"/>
      <c r="HT359" s="519"/>
      <c r="HU359" s="519"/>
      <c r="HV359" s="519"/>
      <c r="HW359" s="519"/>
      <c r="HX359" s="519"/>
      <c r="HY359" s="519"/>
      <c r="HZ359" s="519"/>
      <c r="IA359" s="519"/>
      <c r="IB359" s="519"/>
      <c r="IC359" s="519"/>
      <c r="ID359" s="519"/>
      <c r="IE359" s="519"/>
      <c r="IF359" s="519"/>
      <c r="IG359" s="519"/>
      <c r="IH359" s="519"/>
      <c r="II359" s="519"/>
      <c r="IJ359" s="519"/>
      <c r="IK359" s="519"/>
      <c r="IL359" s="519"/>
      <c r="IM359" s="519"/>
      <c r="IN359" s="519"/>
      <c r="IO359" s="519"/>
      <c r="IP359" s="519"/>
      <c r="IQ359" s="519"/>
      <c r="IR359" s="519"/>
      <c r="IS359" s="519"/>
      <c r="IT359" s="519"/>
      <c r="IU359" s="519"/>
      <c r="IV359" s="519"/>
    </row>
    <row r="360" spans="1:256" s="510" customFormat="1" ht="24.75" customHeight="1">
      <c r="A360" s="541" t="s">
        <v>86</v>
      </c>
      <c r="B360" s="363"/>
      <c r="C360" s="363">
        <f t="shared" si="18"/>
        <v>0</v>
      </c>
      <c r="D360" s="25"/>
      <c r="E360" s="542"/>
      <c r="F360" s="543">
        <v>0</v>
      </c>
      <c r="G360" s="542"/>
      <c r="H360" s="518"/>
      <c r="I360" s="519"/>
      <c r="J360" s="519"/>
      <c r="K360" s="519"/>
      <c r="L360" s="519"/>
      <c r="M360" s="519"/>
      <c r="N360" s="519"/>
      <c r="O360" s="519"/>
      <c r="P360" s="519"/>
      <c r="Q360" s="519"/>
      <c r="R360" s="519"/>
      <c r="S360" s="519"/>
      <c r="T360" s="519"/>
      <c r="U360" s="519"/>
      <c r="V360" s="519"/>
      <c r="W360" s="519"/>
      <c r="X360" s="519"/>
      <c r="Y360" s="519"/>
      <c r="Z360" s="519"/>
      <c r="AA360" s="519"/>
      <c r="AB360" s="519"/>
      <c r="AC360" s="519"/>
      <c r="AD360" s="519"/>
      <c r="AE360" s="519"/>
      <c r="AF360" s="519"/>
      <c r="HQ360" s="519"/>
      <c r="HR360" s="519"/>
      <c r="HS360" s="519"/>
      <c r="HT360" s="519"/>
      <c r="HU360" s="519"/>
      <c r="HV360" s="519"/>
      <c r="HW360" s="519"/>
      <c r="HX360" s="519"/>
      <c r="HY360" s="519"/>
      <c r="HZ360" s="519"/>
      <c r="IA360" s="519"/>
      <c r="IB360" s="519"/>
      <c r="IC360" s="519"/>
      <c r="ID360" s="519"/>
      <c r="IE360" s="519"/>
      <c r="IF360" s="519"/>
      <c r="IG360" s="519"/>
      <c r="IH360" s="519"/>
      <c r="II360" s="519"/>
      <c r="IJ360" s="519"/>
      <c r="IK360" s="519"/>
      <c r="IL360" s="519"/>
      <c r="IM360" s="519"/>
      <c r="IN360" s="519"/>
      <c r="IO360" s="519"/>
      <c r="IP360" s="519"/>
      <c r="IQ360" s="519"/>
      <c r="IR360" s="519"/>
      <c r="IS360" s="519"/>
      <c r="IT360" s="519"/>
      <c r="IU360" s="519"/>
      <c r="IV360" s="519"/>
    </row>
    <row r="361" spans="1:256" s="509" customFormat="1" ht="24.75" customHeight="1">
      <c r="A361" s="541" t="s">
        <v>54</v>
      </c>
      <c r="B361" s="363">
        <v>33</v>
      </c>
      <c r="C361" s="363">
        <f t="shared" si="18"/>
        <v>26</v>
      </c>
      <c r="D361" s="25">
        <v>26</v>
      </c>
      <c r="E361" s="542">
        <f t="shared" si="20"/>
        <v>1</v>
      </c>
      <c r="F361" s="543">
        <v>31</v>
      </c>
      <c r="G361" s="542">
        <f>(D361-F361)/F361</f>
        <v>-0.16129032258064516</v>
      </c>
      <c r="H361" s="518"/>
      <c r="I361" s="519"/>
      <c r="J361" s="519"/>
      <c r="K361" s="519"/>
      <c r="L361" s="519"/>
      <c r="M361" s="519"/>
      <c r="N361" s="519"/>
      <c r="O361" s="519"/>
      <c r="P361" s="519"/>
      <c r="Q361" s="519"/>
      <c r="R361" s="519"/>
      <c r="S361" s="519"/>
      <c r="T361" s="519"/>
      <c r="U361" s="519"/>
      <c r="V361" s="519"/>
      <c r="W361" s="519"/>
      <c r="X361" s="519"/>
      <c r="Y361" s="519"/>
      <c r="Z361" s="519"/>
      <c r="AA361" s="519"/>
      <c r="AB361" s="519"/>
      <c r="AC361" s="519"/>
      <c r="AD361" s="519"/>
      <c r="AE361" s="519"/>
      <c r="AF361" s="519"/>
      <c r="HQ361" s="519"/>
      <c r="HR361" s="519"/>
      <c r="HS361" s="519"/>
      <c r="HT361" s="519"/>
      <c r="HU361" s="519"/>
      <c r="HV361" s="519"/>
      <c r="HW361" s="519"/>
      <c r="HX361" s="519"/>
      <c r="HY361" s="519"/>
      <c r="HZ361" s="519"/>
      <c r="IA361" s="519"/>
      <c r="IB361" s="519"/>
      <c r="IC361" s="519"/>
      <c r="ID361" s="519"/>
      <c r="IE361" s="519"/>
      <c r="IF361" s="519"/>
      <c r="IG361" s="519"/>
      <c r="IH361" s="519"/>
      <c r="II361" s="519"/>
      <c r="IJ361" s="519"/>
      <c r="IK361" s="519"/>
      <c r="IL361" s="519"/>
      <c r="IM361" s="519"/>
      <c r="IN361" s="519"/>
      <c r="IO361" s="519"/>
      <c r="IP361" s="519"/>
      <c r="IQ361" s="519"/>
      <c r="IR361" s="519"/>
      <c r="IS361" s="519"/>
      <c r="IT361" s="519"/>
      <c r="IU361" s="519"/>
      <c r="IV361" s="519"/>
    </row>
    <row r="362" spans="1:256" s="506" customFormat="1" ht="24.75" customHeight="1">
      <c r="A362" s="541" t="s">
        <v>265</v>
      </c>
      <c r="B362" s="363">
        <v>11</v>
      </c>
      <c r="C362" s="363">
        <f t="shared" si="18"/>
        <v>65</v>
      </c>
      <c r="D362" s="25">
        <v>21</v>
      </c>
      <c r="E362" s="542">
        <f t="shared" si="20"/>
        <v>0.3230769230769231</v>
      </c>
      <c r="F362" s="543">
        <v>0</v>
      </c>
      <c r="G362" s="542"/>
      <c r="H362" s="518">
        <v>44</v>
      </c>
      <c r="I362" s="519"/>
      <c r="J362" s="519"/>
      <c r="K362" s="519"/>
      <c r="L362" s="519"/>
      <c r="M362" s="519"/>
      <c r="N362" s="519"/>
      <c r="O362" s="519"/>
      <c r="P362" s="519"/>
      <c r="Q362" s="519"/>
      <c r="R362" s="519"/>
      <c r="S362" s="519"/>
      <c r="T362" s="519"/>
      <c r="U362" s="519"/>
      <c r="V362" s="519"/>
      <c r="W362" s="519"/>
      <c r="X362" s="519"/>
      <c r="Y362" s="519"/>
      <c r="Z362" s="519"/>
      <c r="AA362" s="519"/>
      <c r="AB362" s="519"/>
      <c r="AC362" s="519"/>
      <c r="AD362" s="519"/>
      <c r="AE362" s="519"/>
      <c r="AF362" s="519"/>
      <c r="HQ362" s="519"/>
      <c r="HR362" s="519"/>
      <c r="HS362" s="519"/>
      <c r="HT362" s="519"/>
      <c r="HU362" s="519"/>
      <c r="HV362" s="519"/>
      <c r="HW362" s="519"/>
      <c r="HX362" s="519"/>
      <c r="HY362" s="519"/>
      <c r="HZ362" s="519"/>
      <c r="IA362" s="519"/>
      <c r="IB362" s="519"/>
      <c r="IC362" s="519"/>
      <c r="ID362" s="519"/>
      <c r="IE362" s="519"/>
      <c r="IF362" s="519"/>
      <c r="IG362" s="519"/>
      <c r="IH362" s="519"/>
      <c r="II362" s="519"/>
      <c r="IJ362" s="519"/>
      <c r="IK362" s="519"/>
      <c r="IL362" s="519"/>
      <c r="IM362" s="519"/>
      <c r="IN362" s="519"/>
      <c r="IO362" s="519"/>
      <c r="IP362" s="519"/>
      <c r="IQ362" s="519"/>
      <c r="IR362" s="519"/>
      <c r="IS362" s="519"/>
      <c r="IT362" s="519"/>
      <c r="IU362" s="519"/>
      <c r="IV362" s="519"/>
    </row>
    <row r="363" spans="1:232" s="508" customFormat="1" ht="24.75" customHeight="1" hidden="1">
      <c r="A363" s="534" t="s">
        <v>266</v>
      </c>
      <c r="B363" s="360">
        <f>SUM(B364:B372)</f>
        <v>0</v>
      </c>
      <c r="C363" s="360">
        <f t="shared" si="18"/>
        <v>0</v>
      </c>
      <c r="D363" s="360">
        <f>SUM(D364:D372)</f>
        <v>0</v>
      </c>
      <c r="E363" s="536"/>
      <c r="F363" s="539">
        <f>SUM(F364:F372)</f>
        <v>0</v>
      </c>
      <c r="G363" s="536"/>
      <c r="H363" s="540">
        <f>SUM(H364:H372)</f>
        <v>0</v>
      </c>
      <c r="HX363" s="508">
        <f>SUM(A363:HW363)</f>
        <v>0</v>
      </c>
    </row>
    <row r="364" spans="1:256" s="506" customFormat="1" ht="24.75" customHeight="1" hidden="1">
      <c r="A364" s="541" t="s">
        <v>45</v>
      </c>
      <c r="B364" s="363"/>
      <c r="C364" s="363">
        <f t="shared" si="18"/>
        <v>0</v>
      </c>
      <c r="D364" s="363">
        <v>0</v>
      </c>
      <c r="E364" s="542"/>
      <c r="F364" s="543"/>
      <c r="G364" s="542"/>
      <c r="H364" s="518"/>
      <c r="I364" s="519"/>
      <c r="J364" s="519"/>
      <c r="K364" s="519"/>
      <c r="L364" s="519"/>
      <c r="M364" s="519"/>
      <c r="N364" s="519"/>
      <c r="O364" s="519"/>
      <c r="P364" s="519"/>
      <c r="Q364" s="519"/>
      <c r="R364" s="519"/>
      <c r="S364" s="519"/>
      <c r="T364" s="519"/>
      <c r="U364" s="519"/>
      <c r="V364" s="519"/>
      <c r="W364" s="519"/>
      <c r="X364" s="519"/>
      <c r="Y364" s="519"/>
      <c r="Z364" s="519"/>
      <c r="AA364" s="519"/>
      <c r="AB364" s="519"/>
      <c r="AC364" s="519"/>
      <c r="AD364" s="519"/>
      <c r="AE364" s="519"/>
      <c r="AF364" s="519"/>
      <c r="HQ364" s="519"/>
      <c r="HR364" s="519"/>
      <c r="HS364" s="519"/>
      <c r="HT364" s="519"/>
      <c r="HU364" s="519"/>
      <c r="HV364" s="519"/>
      <c r="HW364" s="519"/>
      <c r="HX364" s="519"/>
      <c r="HY364" s="519"/>
      <c r="HZ364" s="519"/>
      <c r="IA364" s="519"/>
      <c r="IB364" s="519"/>
      <c r="IC364" s="519"/>
      <c r="ID364" s="519"/>
      <c r="IE364" s="519"/>
      <c r="IF364" s="519"/>
      <c r="IG364" s="519"/>
      <c r="IH364" s="519"/>
      <c r="II364" s="519"/>
      <c r="IJ364" s="519"/>
      <c r="IK364" s="519"/>
      <c r="IL364" s="519"/>
      <c r="IM364" s="519"/>
      <c r="IN364" s="519"/>
      <c r="IO364" s="519"/>
      <c r="IP364" s="519"/>
      <c r="IQ364" s="519"/>
      <c r="IR364" s="519"/>
      <c r="IS364" s="519"/>
      <c r="IT364" s="519"/>
      <c r="IU364" s="519"/>
      <c r="IV364" s="519"/>
    </row>
    <row r="365" spans="1:256" s="506" customFormat="1" ht="24.75" customHeight="1" hidden="1">
      <c r="A365" s="541" t="s">
        <v>46</v>
      </c>
      <c r="B365" s="363"/>
      <c r="C365" s="363">
        <f t="shared" si="18"/>
        <v>0</v>
      </c>
      <c r="D365" s="363">
        <v>0</v>
      </c>
      <c r="E365" s="542"/>
      <c r="F365" s="543"/>
      <c r="G365" s="542"/>
      <c r="H365" s="518"/>
      <c r="I365" s="519"/>
      <c r="J365" s="519"/>
      <c r="K365" s="519"/>
      <c r="L365" s="519"/>
      <c r="M365" s="519"/>
      <c r="N365" s="519"/>
      <c r="O365" s="519"/>
      <c r="P365" s="519"/>
      <c r="Q365" s="519"/>
      <c r="R365" s="519"/>
      <c r="S365" s="519"/>
      <c r="T365" s="519"/>
      <c r="U365" s="519"/>
      <c r="V365" s="519"/>
      <c r="W365" s="519"/>
      <c r="X365" s="519"/>
      <c r="Y365" s="519"/>
      <c r="Z365" s="519"/>
      <c r="AA365" s="519"/>
      <c r="AB365" s="519"/>
      <c r="AC365" s="519"/>
      <c r="AD365" s="519"/>
      <c r="AE365" s="519"/>
      <c r="AF365" s="519"/>
      <c r="HQ365" s="519"/>
      <c r="HR365" s="519"/>
      <c r="HS365" s="519"/>
      <c r="HT365" s="519"/>
      <c r="HU365" s="519"/>
      <c r="HV365" s="519"/>
      <c r="HW365" s="519"/>
      <c r="HX365" s="519"/>
      <c r="HY365" s="519"/>
      <c r="HZ365" s="519"/>
      <c r="IA365" s="519"/>
      <c r="IB365" s="519"/>
      <c r="IC365" s="519"/>
      <c r="ID365" s="519"/>
      <c r="IE365" s="519"/>
      <c r="IF365" s="519"/>
      <c r="IG365" s="519"/>
      <c r="IH365" s="519"/>
      <c r="II365" s="519"/>
      <c r="IJ365" s="519"/>
      <c r="IK365" s="519"/>
      <c r="IL365" s="519"/>
      <c r="IM365" s="519"/>
      <c r="IN365" s="519"/>
      <c r="IO365" s="519"/>
      <c r="IP365" s="519"/>
      <c r="IQ365" s="519"/>
      <c r="IR365" s="519"/>
      <c r="IS365" s="519"/>
      <c r="IT365" s="519"/>
      <c r="IU365" s="519"/>
      <c r="IV365" s="519"/>
    </row>
    <row r="366" spans="1:256" s="506" customFormat="1" ht="24.75" customHeight="1" hidden="1">
      <c r="A366" s="541" t="s">
        <v>47</v>
      </c>
      <c r="B366" s="363"/>
      <c r="C366" s="363">
        <f t="shared" si="18"/>
        <v>0</v>
      </c>
      <c r="D366" s="363">
        <v>0</v>
      </c>
      <c r="E366" s="542"/>
      <c r="F366" s="543"/>
      <c r="G366" s="542"/>
      <c r="H366" s="518"/>
      <c r="I366" s="519"/>
      <c r="J366" s="519"/>
      <c r="K366" s="519"/>
      <c r="L366" s="519"/>
      <c r="M366" s="519"/>
      <c r="N366" s="519"/>
      <c r="O366" s="519"/>
      <c r="P366" s="519"/>
      <c r="Q366" s="519"/>
      <c r="R366" s="519"/>
      <c r="S366" s="519"/>
      <c r="T366" s="519"/>
      <c r="U366" s="519"/>
      <c r="V366" s="519"/>
      <c r="W366" s="519"/>
      <c r="X366" s="519"/>
      <c r="Y366" s="519"/>
      <c r="Z366" s="519"/>
      <c r="AA366" s="519"/>
      <c r="AB366" s="519"/>
      <c r="AC366" s="519"/>
      <c r="AD366" s="519"/>
      <c r="AE366" s="519"/>
      <c r="AF366" s="519"/>
      <c r="HQ366" s="519"/>
      <c r="HR366" s="519"/>
      <c r="HS366" s="519"/>
      <c r="HT366" s="519"/>
      <c r="HU366" s="519"/>
      <c r="HV366" s="519"/>
      <c r="HW366" s="519"/>
      <c r="HX366" s="519"/>
      <c r="HY366" s="519"/>
      <c r="HZ366" s="519"/>
      <c r="IA366" s="519"/>
      <c r="IB366" s="519"/>
      <c r="IC366" s="519"/>
      <c r="ID366" s="519"/>
      <c r="IE366" s="519"/>
      <c r="IF366" s="519"/>
      <c r="IG366" s="519"/>
      <c r="IH366" s="519"/>
      <c r="II366" s="519"/>
      <c r="IJ366" s="519"/>
      <c r="IK366" s="519"/>
      <c r="IL366" s="519"/>
      <c r="IM366" s="519"/>
      <c r="IN366" s="519"/>
      <c r="IO366" s="519"/>
      <c r="IP366" s="519"/>
      <c r="IQ366" s="519"/>
      <c r="IR366" s="519"/>
      <c r="IS366" s="519"/>
      <c r="IT366" s="519"/>
      <c r="IU366" s="519"/>
      <c r="IV366" s="519"/>
    </row>
    <row r="367" spans="1:256" s="506" customFormat="1" ht="24.75" customHeight="1" hidden="1">
      <c r="A367" s="541" t="s">
        <v>267</v>
      </c>
      <c r="B367" s="363"/>
      <c r="C367" s="363">
        <f t="shared" si="18"/>
        <v>0</v>
      </c>
      <c r="D367" s="363">
        <v>0</v>
      </c>
      <c r="E367" s="542"/>
      <c r="F367" s="543"/>
      <c r="G367" s="542"/>
      <c r="H367" s="518"/>
      <c r="I367" s="519"/>
      <c r="J367" s="519"/>
      <c r="K367" s="519"/>
      <c r="L367" s="519"/>
      <c r="M367" s="519"/>
      <c r="N367" s="519"/>
      <c r="O367" s="519"/>
      <c r="P367" s="519"/>
      <c r="Q367" s="519"/>
      <c r="R367" s="519"/>
      <c r="S367" s="519"/>
      <c r="T367" s="519"/>
      <c r="U367" s="519"/>
      <c r="V367" s="519"/>
      <c r="W367" s="519"/>
      <c r="X367" s="519"/>
      <c r="Y367" s="519"/>
      <c r="Z367" s="519"/>
      <c r="AA367" s="519"/>
      <c r="AB367" s="519"/>
      <c r="AC367" s="519"/>
      <c r="AD367" s="519"/>
      <c r="AE367" s="519"/>
      <c r="AF367" s="519"/>
      <c r="HQ367" s="519"/>
      <c r="HR367" s="519"/>
      <c r="HS367" s="519"/>
      <c r="HT367" s="519"/>
      <c r="HU367" s="519"/>
      <c r="HV367" s="519"/>
      <c r="HW367" s="519"/>
      <c r="HX367" s="519"/>
      <c r="HY367" s="519"/>
      <c r="HZ367" s="519"/>
      <c r="IA367" s="519"/>
      <c r="IB367" s="519"/>
      <c r="IC367" s="519"/>
      <c r="ID367" s="519"/>
      <c r="IE367" s="519"/>
      <c r="IF367" s="519"/>
      <c r="IG367" s="519"/>
      <c r="IH367" s="519"/>
      <c r="II367" s="519"/>
      <c r="IJ367" s="519"/>
      <c r="IK367" s="519"/>
      <c r="IL367" s="519"/>
      <c r="IM367" s="519"/>
      <c r="IN367" s="519"/>
      <c r="IO367" s="519"/>
      <c r="IP367" s="519"/>
      <c r="IQ367" s="519"/>
      <c r="IR367" s="519"/>
      <c r="IS367" s="519"/>
      <c r="IT367" s="519"/>
      <c r="IU367" s="519"/>
      <c r="IV367" s="519"/>
    </row>
    <row r="368" spans="1:256" s="506" customFormat="1" ht="24.75" customHeight="1" hidden="1">
      <c r="A368" s="541" t="s">
        <v>268</v>
      </c>
      <c r="B368" s="363"/>
      <c r="C368" s="363">
        <f t="shared" si="18"/>
        <v>0</v>
      </c>
      <c r="D368" s="363">
        <v>0</v>
      </c>
      <c r="E368" s="542"/>
      <c r="F368" s="543"/>
      <c r="G368" s="542"/>
      <c r="H368" s="518"/>
      <c r="I368" s="519"/>
      <c r="J368" s="519"/>
      <c r="K368" s="519"/>
      <c r="L368" s="519"/>
      <c r="M368" s="519"/>
      <c r="N368" s="519"/>
      <c r="O368" s="519"/>
      <c r="P368" s="519"/>
      <c r="Q368" s="519"/>
      <c r="R368" s="519"/>
      <c r="S368" s="519"/>
      <c r="T368" s="519"/>
      <c r="U368" s="519"/>
      <c r="V368" s="519"/>
      <c r="W368" s="519"/>
      <c r="X368" s="519"/>
      <c r="Y368" s="519"/>
      <c r="Z368" s="519"/>
      <c r="AA368" s="519"/>
      <c r="AB368" s="519"/>
      <c r="AC368" s="519"/>
      <c r="AD368" s="519"/>
      <c r="AE368" s="519"/>
      <c r="AF368" s="519"/>
      <c r="HQ368" s="519"/>
      <c r="HR368" s="519"/>
      <c r="HS368" s="519"/>
      <c r="HT368" s="519"/>
      <c r="HU368" s="519"/>
      <c r="HV368" s="519"/>
      <c r="HW368" s="519"/>
      <c r="HX368" s="519"/>
      <c r="HY368" s="519"/>
      <c r="HZ368" s="519"/>
      <c r="IA368" s="519"/>
      <c r="IB368" s="519"/>
      <c r="IC368" s="519"/>
      <c r="ID368" s="519"/>
      <c r="IE368" s="519"/>
      <c r="IF368" s="519"/>
      <c r="IG368" s="519"/>
      <c r="IH368" s="519"/>
      <c r="II368" s="519"/>
      <c r="IJ368" s="519"/>
      <c r="IK368" s="519"/>
      <c r="IL368" s="519"/>
      <c r="IM368" s="519"/>
      <c r="IN368" s="519"/>
      <c r="IO368" s="519"/>
      <c r="IP368" s="519"/>
      <c r="IQ368" s="519"/>
      <c r="IR368" s="519"/>
      <c r="IS368" s="519"/>
      <c r="IT368" s="519"/>
      <c r="IU368" s="519"/>
      <c r="IV368" s="519"/>
    </row>
    <row r="369" spans="1:256" s="506" customFormat="1" ht="24.75" customHeight="1" hidden="1">
      <c r="A369" s="541" t="s">
        <v>269</v>
      </c>
      <c r="B369" s="363"/>
      <c r="C369" s="363">
        <f t="shared" si="18"/>
        <v>0</v>
      </c>
      <c r="D369" s="363">
        <v>0</v>
      </c>
      <c r="E369" s="542"/>
      <c r="F369" s="543"/>
      <c r="G369" s="542"/>
      <c r="H369" s="518"/>
      <c r="I369" s="519"/>
      <c r="J369" s="519"/>
      <c r="K369" s="519"/>
      <c r="L369" s="519"/>
      <c r="M369" s="519"/>
      <c r="N369" s="519"/>
      <c r="O369" s="519"/>
      <c r="P369" s="519"/>
      <c r="Q369" s="519"/>
      <c r="R369" s="519"/>
      <c r="S369" s="519"/>
      <c r="T369" s="519"/>
      <c r="U369" s="519"/>
      <c r="V369" s="519"/>
      <c r="W369" s="519"/>
      <c r="X369" s="519"/>
      <c r="Y369" s="519"/>
      <c r="Z369" s="519"/>
      <c r="AA369" s="519"/>
      <c r="AB369" s="519"/>
      <c r="AC369" s="519"/>
      <c r="AD369" s="519"/>
      <c r="AE369" s="519"/>
      <c r="AF369" s="519"/>
      <c r="HQ369" s="519"/>
      <c r="HR369" s="519"/>
      <c r="HS369" s="519"/>
      <c r="HT369" s="519"/>
      <c r="HU369" s="519"/>
      <c r="HV369" s="519"/>
      <c r="HW369" s="519"/>
      <c r="HX369" s="519"/>
      <c r="HY369" s="519"/>
      <c r="HZ369" s="519"/>
      <c r="IA369" s="519"/>
      <c r="IB369" s="519"/>
      <c r="IC369" s="519"/>
      <c r="ID369" s="519"/>
      <c r="IE369" s="519"/>
      <c r="IF369" s="519"/>
      <c r="IG369" s="519"/>
      <c r="IH369" s="519"/>
      <c r="II369" s="519"/>
      <c r="IJ369" s="519"/>
      <c r="IK369" s="519"/>
      <c r="IL369" s="519"/>
      <c r="IM369" s="519"/>
      <c r="IN369" s="519"/>
      <c r="IO369" s="519"/>
      <c r="IP369" s="519"/>
      <c r="IQ369" s="519"/>
      <c r="IR369" s="519"/>
      <c r="IS369" s="519"/>
      <c r="IT369" s="519"/>
      <c r="IU369" s="519"/>
      <c r="IV369" s="519"/>
    </row>
    <row r="370" spans="1:256" s="506" customFormat="1" ht="24.75" customHeight="1" hidden="1">
      <c r="A370" s="541" t="s">
        <v>86</v>
      </c>
      <c r="B370" s="363"/>
      <c r="C370" s="363">
        <f t="shared" si="18"/>
        <v>0</v>
      </c>
      <c r="D370" s="363">
        <v>0</v>
      </c>
      <c r="E370" s="542"/>
      <c r="F370" s="543"/>
      <c r="G370" s="542"/>
      <c r="H370" s="518"/>
      <c r="I370" s="519"/>
      <c r="J370" s="519"/>
      <c r="K370" s="519"/>
      <c r="L370" s="519"/>
      <c r="M370" s="519"/>
      <c r="N370" s="519"/>
      <c r="O370" s="519"/>
      <c r="P370" s="519"/>
      <c r="Q370" s="519"/>
      <c r="R370" s="519"/>
      <c r="S370" s="519"/>
      <c r="T370" s="519"/>
      <c r="U370" s="519"/>
      <c r="V370" s="519"/>
      <c r="W370" s="519"/>
      <c r="X370" s="519"/>
      <c r="Y370" s="519"/>
      <c r="Z370" s="519"/>
      <c r="AA370" s="519"/>
      <c r="AB370" s="519"/>
      <c r="AC370" s="519"/>
      <c r="AD370" s="519"/>
      <c r="AE370" s="519"/>
      <c r="AF370" s="519"/>
      <c r="HQ370" s="519"/>
      <c r="HR370" s="519"/>
      <c r="HS370" s="519"/>
      <c r="HT370" s="519"/>
      <c r="HU370" s="519"/>
      <c r="HV370" s="519"/>
      <c r="HW370" s="519"/>
      <c r="HX370" s="519"/>
      <c r="HY370" s="519"/>
      <c r="HZ370" s="519"/>
      <c r="IA370" s="519"/>
      <c r="IB370" s="519"/>
      <c r="IC370" s="519"/>
      <c r="ID370" s="519"/>
      <c r="IE370" s="519"/>
      <c r="IF370" s="519"/>
      <c r="IG370" s="519"/>
      <c r="IH370" s="519"/>
      <c r="II370" s="519"/>
      <c r="IJ370" s="519"/>
      <c r="IK370" s="519"/>
      <c r="IL370" s="519"/>
      <c r="IM370" s="519"/>
      <c r="IN370" s="519"/>
      <c r="IO370" s="519"/>
      <c r="IP370" s="519"/>
      <c r="IQ370" s="519"/>
      <c r="IR370" s="519"/>
      <c r="IS370" s="519"/>
      <c r="IT370" s="519"/>
      <c r="IU370" s="519"/>
      <c r="IV370" s="519"/>
    </row>
    <row r="371" spans="1:256" s="509" customFormat="1" ht="24.75" customHeight="1" hidden="1">
      <c r="A371" s="541" t="s">
        <v>54</v>
      </c>
      <c r="B371" s="363"/>
      <c r="C371" s="363">
        <f t="shared" si="18"/>
        <v>0</v>
      </c>
      <c r="D371" s="363"/>
      <c r="E371" s="542"/>
      <c r="F371" s="543"/>
      <c r="G371" s="542"/>
      <c r="H371" s="518"/>
      <c r="I371" s="519"/>
      <c r="J371" s="519"/>
      <c r="K371" s="519"/>
      <c r="L371" s="519"/>
      <c r="M371" s="519"/>
      <c r="N371" s="519"/>
      <c r="O371" s="519"/>
      <c r="P371" s="519"/>
      <c r="Q371" s="519"/>
      <c r="R371" s="519"/>
      <c r="S371" s="519"/>
      <c r="T371" s="519"/>
      <c r="U371" s="519"/>
      <c r="V371" s="519"/>
      <c r="W371" s="519"/>
      <c r="X371" s="519"/>
      <c r="Y371" s="519"/>
      <c r="Z371" s="519"/>
      <c r="AA371" s="519"/>
      <c r="AB371" s="519"/>
      <c r="AC371" s="519"/>
      <c r="AD371" s="519"/>
      <c r="AE371" s="519"/>
      <c r="AF371" s="519"/>
      <c r="HQ371" s="519"/>
      <c r="HR371" s="519"/>
      <c r="HS371" s="519"/>
      <c r="HT371" s="519"/>
      <c r="HU371" s="519"/>
      <c r="HV371" s="519"/>
      <c r="HW371" s="519"/>
      <c r="HX371" s="519"/>
      <c r="HY371" s="519"/>
      <c r="HZ371" s="519"/>
      <c r="IA371" s="519"/>
      <c r="IB371" s="519"/>
      <c r="IC371" s="519"/>
      <c r="ID371" s="519"/>
      <c r="IE371" s="519"/>
      <c r="IF371" s="519"/>
      <c r="IG371" s="519"/>
      <c r="IH371" s="519"/>
      <c r="II371" s="519"/>
      <c r="IJ371" s="519"/>
      <c r="IK371" s="519"/>
      <c r="IL371" s="519"/>
      <c r="IM371" s="519"/>
      <c r="IN371" s="519"/>
      <c r="IO371" s="519"/>
      <c r="IP371" s="519"/>
      <c r="IQ371" s="519"/>
      <c r="IR371" s="519"/>
      <c r="IS371" s="519"/>
      <c r="IT371" s="519"/>
      <c r="IU371" s="519"/>
      <c r="IV371" s="519"/>
    </row>
    <row r="372" spans="1:8" s="508" customFormat="1" ht="24.75" customHeight="1" hidden="1">
      <c r="A372" s="541" t="s">
        <v>270</v>
      </c>
      <c r="B372" s="363"/>
      <c r="C372" s="363">
        <f t="shared" si="18"/>
        <v>0</v>
      </c>
      <c r="D372" s="363">
        <v>0</v>
      </c>
      <c r="E372" s="542"/>
      <c r="F372" s="543"/>
      <c r="G372" s="542"/>
      <c r="H372" s="544"/>
    </row>
    <row r="373" spans="1:8" s="508" customFormat="1" ht="24.75" customHeight="1" hidden="1">
      <c r="A373" s="534" t="s">
        <v>271</v>
      </c>
      <c r="B373" s="360">
        <f>SUM(B374:B382)</f>
        <v>0</v>
      </c>
      <c r="C373" s="360">
        <f t="shared" si="18"/>
        <v>0</v>
      </c>
      <c r="D373" s="360">
        <f>SUM(D374:D382)</f>
        <v>0</v>
      </c>
      <c r="E373" s="536"/>
      <c r="F373" s="539">
        <f>SUM(F374:F382)</f>
        <v>0</v>
      </c>
      <c r="G373" s="536"/>
      <c r="H373" s="540">
        <f>SUM(H374:H382)</f>
        <v>0</v>
      </c>
    </row>
    <row r="374" spans="1:256" s="506" customFormat="1" ht="24.75" customHeight="1" hidden="1">
      <c r="A374" s="541" t="s">
        <v>45</v>
      </c>
      <c r="B374" s="363"/>
      <c r="C374" s="363">
        <f t="shared" si="18"/>
        <v>0</v>
      </c>
      <c r="D374" s="363">
        <v>0</v>
      </c>
      <c r="E374" s="542"/>
      <c r="F374" s="543"/>
      <c r="G374" s="542"/>
      <c r="H374" s="518"/>
      <c r="I374" s="519"/>
      <c r="J374" s="519"/>
      <c r="K374" s="519"/>
      <c r="L374" s="519"/>
      <c r="M374" s="519"/>
      <c r="N374" s="519"/>
      <c r="O374" s="519"/>
      <c r="P374" s="519"/>
      <c r="Q374" s="519"/>
      <c r="R374" s="519"/>
      <c r="S374" s="519"/>
      <c r="T374" s="519"/>
      <c r="U374" s="519"/>
      <c r="V374" s="519"/>
      <c r="W374" s="519"/>
      <c r="X374" s="519"/>
      <c r="Y374" s="519"/>
      <c r="Z374" s="519"/>
      <c r="AA374" s="519"/>
      <c r="AB374" s="519"/>
      <c r="AC374" s="519"/>
      <c r="AD374" s="519"/>
      <c r="AE374" s="519"/>
      <c r="AF374" s="519"/>
      <c r="HQ374" s="519"/>
      <c r="HR374" s="519"/>
      <c r="HS374" s="519"/>
      <c r="HT374" s="519"/>
      <c r="HU374" s="519"/>
      <c r="HV374" s="519"/>
      <c r="HW374" s="519"/>
      <c r="HX374" s="519"/>
      <c r="HY374" s="519"/>
      <c r="HZ374" s="519"/>
      <c r="IA374" s="519"/>
      <c r="IB374" s="519"/>
      <c r="IC374" s="519"/>
      <c r="ID374" s="519"/>
      <c r="IE374" s="519"/>
      <c r="IF374" s="519"/>
      <c r="IG374" s="519"/>
      <c r="IH374" s="519"/>
      <c r="II374" s="519"/>
      <c r="IJ374" s="519"/>
      <c r="IK374" s="519"/>
      <c r="IL374" s="519"/>
      <c r="IM374" s="519"/>
      <c r="IN374" s="519"/>
      <c r="IO374" s="519"/>
      <c r="IP374" s="519"/>
      <c r="IQ374" s="519"/>
      <c r="IR374" s="519"/>
      <c r="IS374" s="519"/>
      <c r="IT374" s="519"/>
      <c r="IU374" s="519"/>
      <c r="IV374" s="519"/>
    </row>
    <row r="375" spans="1:256" s="506" customFormat="1" ht="24.75" customHeight="1" hidden="1">
      <c r="A375" s="541" t="s">
        <v>46</v>
      </c>
      <c r="B375" s="363"/>
      <c r="C375" s="363">
        <f t="shared" si="18"/>
        <v>0</v>
      </c>
      <c r="D375" s="363">
        <v>0</v>
      </c>
      <c r="E375" s="542"/>
      <c r="F375" s="543"/>
      <c r="G375" s="542"/>
      <c r="H375" s="518"/>
      <c r="I375" s="519"/>
      <c r="J375" s="519"/>
      <c r="K375" s="519"/>
      <c r="L375" s="519"/>
      <c r="M375" s="519"/>
      <c r="N375" s="519"/>
      <c r="O375" s="519"/>
      <c r="P375" s="519"/>
      <c r="Q375" s="519"/>
      <c r="R375" s="519"/>
      <c r="S375" s="519"/>
      <c r="T375" s="519"/>
      <c r="U375" s="519"/>
      <c r="V375" s="519"/>
      <c r="W375" s="519"/>
      <c r="X375" s="519"/>
      <c r="Y375" s="519"/>
      <c r="Z375" s="519"/>
      <c r="AA375" s="519"/>
      <c r="AB375" s="519"/>
      <c r="AC375" s="519"/>
      <c r="AD375" s="519"/>
      <c r="AE375" s="519"/>
      <c r="AF375" s="519"/>
      <c r="HQ375" s="519"/>
      <c r="HR375" s="519"/>
      <c r="HS375" s="519"/>
      <c r="HT375" s="519"/>
      <c r="HU375" s="519"/>
      <c r="HV375" s="519"/>
      <c r="HW375" s="519"/>
      <c r="HX375" s="519"/>
      <c r="HY375" s="519"/>
      <c r="HZ375" s="519"/>
      <c r="IA375" s="519"/>
      <c r="IB375" s="519"/>
      <c r="IC375" s="519"/>
      <c r="ID375" s="519"/>
      <c r="IE375" s="519"/>
      <c r="IF375" s="519"/>
      <c r="IG375" s="519"/>
      <c r="IH375" s="519"/>
      <c r="II375" s="519"/>
      <c r="IJ375" s="519"/>
      <c r="IK375" s="519"/>
      <c r="IL375" s="519"/>
      <c r="IM375" s="519"/>
      <c r="IN375" s="519"/>
      <c r="IO375" s="519"/>
      <c r="IP375" s="519"/>
      <c r="IQ375" s="519"/>
      <c r="IR375" s="519"/>
      <c r="IS375" s="519"/>
      <c r="IT375" s="519"/>
      <c r="IU375" s="519"/>
      <c r="IV375" s="519"/>
    </row>
    <row r="376" spans="1:256" s="506" customFormat="1" ht="24.75" customHeight="1" hidden="1">
      <c r="A376" s="541" t="s">
        <v>47</v>
      </c>
      <c r="B376" s="363"/>
      <c r="C376" s="363">
        <f t="shared" si="18"/>
        <v>0</v>
      </c>
      <c r="D376" s="363">
        <v>0</v>
      </c>
      <c r="E376" s="542"/>
      <c r="F376" s="543"/>
      <c r="G376" s="542"/>
      <c r="H376" s="518"/>
      <c r="I376" s="519"/>
      <c r="J376" s="519"/>
      <c r="K376" s="519"/>
      <c r="L376" s="519"/>
      <c r="M376" s="519"/>
      <c r="N376" s="519"/>
      <c r="O376" s="519"/>
      <c r="P376" s="519"/>
      <c r="Q376" s="519"/>
      <c r="R376" s="519"/>
      <c r="S376" s="519"/>
      <c r="T376" s="519"/>
      <c r="U376" s="519"/>
      <c r="V376" s="519"/>
      <c r="W376" s="519"/>
      <c r="X376" s="519"/>
      <c r="Y376" s="519"/>
      <c r="Z376" s="519"/>
      <c r="AA376" s="519"/>
      <c r="AB376" s="519"/>
      <c r="AC376" s="519"/>
      <c r="AD376" s="519"/>
      <c r="AE376" s="519"/>
      <c r="AF376" s="519"/>
      <c r="HQ376" s="519"/>
      <c r="HR376" s="519"/>
      <c r="HS376" s="519"/>
      <c r="HT376" s="519"/>
      <c r="HU376" s="519"/>
      <c r="HV376" s="519"/>
      <c r="HW376" s="519"/>
      <c r="HX376" s="519"/>
      <c r="HY376" s="519"/>
      <c r="HZ376" s="519"/>
      <c r="IA376" s="519"/>
      <c r="IB376" s="519"/>
      <c r="IC376" s="519"/>
      <c r="ID376" s="519"/>
      <c r="IE376" s="519"/>
      <c r="IF376" s="519"/>
      <c r="IG376" s="519"/>
      <c r="IH376" s="519"/>
      <c r="II376" s="519"/>
      <c r="IJ376" s="519"/>
      <c r="IK376" s="519"/>
      <c r="IL376" s="519"/>
      <c r="IM376" s="519"/>
      <c r="IN376" s="519"/>
      <c r="IO376" s="519"/>
      <c r="IP376" s="519"/>
      <c r="IQ376" s="519"/>
      <c r="IR376" s="519"/>
      <c r="IS376" s="519"/>
      <c r="IT376" s="519"/>
      <c r="IU376" s="519"/>
      <c r="IV376" s="519"/>
    </row>
    <row r="377" spans="1:256" s="506" customFormat="1" ht="24.75" customHeight="1" hidden="1">
      <c r="A377" s="541" t="s">
        <v>272</v>
      </c>
      <c r="B377" s="363"/>
      <c r="C377" s="363">
        <f t="shared" si="18"/>
        <v>0</v>
      </c>
      <c r="D377" s="363">
        <v>0</v>
      </c>
      <c r="E377" s="542"/>
      <c r="F377" s="543"/>
      <c r="G377" s="542"/>
      <c r="H377" s="518"/>
      <c r="I377" s="519"/>
      <c r="J377" s="519"/>
      <c r="K377" s="519"/>
      <c r="L377" s="519"/>
      <c r="M377" s="519"/>
      <c r="N377" s="519"/>
      <c r="O377" s="519"/>
      <c r="P377" s="519"/>
      <c r="Q377" s="519"/>
      <c r="R377" s="519"/>
      <c r="S377" s="519"/>
      <c r="T377" s="519"/>
      <c r="U377" s="519"/>
      <c r="V377" s="519"/>
      <c r="W377" s="519"/>
      <c r="X377" s="519"/>
      <c r="Y377" s="519"/>
      <c r="Z377" s="519"/>
      <c r="AA377" s="519"/>
      <c r="AB377" s="519"/>
      <c r="AC377" s="519"/>
      <c r="AD377" s="519"/>
      <c r="AE377" s="519"/>
      <c r="AF377" s="519"/>
      <c r="HQ377" s="519"/>
      <c r="HR377" s="519"/>
      <c r="HS377" s="519"/>
      <c r="HT377" s="519"/>
      <c r="HU377" s="519"/>
      <c r="HV377" s="519"/>
      <c r="HW377" s="519"/>
      <c r="HX377" s="519"/>
      <c r="HY377" s="519"/>
      <c r="HZ377" s="519"/>
      <c r="IA377" s="519"/>
      <c r="IB377" s="519"/>
      <c r="IC377" s="519"/>
      <c r="ID377" s="519"/>
      <c r="IE377" s="519"/>
      <c r="IF377" s="519"/>
      <c r="IG377" s="519"/>
      <c r="IH377" s="519"/>
      <c r="II377" s="519"/>
      <c r="IJ377" s="519"/>
      <c r="IK377" s="519"/>
      <c r="IL377" s="519"/>
      <c r="IM377" s="519"/>
      <c r="IN377" s="519"/>
      <c r="IO377" s="519"/>
      <c r="IP377" s="519"/>
      <c r="IQ377" s="519"/>
      <c r="IR377" s="519"/>
      <c r="IS377" s="519"/>
      <c r="IT377" s="519"/>
      <c r="IU377" s="519"/>
      <c r="IV377" s="519"/>
    </row>
    <row r="378" spans="1:256" s="506" customFormat="1" ht="24.75" customHeight="1" hidden="1">
      <c r="A378" s="541" t="s">
        <v>273</v>
      </c>
      <c r="B378" s="363"/>
      <c r="C378" s="363">
        <f t="shared" si="18"/>
        <v>0</v>
      </c>
      <c r="D378" s="363">
        <v>0</v>
      </c>
      <c r="E378" s="542"/>
      <c r="F378" s="543"/>
      <c r="G378" s="542"/>
      <c r="H378" s="518"/>
      <c r="I378" s="519"/>
      <c r="J378" s="519"/>
      <c r="K378" s="519"/>
      <c r="L378" s="519"/>
      <c r="M378" s="519"/>
      <c r="N378" s="519"/>
      <c r="O378" s="519"/>
      <c r="P378" s="519"/>
      <c r="Q378" s="519"/>
      <c r="R378" s="519"/>
      <c r="S378" s="519"/>
      <c r="T378" s="519"/>
      <c r="U378" s="519"/>
      <c r="V378" s="519"/>
      <c r="W378" s="519"/>
      <c r="X378" s="519"/>
      <c r="Y378" s="519"/>
      <c r="Z378" s="519"/>
      <c r="AA378" s="519"/>
      <c r="AB378" s="519"/>
      <c r="AC378" s="519"/>
      <c r="AD378" s="519"/>
      <c r="AE378" s="519"/>
      <c r="AF378" s="519"/>
      <c r="HQ378" s="519"/>
      <c r="HR378" s="519"/>
      <c r="HS378" s="519"/>
      <c r="HT378" s="519"/>
      <c r="HU378" s="519"/>
      <c r="HV378" s="519"/>
      <c r="HW378" s="519"/>
      <c r="HX378" s="519"/>
      <c r="HY378" s="519"/>
      <c r="HZ378" s="519"/>
      <c r="IA378" s="519"/>
      <c r="IB378" s="519"/>
      <c r="IC378" s="519"/>
      <c r="ID378" s="519"/>
      <c r="IE378" s="519"/>
      <c r="IF378" s="519"/>
      <c r="IG378" s="519"/>
      <c r="IH378" s="519"/>
      <c r="II378" s="519"/>
      <c r="IJ378" s="519"/>
      <c r="IK378" s="519"/>
      <c r="IL378" s="519"/>
      <c r="IM378" s="519"/>
      <c r="IN378" s="519"/>
      <c r="IO378" s="519"/>
      <c r="IP378" s="519"/>
      <c r="IQ378" s="519"/>
      <c r="IR378" s="519"/>
      <c r="IS378" s="519"/>
      <c r="IT378" s="519"/>
      <c r="IU378" s="519"/>
      <c r="IV378" s="519"/>
    </row>
    <row r="379" spans="1:256" s="506" customFormat="1" ht="24.75" customHeight="1" hidden="1">
      <c r="A379" s="541" t="s">
        <v>274</v>
      </c>
      <c r="B379" s="363"/>
      <c r="C379" s="363">
        <f t="shared" si="18"/>
        <v>0</v>
      </c>
      <c r="D379" s="363">
        <v>0</v>
      </c>
      <c r="E379" s="542"/>
      <c r="F379" s="543"/>
      <c r="G379" s="542"/>
      <c r="H379" s="518"/>
      <c r="I379" s="519"/>
      <c r="J379" s="519"/>
      <c r="K379" s="519"/>
      <c r="L379" s="519"/>
      <c r="M379" s="519"/>
      <c r="N379" s="519"/>
      <c r="O379" s="519"/>
      <c r="P379" s="519"/>
      <c r="Q379" s="519"/>
      <c r="R379" s="519"/>
      <c r="S379" s="519"/>
      <c r="T379" s="519"/>
      <c r="U379" s="519"/>
      <c r="V379" s="519"/>
      <c r="W379" s="519"/>
      <c r="X379" s="519"/>
      <c r="Y379" s="519"/>
      <c r="Z379" s="519"/>
      <c r="AA379" s="519"/>
      <c r="AB379" s="519"/>
      <c r="AC379" s="519"/>
      <c r="AD379" s="519"/>
      <c r="AE379" s="519"/>
      <c r="AF379" s="519"/>
      <c r="HQ379" s="519"/>
      <c r="HR379" s="519"/>
      <c r="HS379" s="519"/>
      <c r="HT379" s="519"/>
      <c r="HU379" s="519"/>
      <c r="HV379" s="519"/>
      <c r="HW379" s="519"/>
      <c r="HX379" s="519"/>
      <c r="HY379" s="519"/>
      <c r="HZ379" s="519"/>
      <c r="IA379" s="519"/>
      <c r="IB379" s="519"/>
      <c r="IC379" s="519"/>
      <c r="ID379" s="519"/>
      <c r="IE379" s="519"/>
      <c r="IF379" s="519"/>
      <c r="IG379" s="519"/>
      <c r="IH379" s="519"/>
      <c r="II379" s="519"/>
      <c r="IJ379" s="519"/>
      <c r="IK379" s="519"/>
      <c r="IL379" s="519"/>
      <c r="IM379" s="519"/>
      <c r="IN379" s="519"/>
      <c r="IO379" s="519"/>
      <c r="IP379" s="519"/>
      <c r="IQ379" s="519"/>
      <c r="IR379" s="519"/>
      <c r="IS379" s="519"/>
      <c r="IT379" s="519"/>
      <c r="IU379" s="519"/>
      <c r="IV379" s="519"/>
    </row>
    <row r="380" spans="1:256" s="506" customFormat="1" ht="24.75" customHeight="1" hidden="1">
      <c r="A380" s="541" t="s">
        <v>86</v>
      </c>
      <c r="B380" s="363"/>
      <c r="C380" s="363">
        <f t="shared" si="18"/>
        <v>0</v>
      </c>
      <c r="D380" s="363">
        <v>0</v>
      </c>
      <c r="E380" s="542"/>
      <c r="F380" s="543"/>
      <c r="G380" s="542"/>
      <c r="H380" s="518"/>
      <c r="I380" s="519"/>
      <c r="J380" s="519"/>
      <c r="K380" s="519"/>
      <c r="L380" s="519"/>
      <c r="M380" s="519"/>
      <c r="N380" s="519"/>
      <c r="O380" s="519"/>
      <c r="P380" s="519"/>
      <c r="Q380" s="519"/>
      <c r="R380" s="519"/>
      <c r="S380" s="519"/>
      <c r="T380" s="519"/>
      <c r="U380" s="519"/>
      <c r="V380" s="519"/>
      <c r="W380" s="519"/>
      <c r="X380" s="519"/>
      <c r="Y380" s="519"/>
      <c r="Z380" s="519"/>
      <c r="AA380" s="519"/>
      <c r="AB380" s="519"/>
      <c r="AC380" s="519"/>
      <c r="AD380" s="519"/>
      <c r="AE380" s="519"/>
      <c r="AF380" s="519"/>
      <c r="HQ380" s="519"/>
      <c r="HR380" s="519"/>
      <c r="HS380" s="519"/>
      <c r="HT380" s="519"/>
      <c r="HU380" s="519"/>
      <c r="HV380" s="519"/>
      <c r="HW380" s="519"/>
      <c r="HX380" s="519"/>
      <c r="HY380" s="519"/>
      <c r="HZ380" s="519"/>
      <c r="IA380" s="519"/>
      <c r="IB380" s="519"/>
      <c r="IC380" s="519"/>
      <c r="ID380" s="519"/>
      <c r="IE380" s="519"/>
      <c r="IF380" s="519"/>
      <c r="IG380" s="519"/>
      <c r="IH380" s="519"/>
      <c r="II380" s="519"/>
      <c r="IJ380" s="519"/>
      <c r="IK380" s="519"/>
      <c r="IL380" s="519"/>
      <c r="IM380" s="519"/>
      <c r="IN380" s="519"/>
      <c r="IO380" s="519"/>
      <c r="IP380" s="519"/>
      <c r="IQ380" s="519"/>
      <c r="IR380" s="519"/>
      <c r="IS380" s="519"/>
      <c r="IT380" s="519"/>
      <c r="IU380" s="519"/>
      <c r="IV380" s="519"/>
    </row>
    <row r="381" spans="1:256" s="509" customFormat="1" ht="24.75" customHeight="1" hidden="1">
      <c r="A381" s="541" t="s">
        <v>54</v>
      </c>
      <c r="B381" s="363"/>
      <c r="C381" s="363">
        <f t="shared" si="18"/>
        <v>0</v>
      </c>
      <c r="D381" s="363"/>
      <c r="E381" s="542"/>
      <c r="F381" s="543"/>
      <c r="G381" s="542"/>
      <c r="H381" s="518"/>
      <c r="I381" s="519"/>
      <c r="J381" s="519"/>
      <c r="K381" s="519"/>
      <c r="L381" s="519"/>
      <c r="M381" s="519"/>
      <c r="N381" s="519"/>
      <c r="O381" s="519"/>
      <c r="P381" s="519"/>
      <c r="Q381" s="519"/>
      <c r="R381" s="519"/>
      <c r="S381" s="519"/>
      <c r="T381" s="519"/>
      <c r="U381" s="519"/>
      <c r="V381" s="519"/>
      <c r="W381" s="519"/>
      <c r="X381" s="519"/>
      <c r="Y381" s="519"/>
      <c r="Z381" s="519"/>
      <c r="AA381" s="519"/>
      <c r="AB381" s="519"/>
      <c r="AC381" s="519"/>
      <c r="AD381" s="519"/>
      <c r="AE381" s="519"/>
      <c r="AF381" s="519"/>
      <c r="HQ381" s="519"/>
      <c r="HR381" s="519"/>
      <c r="HS381" s="519"/>
      <c r="HT381" s="519"/>
      <c r="HU381" s="519"/>
      <c r="HV381" s="519"/>
      <c r="HW381" s="519"/>
      <c r="HX381" s="519"/>
      <c r="HY381" s="519"/>
      <c r="HZ381" s="519"/>
      <c r="IA381" s="519"/>
      <c r="IB381" s="519"/>
      <c r="IC381" s="519"/>
      <c r="ID381" s="519"/>
      <c r="IE381" s="519"/>
      <c r="IF381" s="519"/>
      <c r="IG381" s="519"/>
      <c r="IH381" s="519"/>
      <c r="II381" s="519"/>
      <c r="IJ381" s="519"/>
      <c r="IK381" s="519"/>
      <c r="IL381" s="519"/>
      <c r="IM381" s="519"/>
      <c r="IN381" s="519"/>
      <c r="IO381" s="519"/>
      <c r="IP381" s="519"/>
      <c r="IQ381" s="519"/>
      <c r="IR381" s="519"/>
      <c r="IS381" s="519"/>
      <c r="IT381" s="519"/>
      <c r="IU381" s="519"/>
      <c r="IV381" s="519"/>
    </row>
    <row r="382" spans="1:256" s="506" customFormat="1" ht="24.75" customHeight="1" hidden="1">
      <c r="A382" s="541" t="s">
        <v>275</v>
      </c>
      <c r="B382" s="363"/>
      <c r="C382" s="363">
        <f t="shared" si="18"/>
        <v>0</v>
      </c>
      <c r="D382" s="363">
        <v>0</v>
      </c>
      <c r="E382" s="542"/>
      <c r="F382" s="543"/>
      <c r="G382" s="542"/>
      <c r="H382" s="518"/>
      <c r="I382" s="519"/>
      <c r="J382" s="519"/>
      <c r="K382" s="519"/>
      <c r="L382" s="519"/>
      <c r="M382" s="519"/>
      <c r="N382" s="519"/>
      <c r="O382" s="519"/>
      <c r="P382" s="519"/>
      <c r="Q382" s="519"/>
      <c r="R382" s="519"/>
      <c r="S382" s="519"/>
      <c r="T382" s="519"/>
      <c r="U382" s="519"/>
      <c r="V382" s="519"/>
      <c r="W382" s="519"/>
      <c r="X382" s="519"/>
      <c r="Y382" s="519"/>
      <c r="Z382" s="519"/>
      <c r="AA382" s="519"/>
      <c r="AB382" s="519"/>
      <c r="AC382" s="519"/>
      <c r="AD382" s="519"/>
      <c r="AE382" s="519"/>
      <c r="AF382" s="519"/>
      <c r="HQ382" s="519"/>
      <c r="HR382" s="519"/>
      <c r="HS382" s="519"/>
      <c r="HT382" s="519"/>
      <c r="HU382" s="519"/>
      <c r="HV382" s="519"/>
      <c r="HW382" s="519"/>
      <c r="HX382" s="519"/>
      <c r="HY382" s="519"/>
      <c r="HZ382" s="519"/>
      <c r="IA382" s="519"/>
      <c r="IB382" s="519"/>
      <c r="IC382" s="519"/>
      <c r="ID382" s="519"/>
      <c r="IE382" s="519"/>
      <c r="IF382" s="519"/>
      <c r="IG382" s="519"/>
      <c r="IH382" s="519"/>
      <c r="II382" s="519"/>
      <c r="IJ382" s="519"/>
      <c r="IK382" s="519"/>
      <c r="IL382" s="519"/>
      <c r="IM382" s="519"/>
      <c r="IN382" s="519"/>
      <c r="IO382" s="519"/>
      <c r="IP382" s="519"/>
      <c r="IQ382" s="519"/>
      <c r="IR382" s="519"/>
      <c r="IS382" s="519"/>
      <c r="IT382" s="519"/>
      <c r="IU382" s="519"/>
      <c r="IV382" s="519"/>
    </row>
    <row r="383" spans="1:8" s="508" customFormat="1" ht="24.75" customHeight="1" hidden="1">
      <c r="A383" s="534" t="s">
        <v>276</v>
      </c>
      <c r="B383" s="360">
        <f>SUM(B384:B390)</f>
        <v>0</v>
      </c>
      <c r="C383" s="360">
        <f t="shared" si="18"/>
        <v>0</v>
      </c>
      <c r="D383" s="360">
        <f>SUM(D384:D390)</f>
        <v>0</v>
      </c>
      <c r="E383" s="536"/>
      <c r="F383" s="539">
        <f>SUM(F384:F390)</f>
        <v>0</v>
      </c>
      <c r="G383" s="536"/>
      <c r="H383" s="540">
        <f>SUM(H384:H390)</f>
        <v>0</v>
      </c>
    </row>
    <row r="384" spans="1:256" s="506" customFormat="1" ht="24.75" customHeight="1" hidden="1">
      <c r="A384" s="541" t="s">
        <v>45</v>
      </c>
      <c r="B384" s="363"/>
      <c r="C384" s="363">
        <f t="shared" si="18"/>
        <v>0</v>
      </c>
      <c r="D384" s="363">
        <v>0</v>
      </c>
      <c r="E384" s="542"/>
      <c r="F384" s="543"/>
      <c r="G384" s="542"/>
      <c r="H384" s="518"/>
      <c r="I384" s="519"/>
      <c r="J384" s="519"/>
      <c r="K384" s="519"/>
      <c r="L384" s="519"/>
      <c r="M384" s="519"/>
      <c r="N384" s="519"/>
      <c r="O384" s="519"/>
      <c r="P384" s="519"/>
      <c r="Q384" s="519"/>
      <c r="R384" s="519"/>
      <c r="S384" s="519"/>
      <c r="T384" s="519"/>
      <c r="U384" s="519"/>
      <c r="V384" s="519"/>
      <c r="W384" s="519"/>
      <c r="X384" s="519"/>
      <c r="Y384" s="519"/>
      <c r="Z384" s="519"/>
      <c r="AA384" s="519"/>
      <c r="AB384" s="519"/>
      <c r="AC384" s="519"/>
      <c r="AD384" s="519"/>
      <c r="AE384" s="519"/>
      <c r="AF384" s="519"/>
      <c r="HQ384" s="519"/>
      <c r="HR384" s="519"/>
      <c r="HS384" s="519"/>
      <c r="HT384" s="519"/>
      <c r="HU384" s="519"/>
      <c r="HV384" s="519"/>
      <c r="HW384" s="519"/>
      <c r="HX384" s="519"/>
      <c r="HY384" s="519"/>
      <c r="HZ384" s="519"/>
      <c r="IA384" s="519"/>
      <c r="IB384" s="519"/>
      <c r="IC384" s="519"/>
      <c r="ID384" s="519"/>
      <c r="IE384" s="519"/>
      <c r="IF384" s="519"/>
      <c r="IG384" s="519"/>
      <c r="IH384" s="519"/>
      <c r="II384" s="519"/>
      <c r="IJ384" s="519"/>
      <c r="IK384" s="519"/>
      <c r="IL384" s="519"/>
      <c r="IM384" s="519"/>
      <c r="IN384" s="519"/>
      <c r="IO384" s="519"/>
      <c r="IP384" s="519"/>
      <c r="IQ384" s="519"/>
      <c r="IR384" s="519"/>
      <c r="IS384" s="519"/>
      <c r="IT384" s="519"/>
      <c r="IU384" s="519"/>
      <c r="IV384" s="519"/>
    </row>
    <row r="385" spans="1:256" s="506" customFormat="1" ht="24.75" customHeight="1" hidden="1">
      <c r="A385" s="541" t="s">
        <v>46</v>
      </c>
      <c r="B385" s="363"/>
      <c r="C385" s="363">
        <f t="shared" si="18"/>
        <v>0</v>
      </c>
      <c r="D385" s="363">
        <v>0</v>
      </c>
      <c r="E385" s="542"/>
      <c r="F385" s="543"/>
      <c r="G385" s="542"/>
      <c r="H385" s="518"/>
      <c r="I385" s="519"/>
      <c r="J385" s="519"/>
      <c r="K385" s="519"/>
      <c r="L385" s="519"/>
      <c r="M385" s="519"/>
      <c r="N385" s="519"/>
      <c r="O385" s="519"/>
      <c r="P385" s="519"/>
      <c r="Q385" s="519"/>
      <c r="R385" s="519"/>
      <c r="S385" s="519"/>
      <c r="T385" s="519"/>
      <c r="U385" s="519"/>
      <c r="V385" s="519"/>
      <c r="W385" s="519"/>
      <c r="X385" s="519"/>
      <c r="Y385" s="519"/>
      <c r="Z385" s="519"/>
      <c r="AA385" s="519"/>
      <c r="AB385" s="519"/>
      <c r="AC385" s="519"/>
      <c r="AD385" s="519"/>
      <c r="AE385" s="519"/>
      <c r="AF385" s="519"/>
      <c r="HQ385" s="519"/>
      <c r="HR385" s="519"/>
      <c r="HS385" s="519"/>
      <c r="HT385" s="519"/>
      <c r="HU385" s="519"/>
      <c r="HV385" s="519"/>
      <c r="HW385" s="519"/>
      <c r="HX385" s="519"/>
      <c r="HY385" s="519"/>
      <c r="HZ385" s="519"/>
      <c r="IA385" s="519"/>
      <c r="IB385" s="519"/>
      <c r="IC385" s="519"/>
      <c r="ID385" s="519"/>
      <c r="IE385" s="519"/>
      <c r="IF385" s="519"/>
      <c r="IG385" s="519"/>
      <c r="IH385" s="519"/>
      <c r="II385" s="519"/>
      <c r="IJ385" s="519"/>
      <c r="IK385" s="519"/>
      <c r="IL385" s="519"/>
      <c r="IM385" s="519"/>
      <c r="IN385" s="519"/>
      <c r="IO385" s="519"/>
      <c r="IP385" s="519"/>
      <c r="IQ385" s="519"/>
      <c r="IR385" s="519"/>
      <c r="IS385" s="519"/>
      <c r="IT385" s="519"/>
      <c r="IU385" s="519"/>
      <c r="IV385" s="519"/>
    </row>
    <row r="386" spans="1:8" s="508" customFormat="1" ht="24.75" customHeight="1" hidden="1">
      <c r="A386" s="541" t="s">
        <v>47</v>
      </c>
      <c r="B386" s="363"/>
      <c r="C386" s="363">
        <f t="shared" si="18"/>
        <v>0</v>
      </c>
      <c r="D386" s="363">
        <v>0</v>
      </c>
      <c r="E386" s="542"/>
      <c r="F386" s="543"/>
      <c r="G386" s="542"/>
      <c r="H386" s="544"/>
    </row>
    <row r="387" spans="1:256" s="506" customFormat="1" ht="24.75" customHeight="1" hidden="1">
      <c r="A387" s="541" t="s">
        <v>277</v>
      </c>
      <c r="B387" s="363"/>
      <c r="C387" s="363">
        <f t="shared" si="18"/>
        <v>0</v>
      </c>
      <c r="D387" s="363">
        <v>0</v>
      </c>
      <c r="E387" s="542"/>
      <c r="F387" s="543"/>
      <c r="G387" s="542"/>
      <c r="H387" s="518"/>
      <c r="I387" s="519"/>
      <c r="J387" s="519"/>
      <c r="K387" s="519"/>
      <c r="L387" s="519"/>
      <c r="M387" s="519"/>
      <c r="N387" s="519"/>
      <c r="O387" s="519"/>
      <c r="P387" s="519"/>
      <c r="Q387" s="519"/>
      <c r="R387" s="519"/>
      <c r="S387" s="519"/>
      <c r="T387" s="519"/>
      <c r="U387" s="519"/>
      <c r="V387" s="519"/>
      <c r="W387" s="519"/>
      <c r="X387" s="519"/>
      <c r="Y387" s="519"/>
      <c r="Z387" s="519"/>
      <c r="AA387" s="519"/>
      <c r="AB387" s="519"/>
      <c r="AC387" s="519"/>
      <c r="AD387" s="519"/>
      <c r="AE387" s="519"/>
      <c r="AF387" s="519"/>
      <c r="HQ387" s="519"/>
      <c r="HR387" s="519"/>
      <c r="HS387" s="519"/>
      <c r="HT387" s="519"/>
      <c r="HU387" s="519"/>
      <c r="HV387" s="519"/>
      <c r="HW387" s="519"/>
      <c r="HX387" s="519"/>
      <c r="HY387" s="519"/>
      <c r="HZ387" s="519"/>
      <c r="IA387" s="519"/>
      <c r="IB387" s="519"/>
      <c r="IC387" s="519"/>
      <c r="ID387" s="519"/>
      <c r="IE387" s="519"/>
      <c r="IF387" s="519"/>
      <c r="IG387" s="519"/>
      <c r="IH387" s="519"/>
      <c r="II387" s="519"/>
      <c r="IJ387" s="519"/>
      <c r="IK387" s="519"/>
      <c r="IL387" s="519"/>
      <c r="IM387" s="519"/>
      <c r="IN387" s="519"/>
      <c r="IO387" s="519"/>
      <c r="IP387" s="519"/>
      <c r="IQ387" s="519"/>
      <c r="IR387" s="519"/>
      <c r="IS387" s="519"/>
      <c r="IT387" s="519"/>
      <c r="IU387" s="519"/>
      <c r="IV387" s="519"/>
    </row>
    <row r="388" spans="1:256" s="506" customFormat="1" ht="24.75" customHeight="1" hidden="1">
      <c r="A388" s="541" t="s">
        <v>278</v>
      </c>
      <c r="B388" s="363"/>
      <c r="C388" s="363">
        <f t="shared" si="18"/>
        <v>0</v>
      </c>
      <c r="D388" s="363">
        <v>0</v>
      </c>
      <c r="E388" s="542"/>
      <c r="F388" s="543"/>
      <c r="G388" s="542"/>
      <c r="H388" s="518"/>
      <c r="I388" s="519"/>
      <c r="J388" s="519"/>
      <c r="K388" s="519"/>
      <c r="L388" s="519"/>
      <c r="M388" s="519"/>
      <c r="N388" s="519"/>
      <c r="O388" s="519"/>
      <c r="P388" s="519"/>
      <c r="Q388" s="519"/>
      <c r="R388" s="519"/>
      <c r="S388" s="519"/>
      <c r="T388" s="519"/>
      <c r="U388" s="519"/>
      <c r="V388" s="519"/>
      <c r="W388" s="519"/>
      <c r="X388" s="519"/>
      <c r="Y388" s="519"/>
      <c r="Z388" s="519"/>
      <c r="AA388" s="519"/>
      <c r="AB388" s="519"/>
      <c r="AC388" s="519"/>
      <c r="AD388" s="519"/>
      <c r="AE388" s="519"/>
      <c r="AF388" s="519"/>
      <c r="HQ388" s="519"/>
      <c r="HR388" s="519"/>
      <c r="HS388" s="519"/>
      <c r="HT388" s="519"/>
      <c r="HU388" s="519"/>
      <c r="HV388" s="519"/>
      <c r="HW388" s="519"/>
      <c r="HX388" s="519"/>
      <c r="HY388" s="519"/>
      <c r="HZ388" s="519"/>
      <c r="IA388" s="519"/>
      <c r="IB388" s="519"/>
      <c r="IC388" s="519"/>
      <c r="ID388" s="519"/>
      <c r="IE388" s="519"/>
      <c r="IF388" s="519"/>
      <c r="IG388" s="519"/>
      <c r="IH388" s="519"/>
      <c r="II388" s="519"/>
      <c r="IJ388" s="519"/>
      <c r="IK388" s="519"/>
      <c r="IL388" s="519"/>
      <c r="IM388" s="519"/>
      <c r="IN388" s="519"/>
      <c r="IO388" s="519"/>
      <c r="IP388" s="519"/>
      <c r="IQ388" s="519"/>
      <c r="IR388" s="519"/>
      <c r="IS388" s="519"/>
      <c r="IT388" s="519"/>
      <c r="IU388" s="519"/>
      <c r="IV388" s="519"/>
    </row>
    <row r="389" spans="1:256" s="509" customFormat="1" ht="24.75" customHeight="1" hidden="1">
      <c r="A389" s="541" t="s">
        <v>54</v>
      </c>
      <c r="B389" s="363"/>
      <c r="C389" s="363">
        <f t="shared" si="18"/>
        <v>0</v>
      </c>
      <c r="D389" s="363"/>
      <c r="E389" s="542"/>
      <c r="F389" s="543"/>
      <c r="G389" s="542"/>
      <c r="H389" s="518"/>
      <c r="I389" s="519"/>
      <c r="J389" s="519"/>
      <c r="K389" s="519"/>
      <c r="L389" s="519"/>
      <c r="M389" s="519"/>
      <c r="N389" s="519"/>
      <c r="O389" s="519"/>
      <c r="P389" s="519"/>
      <c r="Q389" s="519"/>
      <c r="R389" s="519"/>
      <c r="S389" s="519"/>
      <c r="T389" s="519"/>
      <c r="U389" s="519"/>
      <c r="V389" s="519"/>
      <c r="W389" s="519"/>
      <c r="X389" s="519"/>
      <c r="Y389" s="519"/>
      <c r="Z389" s="519"/>
      <c r="AA389" s="519"/>
      <c r="AB389" s="519"/>
      <c r="AC389" s="519"/>
      <c r="AD389" s="519"/>
      <c r="AE389" s="519"/>
      <c r="AF389" s="519"/>
      <c r="HQ389" s="519"/>
      <c r="HR389" s="519"/>
      <c r="HS389" s="519"/>
      <c r="HT389" s="519"/>
      <c r="HU389" s="519"/>
      <c r="HV389" s="519"/>
      <c r="HW389" s="519"/>
      <c r="HX389" s="519"/>
      <c r="HY389" s="519"/>
      <c r="HZ389" s="519"/>
      <c r="IA389" s="519"/>
      <c r="IB389" s="519"/>
      <c r="IC389" s="519"/>
      <c r="ID389" s="519"/>
      <c r="IE389" s="519"/>
      <c r="IF389" s="519"/>
      <c r="IG389" s="519"/>
      <c r="IH389" s="519"/>
      <c r="II389" s="519"/>
      <c r="IJ389" s="519"/>
      <c r="IK389" s="519"/>
      <c r="IL389" s="519"/>
      <c r="IM389" s="519"/>
      <c r="IN389" s="519"/>
      <c r="IO389" s="519"/>
      <c r="IP389" s="519"/>
      <c r="IQ389" s="519"/>
      <c r="IR389" s="519"/>
      <c r="IS389" s="519"/>
      <c r="IT389" s="519"/>
      <c r="IU389" s="519"/>
      <c r="IV389" s="519"/>
    </row>
    <row r="390" spans="1:256" s="506" customFormat="1" ht="24.75" customHeight="1" hidden="1">
      <c r="A390" s="541" t="s">
        <v>279</v>
      </c>
      <c r="B390" s="363"/>
      <c r="C390" s="363">
        <f t="shared" si="18"/>
        <v>0</v>
      </c>
      <c r="D390" s="363">
        <v>0</v>
      </c>
      <c r="E390" s="542"/>
      <c r="F390" s="543"/>
      <c r="G390" s="542"/>
      <c r="H390" s="518"/>
      <c r="I390" s="519"/>
      <c r="J390" s="519"/>
      <c r="K390" s="519"/>
      <c r="L390" s="519"/>
      <c r="M390" s="519"/>
      <c r="N390" s="519"/>
      <c r="O390" s="519"/>
      <c r="P390" s="519"/>
      <c r="Q390" s="519"/>
      <c r="R390" s="519"/>
      <c r="S390" s="519"/>
      <c r="T390" s="519"/>
      <c r="U390" s="519"/>
      <c r="V390" s="519"/>
      <c r="W390" s="519"/>
      <c r="X390" s="519"/>
      <c r="Y390" s="519"/>
      <c r="Z390" s="519"/>
      <c r="AA390" s="519"/>
      <c r="AB390" s="519"/>
      <c r="AC390" s="519"/>
      <c r="AD390" s="519"/>
      <c r="AE390" s="519"/>
      <c r="AF390" s="519"/>
      <c r="HQ390" s="519"/>
      <c r="HR390" s="519"/>
      <c r="HS390" s="519"/>
      <c r="HT390" s="519"/>
      <c r="HU390" s="519"/>
      <c r="HV390" s="519"/>
      <c r="HW390" s="519"/>
      <c r="HX390" s="519"/>
      <c r="HY390" s="519"/>
      <c r="HZ390" s="519"/>
      <c r="IA390" s="519"/>
      <c r="IB390" s="519"/>
      <c r="IC390" s="519"/>
      <c r="ID390" s="519"/>
      <c r="IE390" s="519"/>
      <c r="IF390" s="519"/>
      <c r="IG390" s="519"/>
      <c r="IH390" s="519"/>
      <c r="II390" s="519"/>
      <c r="IJ390" s="519"/>
      <c r="IK390" s="519"/>
      <c r="IL390" s="519"/>
      <c r="IM390" s="519"/>
      <c r="IN390" s="519"/>
      <c r="IO390" s="519"/>
      <c r="IP390" s="519"/>
      <c r="IQ390" s="519"/>
      <c r="IR390" s="519"/>
      <c r="IS390" s="519"/>
      <c r="IT390" s="519"/>
      <c r="IU390" s="519"/>
      <c r="IV390" s="519"/>
    </row>
    <row r="391" spans="1:8" s="508" customFormat="1" ht="24.75" customHeight="1" hidden="1">
      <c r="A391" s="534" t="s">
        <v>280</v>
      </c>
      <c r="B391" s="360">
        <f>SUM(B392:B396)</f>
        <v>0</v>
      </c>
      <c r="C391" s="360">
        <f aca="true" t="shared" si="21" ref="C391:C454">D391+H391</f>
        <v>0</v>
      </c>
      <c r="D391" s="360">
        <f>SUM(D392:D396)</f>
        <v>0</v>
      </c>
      <c r="E391" s="536"/>
      <c r="F391" s="539">
        <f>SUM(F392:F396)</f>
        <v>0</v>
      </c>
      <c r="G391" s="536"/>
      <c r="H391" s="540"/>
    </row>
    <row r="392" spans="1:256" s="506" customFormat="1" ht="24.75" customHeight="1" hidden="1">
      <c r="A392" s="541" t="s">
        <v>45</v>
      </c>
      <c r="B392" s="363"/>
      <c r="C392" s="363">
        <f t="shared" si="21"/>
        <v>0</v>
      </c>
      <c r="D392" s="363">
        <v>0</v>
      </c>
      <c r="E392" s="542"/>
      <c r="F392" s="543"/>
      <c r="G392" s="542"/>
      <c r="H392" s="518"/>
      <c r="I392" s="519"/>
      <c r="J392" s="519"/>
      <c r="K392" s="519"/>
      <c r="L392" s="519"/>
      <c r="M392" s="519"/>
      <c r="N392" s="519"/>
      <c r="O392" s="519"/>
      <c r="P392" s="519"/>
      <c r="Q392" s="519"/>
      <c r="R392" s="519"/>
      <c r="S392" s="519"/>
      <c r="T392" s="519"/>
      <c r="U392" s="519"/>
      <c r="V392" s="519"/>
      <c r="W392" s="519"/>
      <c r="X392" s="519"/>
      <c r="Y392" s="519"/>
      <c r="Z392" s="519"/>
      <c r="AA392" s="519"/>
      <c r="AB392" s="519"/>
      <c r="AC392" s="519"/>
      <c r="AD392" s="519"/>
      <c r="AE392" s="519"/>
      <c r="AF392" s="519"/>
      <c r="HQ392" s="519"/>
      <c r="HR392" s="519"/>
      <c r="HS392" s="519"/>
      <c r="HT392" s="519"/>
      <c r="HU392" s="519"/>
      <c r="HV392" s="519"/>
      <c r="HW392" s="519"/>
      <c r="HX392" s="519"/>
      <c r="HY392" s="519"/>
      <c r="HZ392" s="519"/>
      <c r="IA392" s="519"/>
      <c r="IB392" s="519"/>
      <c r="IC392" s="519"/>
      <c r="ID392" s="519"/>
      <c r="IE392" s="519"/>
      <c r="IF392" s="519"/>
      <c r="IG392" s="519"/>
      <c r="IH392" s="519"/>
      <c r="II392" s="519"/>
      <c r="IJ392" s="519"/>
      <c r="IK392" s="519"/>
      <c r="IL392" s="519"/>
      <c r="IM392" s="519"/>
      <c r="IN392" s="519"/>
      <c r="IO392" s="519"/>
      <c r="IP392" s="519"/>
      <c r="IQ392" s="519"/>
      <c r="IR392" s="519"/>
      <c r="IS392" s="519"/>
      <c r="IT392" s="519"/>
      <c r="IU392" s="519"/>
      <c r="IV392" s="519"/>
    </row>
    <row r="393" spans="1:256" s="506" customFormat="1" ht="24.75" customHeight="1" hidden="1">
      <c r="A393" s="541" t="s">
        <v>46</v>
      </c>
      <c r="B393" s="363"/>
      <c r="C393" s="363">
        <f t="shared" si="21"/>
        <v>0</v>
      </c>
      <c r="D393" s="363">
        <v>0</v>
      </c>
      <c r="E393" s="542"/>
      <c r="F393" s="543"/>
      <c r="G393" s="542"/>
      <c r="H393" s="518"/>
      <c r="I393" s="519"/>
      <c r="J393" s="519"/>
      <c r="K393" s="519"/>
      <c r="L393" s="519"/>
      <c r="M393" s="519"/>
      <c r="N393" s="519"/>
      <c r="O393" s="519"/>
      <c r="P393" s="519"/>
      <c r="Q393" s="519"/>
      <c r="R393" s="519"/>
      <c r="S393" s="519"/>
      <c r="T393" s="519"/>
      <c r="U393" s="519"/>
      <c r="V393" s="519"/>
      <c r="W393" s="519"/>
      <c r="X393" s="519"/>
      <c r="Y393" s="519"/>
      <c r="Z393" s="519"/>
      <c r="AA393" s="519"/>
      <c r="AB393" s="519"/>
      <c r="AC393" s="519"/>
      <c r="AD393" s="519"/>
      <c r="AE393" s="519"/>
      <c r="AF393" s="519"/>
      <c r="HQ393" s="519"/>
      <c r="HR393" s="519"/>
      <c r="HS393" s="519"/>
      <c r="HT393" s="519"/>
      <c r="HU393" s="519"/>
      <c r="HV393" s="519"/>
      <c r="HW393" s="519"/>
      <c r="HX393" s="519"/>
      <c r="HY393" s="519"/>
      <c r="HZ393" s="519"/>
      <c r="IA393" s="519"/>
      <c r="IB393" s="519"/>
      <c r="IC393" s="519"/>
      <c r="ID393" s="519"/>
      <c r="IE393" s="519"/>
      <c r="IF393" s="519"/>
      <c r="IG393" s="519"/>
      <c r="IH393" s="519"/>
      <c r="II393" s="519"/>
      <c r="IJ393" s="519"/>
      <c r="IK393" s="519"/>
      <c r="IL393" s="519"/>
      <c r="IM393" s="519"/>
      <c r="IN393" s="519"/>
      <c r="IO393" s="519"/>
      <c r="IP393" s="519"/>
      <c r="IQ393" s="519"/>
      <c r="IR393" s="519"/>
      <c r="IS393" s="519"/>
      <c r="IT393" s="519"/>
      <c r="IU393" s="519"/>
      <c r="IV393" s="519"/>
    </row>
    <row r="394" spans="1:256" s="506" customFormat="1" ht="24.75" customHeight="1" hidden="1">
      <c r="A394" s="541" t="s">
        <v>86</v>
      </c>
      <c r="B394" s="363"/>
      <c r="C394" s="363">
        <f t="shared" si="21"/>
        <v>0</v>
      </c>
      <c r="D394" s="363">
        <v>0</v>
      </c>
      <c r="E394" s="542"/>
      <c r="F394" s="543"/>
      <c r="G394" s="542"/>
      <c r="H394" s="518"/>
      <c r="I394" s="519"/>
      <c r="J394" s="519"/>
      <c r="K394" s="519"/>
      <c r="L394" s="519"/>
      <c r="M394" s="519"/>
      <c r="N394" s="519"/>
      <c r="O394" s="519"/>
      <c r="P394" s="519"/>
      <c r="Q394" s="519"/>
      <c r="R394" s="519"/>
      <c r="S394" s="519"/>
      <c r="T394" s="519"/>
      <c r="U394" s="519"/>
      <c r="V394" s="519"/>
      <c r="W394" s="519"/>
      <c r="X394" s="519"/>
      <c r="Y394" s="519"/>
      <c r="Z394" s="519"/>
      <c r="AA394" s="519"/>
      <c r="AB394" s="519"/>
      <c r="AC394" s="519"/>
      <c r="AD394" s="519"/>
      <c r="AE394" s="519"/>
      <c r="AF394" s="519"/>
      <c r="HQ394" s="519"/>
      <c r="HR394" s="519"/>
      <c r="HS394" s="519"/>
      <c r="HT394" s="519"/>
      <c r="HU394" s="519"/>
      <c r="HV394" s="519"/>
      <c r="HW394" s="519"/>
      <c r="HX394" s="519"/>
      <c r="HY394" s="519"/>
      <c r="HZ394" s="519"/>
      <c r="IA394" s="519"/>
      <c r="IB394" s="519"/>
      <c r="IC394" s="519"/>
      <c r="ID394" s="519"/>
      <c r="IE394" s="519"/>
      <c r="IF394" s="519"/>
      <c r="IG394" s="519"/>
      <c r="IH394" s="519"/>
      <c r="II394" s="519"/>
      <c r="IJ394" s="519"/>
      <c r="IK394" s="519"/>
      <c r="IL394" s="519"/>
      <c r="IM394" s="519"/>
      <c r="IN394" s="519"/>
      <c r="IO394" s="519"/>
      <c r="IP394" s="519"/>
      <c r="IQ394" s="519"/>
      <c r="IR394" s="519"/>
      <c r="IS394" s="519"/>
      <c r="IT394" s="519"/>
      <c r="IU394" s="519"/>
      <c r="IV394" s="519"/>
    </row>
    <row r="395" spans="1:8" s="508" customFormat="1" ht="24.75" customHeight="1" hidden="1">
      <c r="A395" s="541" t="s">
        <v>281</v>
      </c>
      <c r="B395" s="363"/>
      <c r="C395" s="363">
        <f t="shared" si="21"/>
        <v>0</v>
      </c>
      <c r="D395" s="363"/>
      <c r="E395" s="542"/>
      <c r="F395" s="539"/>
      <c r="G395" s="542"/>
      <c r="H395" s="544"/>
    </row>
    <row r="396" spans="1:256" s="510" customFormat="1" ht="24.75" customHeight="1" hidden="1">
      <c r="A396" s="541" t="s">
        <v>282</v>
      </c>
      <c r="B396" s="363"/>
      <c r="C396" s="363">
        <f t="shared" si="21"/>
        <v>0</v>
      </c>
      <c r="D396" s="363"/>
      <c r="E396" s="542"/>
      <c r="F396" s="543"/>
      <c r="G396" s="542"/>
      <c r="H396" s="518"/>
      <c r="I396" s="519"/>
      <c r="J396" s="519"/>
      <c r="K396" s="519"/>
      <c r="L396" s="519"/>
      <c r="M396" s="519"/>
      <c r="N396" s="519"/>
      <c r="O396" s="519"/>
      <c r="P396" s="519"/>
      <c r="Q396" s="519"/>
      <c r="R396" s="519"/>
      <c r="S396" s="519"/>
      <c r="T396" s="519"/>
      <c r="U396" s="519"/>
      <c r="V396" s="519"/>
      <c r="W396" s="519"/>
      <c r="X396" s="519"/>
      <c r="Y396" s="519"/>
      <c r="Z396" s="519"/>
      <c r="AA396" s="519"/>
      <c r="AB396" s="519"/>
      <c r="AC396" s="519"/>
      <c r="AD396" s="519"/>
      <c r="AE396" s="519"/>
      <c r="AF396" s="519"/>
      <c r="HQ396" s="519"/>
      <c r="HR396" s="519"/>
      <c r="HS396" s="519"/>
      <c r="HT396" s="519"/>
      <c r="HU396" s="519"/>
      <c r="HV396" s="519"/>
      <c r="HW396" s="519"/>
      <c r="HX396" s="519"/>
      <c r="HY396" s="519"/>
      <c r="HZ396" s="519"/>
      <c r="IA396" s="519"/>
      <c r="IB396" s="519"/>
      <c r="IC396" s="519"/>
      <c r="ID396" s="519"/>
      <c r="IE396" s="519"/>
      <c r="IF396" s="519"/>
      <c r="IG396" s="519"/>
      <c r="IH396" s="519"/>
      <c r="II396" s="519"/>
      <c r="IJ396" s="519"/>
      <c r="IK396" s="519"/>
      <c r="IL396" s="519"/>
      <c r="IM396" s="519"/>
      <c r="IN396" s="519"/>
      <c r="IO396" s="519"/>
      <c r="IP396" s="519"/>
      <c r="IQ396" s="519"/>
      <c r="IR396" s="519"/>
      <c r="IS396" s="519"/>
      <c r="IT396" s="519"/>
      <c r="IU396" s="519"/>
      <c r="IV396" s="519"/>
    </row>
    <row r="397" spans="1:8" s="508" customFormat="1" ht="24.75" customHeight="1">
      <c r="A397" s="534" t="s">
        <v>283</v>
      </c>
      <c r="B397" s="360">
        <f>SUM(B398:B399)</f>
        <v>18</v>
      </c>
      <c r="C397" s="360">
        <f t="shared" si="21"/>
        <v>63</v>
      </c>
      <c r="D397" s="360">
        <f>SUM(D398:D399)</f>
        <v>10</v>
      </c>
      <c r="E397" s="536">
        <f aca="true" t="shared" si="22" ref="E397:E402">D397/C397</f>
        <v>0.15873015873015872</v>
      </c>
      <c r="F397" s="539">
        <f>SUM(F398:F399)</f>
        <v>50</v>
      </c>
      <c r="G397" s="536">
        <f aca="true" t="shared" si="23" ref="G397:G402">(D397-F397)/F397</f>
        <v>-0.8</v>
      </c>
      <c r="H397" s="540">
        <f>SUM(H398:H399)</f>
        <v>53</v>
      </c>
    </row>
    <row r="398" spans="1:8" s="508" customFormat="1" ht="24.75" customHeight="1">
      <c r="A398" s="541" t="s">
        <v>284</v>
      </c>
      <c r="B398" s="363">
        <v>10</v>
      </c>
      <c r="C398" s="363">
        <f t="shared" si="21"/>
        <v>10</v>
      </c>
      <c r="D398" s="363">
        <v>10</v>
      </c>
      <c r="E398" s="542">
        <f t="shared" si="22"/>
        <v>1</v>
      </c>
      <c r="F398" s="543">
        <v>0</v>
      </c>
      <c r="G398" s="542"/>
      <c r="H398" s="544"/>
    </row>
    <row r="399" spans="1:256" s="510" customFormat="1" ht="24.75" customHeight="1">
      <c r="A399" s="541" t="s">
        <v>285</v>
      </c>
      <c r="B399" s="363">
        <v>8</v>
      </c>
      <c r="C399" s="363">
        <f t="shared" si="21"/>
        <v>53</v>
      </c>
      <c r="D399" s="363"/>
      <c r="E399" s="542">
        <f t="shared" si="22"/>
        <v>0</v>
      </c>
      <c r="F399" s="543">
        <v>50</v>
      </c>
      <c r="G399" s="542">
        <f t="shared" si="23"/>
        <v>-1</v>
      </c>
      <c r="H399" s="518">
        <v>53</v>
      </c>
      <c r="I399" s="519"/>
      <c r="J399" s="519"/>
      <c r="K399" s="519"/>
      <c r="L399" s="519"/>
      <c r="M399" s="519"/>
      <c r="N399" s="519"/>
      <c r="O399" s="519"/>
      <c r="P399" s="519"/>
      <c r="Q399" s="519"/>
      <c r="R399" s="519"/>
      <c r="S399" s="519"/>
      <c r="T399" s="519"/>
      <c r="U399" s="519"/>
      <c r="V399" s="519"/>
      <c r="W399" s="519"/>
      <c r="X399" s="519"/>
      <c r="Y399" s="519"/>
      <c r="Z399" s="519"/>
      <c r="AA399" s="519"/>
      <c r="AB399" s="519"/>
      <c r="AC399" s="519"/>
      <c r="AD399" s="519"/>
      <c r="AE399" s="519"/>
      <c r="AF399" s="519"/>
      <c r="HQ399" s="519"/>
      <c r="HR399" s="519"/>
      <c r="HS399" s="519"/>
      <c r="HT399" s="519"/>
      <c r="HU399" s="519"/>
      <c r="HV399" s="519"/>
      <c r="HW399" s="519"/>
      <c r="HX399" s="519"/>
      <c r="HY399" s="519"/>
      <c r="HZ399" s="519"/>
      <c r="IA399" s="519"/>
      <c r="IB399" s="519"/>
      <c r="IC399" s="519"/>
      <c r="ID399" s="519"/>
      <c r="IE399" s="519"/>
      <c r="IF399" s="519"/>
      <c r="IG399" s="519"/>
      <c r="IH399" s="519"/>
      <c r="II399" s="519"/>
      <c r="IJ399" s="519"/>
      <c r="IK399" s="519"/>
      <c r="IL399" s="519"/>
      <c r="IM399" s="519"/>
      <c r="IN399" s="519"/>
      <c r="IO399" s="519"/>
      <c r="IP399" s="519"/>
      <c r="IQ399" s="519"/>
      <c r="IR399" s="519"/>
      <c r="IS399" s="519"/>
      <c r="IT399" s="519"/>
      <c r="IU399" s="519"/>
      <c r="IV399" s="519"/>
    </row>
    <row r="400" spans="1:8" s="508" customFormat="1" ht="24.75" customHeight="1">
      <c r="A400" s="534" t="s">
        <v>286</v>
      </c>
      <c r="B400" s="360">
        <f>B401+B406+B415+B421+B427+B431+B435+B439+B445+B452</f>
        <v>13366</v>
      </c>
      <c r="C400" s="360">
        <f t="shared" si="21"/>
        <v>18533</v>
      </c>
      <c r="D400" s="360">
        <f>D401+D406+D415+D421+D427+D431+D435+D439+D445+D452</f>
        <v>17000</v>
      </c>
      <c r="E400" s="536">
        <f t="shared" si="22"/>
        <v>0.9172826849403767</v>
      </c>
      <c r="F400" s="539">
        <f>F401+F406+F415+F421+F427+F431+F435+F439+F445+F452</f>
        <v>16969</v>
      </c>
      <c r="G400" s="536">
        <f t="shared" si="23"/>
        <v>0.0018268607460663563</v>
      </c>
      <c r="H400" s="540">
        <f>H401+H406+H415+H421+H427+H431+H435+H439+H445+H452</f>
        <v>1533</v>
      </c>
    </row>
    <row r="401" spans="1:8" s="508" customFormat="1" ht="24.75" customHeight="1">
      <c r="A401" s="534" t="s">
        <v>287</v>
      </c>
      <c r="B401" s="360">
        <f>SUM(B402:B405)</f>
        <v>1092</v>
      </c>
      <c r="C401" s="360">
        <f t="shared" si="21"/>
        <v>2193</v>
      </c>
      <c r="D401" s="360">
        <f>SUM(D402:D405)</f>
        <v>2193</v>
      </c>
      <c r="E401" s="536">
        <f t="shared" si="22"/>
        <v>1</v>
      </c>
      <c r="F401" s="539">
        <f>SUM(F402:F405)</f>
        <v>836</v>
      </c>
      <c r="G401" s="536">
        <f t="shared" si="23"/>
        <v>1.6232057416267942</v>
      </c>
      <c r="H401" s="540">
        <f>SUM(H402:H405)</f>
        <v>0</v>
      </c>
    </row>
    <row r="402" spans="1:256" s="510" customFormat="1" ht="24.75" customHeight="1">
      <c r="A402" s="541" t="s">
        <v>45</v>
      </c>
      <c r="B402" s="363">
        <v>142</v>
      </c>
      <c r="C402" s="363">
        <f t="shared" si="21"/>
        <v>146</v>
      </c>
      <c r="D402" s="25">
        <v>146</v>
      </c>
      <c r="E402" s="542">
        <f t="shared" si="22"/>
        <v>1</v>
      </c>
      <c r="F402" s="543">
        <v>137</v>
      </c>
      <c r="G402" s="542">
        <f t="shared" si="23"/>
        <v>0.06569343065693431</v>
      </c>
      <c r="H402" s="518"/>
      <c r="I402" s="519"/>
      <c r="J402" s="519"/>
      <c r="K402" s="519"/>
      <c r="L402" s="519"/>
      <c r="M402" s="519"/>
      <c r="N402" s="519"/>
      <c r="O402" s="519"/>
      <c r="P402" s="519"/>
      <c r="Q402" s="519"/>
      <c r="R402" s="519"/>
      <c r="S402" s="519"/>
      <c r="T402" s="519"/>
      <c r="U402" s="519"/>
      <c r="V402" s="519"/>
      <c r="W402" s="519"/>
      <c r="X402" s="519"/>
      <c r="Y402" s="519"/>
      <c r="Z402" s="519"/>
      <c r="AA402" s="519"/>
      <c r="AB402" s="519"/>
      <c r="AC402" s="519"/>
      <c r="AD402" s="519"/>
      <c r="AE402" s="519"/>
      <c r="AF402" s="519"/>
      <c r="HQ402" s="519"/>
      <c r="HR402" s="519"/>
      <c r="HS402" s="519"/>
      <c r="HT402" s="519"/>
      <c r="HU402" s="519"/>
      <c r="HV402" s="519"/>
      <c r="HW402" s="519"/>
      <c r="HX402" s="519"/>
      <c r="HY402" s="519"/>
      <c r="HZ402" s="519"/>
      <c r="IA402" s="519"/>
      <c r="IB402" s="519"/>
      <c r="IC402" s="519"/>
      <c r="ID402" s="519"/>
      <c r="IE402" s="519"/>
      <c r="IF402" s="519"/>
      <c r="IG402" s="519"/>
      <c r="IH402" s="519"/>
      <c r="II402" s="519"/>
      <c r="IJ402" s="519"/>
      <c r="IK402" s="519"/>
      <c r="IL402" s="519"/>
      <c r="IM402" s="519"/>
      <c r="IN402" s="519"/>
      <c r="IO402" s="519"/>
      <c r="IP402" s="519"/>
      <c r="IQ402" s="519"/>
      <c r="IR402" s="519"/>
      <c r="IS402" s="519"/>
      <c r="IT402" s="519"/>
      <c r="IU402" s="519"/>
      <c r="IV402" s="519"/>
    </row>
    <row r="403" spans="1:8" s="508" customFormat="1" ht="24.75" customHeight="1">
      <c r="A403" s="541" t="s">
        <v>46</v>
      </c>
      <c r="B403" s="363">
        <v>0</v>
      </c>
      <c r="C403" s="363">
        <f t="shared" si="21"/>
        <v>0</v>
      </c>
      <c r="D403" s="25"/>
      <c r="E403" s="542"/>
      <c r="F403" s="543">
        <v>0</v>
      </c>
      <c r="G403" s="542"/>
      <c r="H403" s="544"/>
    </row>
    <row r="404" spans="1:8" s="508" customFormat="1" ht="24.75" customHeight="1">
      <c r="A404" s="541" t="s">
        <v>47</v>
      </c>
      <c r="B404" s="363">
        <v>0</v>
      </c>
      <c r="C404" s="363">
        <f t="shared" si="21"/>
        <v>0</v>
      </c>
      <c r="D404" s="25"/>
      <c r="E404" s="542"/>
      <c r="F404" s="543">
        <v>0</v>
      </c>
      <c r="G404" s="542"/>
      <c r="H404" s="544"/>
    </row>
    <row r="405" spans="1:256" s="510" customFormat="1" ht="24.75" customHeight="1">
      <c r="A405" s="541" t="s">
        <v>288</v>
      </c>
      <c r="B405" s="363">
        <v>950</v>
      </c>
      <c r="C405" s="363">
        <f t="shared" si="21"/>
        <v>2047</v>
      </c>
      <c r="D405" s="25">
        <v>2047</v>
      </c>
      <c r="E405" s="542">
        <f aca="true" t="shared" si="24" ref="E405:E410">D405/C405</f>
        <v>1</v>
      </c>
      <c r="F405" s="543">
        <v>699</v>
      </c>
      <c r="G405" s="542">
        <f aca="true" t="shared" si="25" ref="G405:G410">(D405-F405)/F405</f>
        <v>1.9284692417739628</v>
      </c>
      <c r="H405" s="518"/>
      <c r="I405" s="519"/>
      <c r="J405" s="519"/>
      <c r="K405" s="519"/>
      <c r="L405" s="519"/>
      <c r="M405" s="519"/>
      <c r="N405" s="519"/>
      <c r="O405" s="519"/>
      <c r="P405" s="519"/>
      <c r="Q405" s="519"/>
      <c r="R405" s="519"/>
      <c r="S405" s="519"/>
      <c r="T405" s="519"/>
      <c r="U405" s="519"/>
      <c r="V405" s="519"/>
      <c r="W405" s="519"/>
      <c r="X405" s="519"/>
      <c r="Y405" s="519"/>
      <c r="Z405" s="519"/>
      <c r="AA405" s="519"/>
      <c r="AB405" s="519"/>
      <c r="AC405" s="519"/>
      <c r="AD405" s="519"/>
      <c r="AE405" s="519"/>
      <c r="AF405" s="519"/>
      <c r="HQ405" s="519"/>
      <c r="HR405" s="519"/>
      <c r="HS405" s="519"/>
      <c r="HT405" s="519"/>
      <c r="HU405" s="519"/>
      <c r="HV405" s="519"/>
      <c r="HW405" s="519"/>
      <c r="HX405" s="519"/>
      <c r="HY405" s="519"/>
      <c r="HZ405" s="519"/>
      <c r="IA405" s="519"/>
      <c r="IB405" s="519"/>
      <c r="IC405" s="519"/>
      <c r="ID405" s="519"/>
      <c r="IE405" s="519"/>
      <c r="IF405" s="519"/>
      <c r="IG405" s="519"/>
      <c r="IH405" s="519"/>
      <c r="II405" s="519"/>
      <c r="IJ405" s="519"/>
      <c r="IK405" s="519"/>
      <c r="IL405" s="519"/>
      <c r="IM405" s="519"/>
      <c r="IN405" s="519"/>
      <c r="IO405" s="519"/>
      <c r="IP405" s="519"/>
      <c r="IQ405" s="519"/>
      <c r="IR405" s="519"/>
      <c r="IS405" s="519"/>
      <c r="IT405" s="519"/>
      <c r="IU405" s="519"/>
      <c r="IV405" s="519"/>
    </row>
    <row r="406" spans="1:8" s="508" customFormat="1" ht="24.75" customHeight="1">
      <c r="A406" s="534" t="s">
        <v>289</v>
      </c>
      <c r="B406" s="360">
        <f>SUM(B407:B414)</f>
        <v>12240</v>
      </c>
      <c r="C406" s="360">
        <f t="shared" si="21"/>
        <v>15523</v>
      </c>
      <c r="D406" s="360">
        <f>SUM(D407:D414)</f>
        <v>14008</v>
      </c>
      <c r="E406" s="536">
        <f t="shared" si="24"/>
        <v>0.9024028860400696</v>
      </c>
      <c r="F406" s="539">
        <f>SUM(F407:F414)</f>
        <v>13493</v>
      </c>
      <c r="G406" s="536">
        <f t="shared" si="25"/>
        <v>0.03816793893129771</v>
      </c>
      <c r="H406" s="540">
        <f>SUM(H407:H414)</f>
        <v>1515</v>
      </c>
    </row>
    <row r="407" spans="1:256" s="510" customFormat="1" ht="24.75" customHeight="1">
      <c r="A407" s="541" t="s">
        <v>290</v>
      </c>
      <c r="B407" s="363">
        <v>416</v>
      </c>
      <c r="C407" s="363">
        <f t="shared" si="21"/>
        <v>1037</v>
      </c>
      <c r="D407" s="25">
        <v>623</v>
      </c>
      <c r="E407" s="542">
        <f t="shared" si="24"/>
        <v>0.600771456123433</v>
      </c>
      <c r="F407" s="543">
        <v>442</v>
      </c>
      <c r="G407" s="542">
        <f t="shared" si="25"/>
        <v>0.4095022624434389</v>
      </c>
      <c r="H407" s="518">
        <v>414</v>
      </c>
      <c r="I407" s="519"/>
      <c r="J407" s="519"/>
      <c r="K407" s="519"/>
      <c r="L407" s="519"/>
      <c r="M407" s="519"/>
      <c r="N407" s="519"/>
      <c r="O407" s="519"/>
      <c r="P407" s="519"/>
      <c r="Q407" s="519"/>
      <c r="R407" s="519"/>
      <c r="S407" s="519"/>
      <c r="T407" s="519"/>
      <c r="U407" s="519"/>
      <c r="V407" s="519"/>
      <c r="W407" s="519"/>
      <c r="X407" s="519"/>
      <c r="Y407" s="519"/>
      <c r="Z407" s="519"/>
      <c r="AA407" s="519"/>
      <c r="AB407" s="519"/>
      <c r="AC407" s="519"/>
      <c r="AD407" s="519"/>
      <c r="AE407" s="519"/>
      <c r="AF407" s="519"/>
      <c r="HQ407" s="519"/>
      <c r="HR407" s="519"/>
      <c r="HS407" s="519"/>
      <c r="HT407" s="519"/>
      <c r="HU407" s="519"/>
      <c r="HV407" s="519"/>
      <c r="HW407" s="519"/>
      <c r="HX407" s="519"/>
      <c r="HY407" s="519"/>
      <c r="HZ407" s="519"/>
      <c r="IA407" s="519"/>
      <c r="IB407" s="519"/>
      <c r="IC407" s="519"/>
      <c r="ID407" s="519"/>
      <c r="IE407" s="519"/>
      <c r="IF407" s="519"/>
      <c r="IG407" s="519"/>
      <c r="IH407" s="519"/>
      <c r="II407" s="519"/>
      <c r="IJ407" s="519"/>
      <c r="IK407" s="519"/>
      <c r="IL407" s="519"/>
      <c r="IM407" s="519"/>
      <c r="IN407" s="519"/>
      <c r="IO407" s="519"/>
      <c r="IP407" s="519"/>
      <c r="IQ407" s="519"/>
      <c r="IR407" s="519"/>
      <c r="IS407" s="519"/>
      <c r="IT407" s="519"/>
      <c r="IU407" s="519"/>
      <c r="IV407" s="519"/>
    </row>
    <row r="408" spans="1:256" s="510" customFormat="1" ht="24.75" customHeight="1">
      <c r="A408" s="541" t="s">
        <v>291</v>
      </c>
      <c r="B408" s="363">
        <v>5197</v>
      </c>
      <c r="C408" s="363">
        <f t="shared" si="21"/>
        <v>6483</v>
      </c>
      <c r="D408" s="25">
        <v>5851</v>
      </c>
      <c r="E408" s="542">
        <f t="shared" si="24"/>
        <v>0.9025142680857627</v>
      </c>
      <c r="F408" s="543">
        <v>6291</v>
      </c>
      <c r="G408" s="542">
        <f t="shared" si="25"/>
        <v>-0.06994118582101415</v>
      </c>
      <c r="H408" s="518">
        <v>632</v>
      </c>
      <c r="I408" s="519"/>
      <c r="J408" s="519"/>
      <c r="K408" s="519"/>
      <c r="L408" s="519"/>
      <c r="M408" s="519"/>
      <c r="N408" s="519"/>
      <c r="O408" s="519"/>
      <c r="P408" s="519"/>
      <c r="Q408" s="519"/>
      <c r="R408" s="519"/>
      <c r="S408" s="519"/>
      <c r="T408" s="519"/>
      <c r="U408" s="519"/>
      <c r="V408" s="519"/>
      <c r="W408" s="519"/>
      <c r="X408" s="519"/>
      <c r="Y408" s="519"/>
      <c r="Z408" s="519"/>
      <c r="AA408" s="519"/>
      <c r="AB408" s="519"/>
      <c r="AC408" s="519"/>
      <c r="AD408" s="519"/>
      <c r="AE408" s="519"/>
      <c r="AF408" s="519"/>
      <c r="HQ408" s="519"/>
      <c r="HR408" s="519"/>
      <c r="HS408" s="519"/>
      <c r="HT408" s="519"/>
      <c r="HU408" s="519"/>
      <c r="HV408" s="519"/>
      <c r="HW408" s="519"/>
      <c r="HX408" s="519"/>
      <c r="HY408" s="519"/>
      <c r="HZ408" s="519"/>
      <c r="IA408" s="519"/>
      <c r="IB408" s="519"/>
      <c r="IC408" s="519"/>
      <c r="ID408" s="519"/>
      <c r="IE408" s="519"/>
      <c r="IF408" s="519"/>
      <c r="IG408" s="519"/>
      <c r="IH408" s="519"/>
      <c r="II408" s="519"/>
      <c r="IJ408" s="519"/>
      <c r="IK408" s="519"/>
      <c r="IL408" s="519"/>
      <c r="IM408" s="519"/>
      <c r="IN408" s="519"/>
      <c r="IO408" s="519"/>
      <c r="IP408" s="519"/>
      <c r="IQ408" s="519"/>
      <c r="IR408" s="519"/>
      <c r="IS408" s="519"/>
      <c r="IT408" s="519"/>
      <c r="IU408" s="519"/>
      <c r="IV408" s="519"/>
    </row>
    <row r="409" spans="1:256" s="510" customFormat="1" ht="24.75" customHeight="1">
      <c r="A409" s="541" t="s">
        <v>292</v>
      </c>
      <c r="B409" s="363">
        <v>5078</v>
      </c>
      <c r="C409" s="363">
        <f t="shared" si="21"/>
        <v>5396</v>
      </c>
      <c r="D409" s="25">
        <v>5396</v>
      </c>
      <c r="E409" s="542">
        <f t="shared" si="24"/>
        <v>1</v>
      </c>
      <c r="F409" s="543">
        <v>4865</v>
      </c>
      <c r="G409" s="542">
        <f t="shared" si="25"/>
        <v>0.1091469681397739</v>
      </c>
      <c r="H409" s="518"/>
      <c r="I409" s="519"/>
      <c r="J409" s="519"/>
      <c r="K409" s="519"/>
      <c r="L409" s="519"/>
      <c r="M409" s="519"/>
      <c r="N409" s="519"/>
      <c r="O409" s="519"/>
      <c r="P409" s="519"/>
      <c r="Q409" s="519"/>
      <c r="R409" s="519"/>
      <c r="S409" s="519"/>
      <c r="T409" s="519"/>
      <c r="U409" s="519"/>
      <c r="V409" s="519"/>
      <c r="W409" s="519"/>
      <c r="X409" s="519"/>
      <c r="Y409" s="519"/>
      <c r="Z409" s="519"/>
      <c r="AA409" s="519"/>
      <c r="AB409" s="519"/>
      <c r="AC409" s="519"/>
      <c r="AD409" s="519"/>
      <c r="AE409" s="519"/>
      <c r="AF409" s="519"/>
      <c r="HQ409" s="519"/>
      <c r="HR409" s="519"/>
      <c r="HS409" s="519"/>
      <c r="HT409" s="519"/>
      <c r="HU409" s="519"/>
      <c r="HV409" s="519"/>
      <c r="HW409" s="519"/>
      <c r="HX409" s="519"/>
      <c r="HY409" s="519"/>
      <c r="HZ409" s="519"/>
      <c r="IA409" s="519"/>
      <c r="IB409" s="519"/>
      <c r="IC409" s="519"/>
      <c r="ID409" s="519"/>
      <c r="IE409" s="519"/>
      <c r="IF409" s="519"/>
      <c r="IG409" s="519"/>
      <c r="IH409" s="519"/>
      <c r="II409" s="519"/>
      <c r="IJ409" s="519"/>
      <c r="IK409" s="519"/>
      <c r="IL409" s="519"/>
      <c r="IM409" s="519"/>
      <c r="IN409" s="519"/>
      <c r="IO409" s="519"/>
      <c r="IP409" s="519"/>
      <c r="IQ409" s="519"/>
      <c r="IR409" s="519"/>
      <c r="IS409" s="519"/>
      <c r="IT409" s="519"/>
      <c r="IU409" s="519"/>
      <c r="IV409" s="519"/>
    </row>
    <row r="410" spans="1:256" s="510" customFormat="1" ht="24.75" customHeight="1">
      <c r="A410" s="541" t="s">
        <v>293</v>
      </c>
      <c r="B410" s="363">
        <v>1549</v>
      </c>
      <c r="C410" s="363">
        <f t="shared" si="21"/>
        <v>2151</v>
      </c>
      <c r="D410" s="25">
        <v>2135</v>
      </c>
      <c r="E410" s="542">
        <f t="shared" si="24"/>
        <v>0.9925615992561599</v>
      </c>
      <c r="F410" s="543">
        <v>1895</v>
      </c>
      <c r="G410" s="542">
        <f t="shared" si="25"/>
        <v>0.1266490765171504</v>
      </c>
      <c r="H410" s="518">
        <v>16</v>
      </c>
      <c r="I410" s="519"/>
      <c r="J410" s="519"/>
      <c r="K410" s="519"/>
      <c r="L410" s="519"/>
      <c r="M410" s="519"/>
      <c r="N410" s="519"/>
      <c r="O410" s="519"/>
      <c r="P410" s="519"/>
      <c r="Q410" s="519"/>
      <c r="R410" s="519"/>
      <c r="S410" s="519"/>
      <c r="T410" s="519"/>
      <c r="U410" s="519"/>
      <c r="V410" s="519"/>
      <c r="W410" s="519"/>
      <c r="X410" s="519"/>
      <c r="Y410" s="519"/>
      <c r="Z410" s="519"/>
      <c r="AA410" s="519"/>
      <c r="AB410" s="519"/>
      <c r="AC410" s="519"/>
      <c r="AD410" s="519"/>
      <c r="AE410" s="519"/>
      <c r="AF410" s="519"/>
      <c r="HQ410" s="519"/>
      <c r="HR410" s="519"/>
      <c r="HS410" s="519"/>
      <c r="HT410" s="519"/>
      <c r="HU410" s="519"/>
      <c r="HV410" s="519"/>
      <c r="HW410" s="519"/>
      <c r="HX410" s="519"/>
      <c r="HY410" s="519"/>
      <c r="HZ410" s="519"/>
      <c r="IA410" s="519"/>
      <c r="IB410" s="519"/>
      <c r="IC410" s="519"/>
      <c r="ID410" s="519"/>
      <c r="IE410" s="519"/>
      <c r="IF410" s="519"/>
      <c r="IG410" s="519"/>
      <c r="IH410" s="519"/>
      <c r="II410" s="519"/>
      <c r="IJ410" s="519"/>
      <c r="IK410" s="519"/>
      <c r="IL410" s="519"/>
      <c r="IM410" s="519"/>
      <c r="IN410" s="519"/>
      <c r="IO410" s="519"/>
      <c r="IP410" s="519"/>
      <c r="IQ410" s="519"/>
      <c r="IR410" s="519"/>
      <c r="IS410" s="519"/>
      <c r="IT410" s="519"/>
      <c r="IU410" s="519"/>
      <c r="IV410" s="519"/>
    </row>
    <row r="411" spans="1:256" s="510" customFormat="1" ht="24.75" customHeight="1">
      <c r="A411" s="541" t="s">
        <v>294</v>
      </c>
      <c r="B411" s="363"/>
      <c r="C411" s="363">
        <f t="shared" si="21"/>
        <v>0</v>
      </c>
      <c r="D411" s="25"/>
      <c r="E411" s="542"/>
      <c r="F411" s="543">
        <v>0</v>
      </c>
      <c r="G411" s="542"/>
      <c r="H411" s="518"/>
      <c r="I411" s="519"/>
      <c r="J411" s="519"/>
      <c r="K411" s="519"/>
      <c r="L411" s="519"/>
      <c r="M411" s="519"/>
      <c r="N411" s="519"/>
      <c r="O411" s="519"/>
      <c r="P411" s="519"/>
      <c r="Q411" s="519"/>
      <c r="R411" s="519"/>
      <c r="S411" s="519"/>
      <c r="T411" s="519"/>
      <c r="U411" s="519"/>
      <c r="V411" s="519"/>
      <c r="W411" s="519"/>
      <c r="X411" s="519"/>
      <c r="Y411" s="519"/>
      <c r="Z411" s="519"/>
      <c r="AA411" s="519"/>
      <c r="AB411" s="519"/>
      <c r="AC411" s="519"/>
      <c r="AD411" s="519"/>
      <c r="AE411" s="519"/>
      <c r="AF411" s="519"/>
      <c r="HQ411" s="519"/>
      <c r="HR411" s="519"/>
      <c r="HS411" s="519"/>
      <c r="HT411" s="519"/>
      <c r="HU411" s="519"/>
      <c r="HV411" s="519"/>
      <c r="HW411" s="519"/>
      <c r="HX411" s="519"/>
      <c r="HY411" s="519"/>
      <c r="HZ411" s="519"/>
      <c r="IA411" s="519"/>
      <c r="IB411" s="519"/>
      <c r="IC411" s="519"/>
      <c r="ID411" s="519"/>
      <c r="IE411" s="519"/>
      <c r="IF411" s="519"/>
      <c r="IG411" s="519"/>
      <c r="IH411" s="519"/>
      <c r="II411" s="519"/>
      <c r="IJ411" s="519"/>
      <c r="IK411" s="519"/>
      <c r="IL411" s="519"/>
      <c r="IM411" s="519"/>
      <c r="IN411" s="519"/>
      <c r="IO411" s="519"/>
      <c r="IP411" s="519"/>
      <c r="IQ411" s="519"/>
      <c r="IR411" s="519"/>
      <c r="IS411" s="519"/>
      <c r="IT411" s="519"/>
      <c r="IU411" s="519"/>
      <c r="IV411" s="519"/>
    </row>
    <row r="412" spans="1:8" s="508" customFormat="1" ht="24.75" customHeight="1">
      <c r="A412" s="541" t="s">
        <v>295</v>
      </c>
      <c r="B412" s="363"/>
      <c r="C412" s="363">
        <f t="shared" si="21"/>
        <v>0</v>
      </c>
      <c r="D412" s="25"/>
      <c r="E412" s="542"/>
      <c r="F412" s="543">
        <v>0</v>
      </c>
      <c r="G412" s="542"/>
      <c r="H412" s="544"/>
    </row>
    <row r="413" spans="1:256" s="510" customFormat="1" ht="24.75" customHeight="1">
      <c r="A413" s="541" t="s">
        <v>296</v>
      </c>
      <c r="B413" s="363"/>
      <c r="C413" s="363">
        <f t="shared" si="21"/>
        <v>0</v>
      </c>
      <c r="D413" s="363">
        <v>0</v>
      </c>
      <c r="E413" s="542"/>
      <c r="F413" s="543">
        <v>0</v>
      </c>
      <c r="G413" s="542"/>
      <c r="H413" s="518"/>
      <c r="I413" s="519"/>
      <c r="J413" s="519"/>
      <c r="K413" s="519"/>
      <c r="L413" s="519"/>
      <c r="M413" s="519"/>
      <c r="N413" s="519"/>
      <c r="O413" s="519"/>
      <c r="P413" s="519"/>
      <c r="Q413" s="519"/>
      <c r="R413" s="519"/>
      <c r="S413" s="519"/>
      <c r="T413" s="519"/>
      <c r="U413" s="519"/>
      <c r="V413" s="519"/>
      <c r="W413" s="519"/>
      <c r="X413" s="519"/>
      <c r="Y413" s="519"/>
      <c r="Z413" s="519"/>
      <c r="AA413" s="519"/>
      <c r="AB413" s="519"/>
      <c r="AC413" s="519"/>
      <c r="AD413" s="519"/>
      <c r="AE413" s="519"/>
      <c r="AF413" s="519"/>
      <c r="HQ413" s="519"/>
      <c r="HR413" s="519"/>
      <c r="HS413" s="519"/>
      <c r="HT413" s="519"/>
      <c r="HU413" s="519"/>
      <c r="HV413" s="519"/>
      <c r="HW413" s="519"/>
      <c r="HX413" s="519"/>
      <c r="HY413" s="519"/>
      <c r="HZ413" s="519"/>
      <c r="IA413" s="519"/>
      <c r="IB413" s="519"/>
      <c r="IC413" s="519"/>
      <c r="ID413" s="519"/>
      <c r="IE413" s="519"/>
      <c r="IF413" s="519"/>
      <c r="IG413" s="519"/>
      <c r="IH413" s="519"/>
      <c r="II413" s="519"/>
      <c r="IJ413" s="519"/>
      <c r="IK413" s="519"/>
      <c r="IL413" s="519"/>
      <c r="IM413" s="519"/>
      <c r="IN413" s="519"/>
      <c r="IO413" s="519"/>
      <c r="IP413" s="519"/>
      <c r="IQ413" s="519"/>
      <c r="IR413" s="519"/>
      <c r="IS413" s="519"/>
      <c r="IT413" s="519"/>
      <c r="IU413" s="519"/>
      <c r="IV413" s="519"/>
    </row>
    <row r="414" spans="1:256" s="510" customFormat="1" ht="24.75" customHeight="1">
      <c r="A414" s="541" t="s">
        <v>297</v>
      </c>
      <c r="B414" s="363"/>
      <c r="C414" s="363">
        <f t="shared" si="21"/>
        <v>456</v>
      </c>
      <c r="D414" s="363">
        <v>3</v>
      </c>
      <c r="E414" s="542">
        <f>D414/C414</f>
        <v>0.006578947368421052</v>
      </c>
      <c r="F414" s="543"/>
      <c r="G414" s="542"/>
      <c r="H414" s="518">
        <v>453</v>
      </c>
      <c r="I414" s="519"/>
      <c r="J414" s="519"/>
      <c r="K414" s="519"/>
      <c r="L414" s="519"/>
      <c r="M414" s="519"/>
      <c r="N414" s="519"/>
      <c r="O414" s="519"/>
      <c r="P414" s="519"/>
      <c r="Q414" s="519"/>
      <c r="R414" s="519"/>
      <c r="S414" s="519"/>
      <c r="T414" s="519"/>
      <c r="U414" s="519"/>
      <c r="V414" s="519"/>
      <c r="W414" s="519"/>
      <c r="X414" s="519"/>
      <c r="Y414" s="519"/>
      <c r="Z414" s="519"/>
      <c r="AA414" s="519"/>
      <c r="AB414" s="519"/>
      <c r="AC414" s="519"/>
      <c r="AD414" s="519"/>
      <c r="AE414" s="519"/>
      <c r="AF414" s="519"/>
      <c r="HQ414" s="519"/>
      <c r="HR414" s="519"/>
      <c r="HS414" s="519"/>
      <c r="HT414" s="519"/>
      <c r="HU414" s="519"/>
      <c r="HV414" s="519"/>
      <c r="HW414" s="519"/>
      <c r="HX414" s="519"/>
      <c r="HY414" s="519"/>
      <c r="HZ414" s="519"/>
      <c r="IA414" s="519"/>
      <c r="IB414" s="519"/>
      <c r="IC414" s="519"/>
      <c r="ID414" s="519"/>
      <c r="IE414" s="519"/>
      <c r="IF414" s="519"/>
      <c r="IG414" s="519"/>
      <c r="IH414" s="519"/>
      <c r="II414" s="519"/>
      <c r="IJ414" s="519"/>
      <c r="IK414" s="519"/>
      <c r="IL414" s="519"/>
      <c r="IM414" s="519"/>
      <c r="IN414" s="519"/>
      <c r="IO414" s="519"/>
      <c r="IP414" s="519"/>
      <c r="IQ414" s="519"/>
      <c r="IR414" s="519"/>
      <c r="IS414" s="519"/>
      <c r="IT414" s="519"/>
      <c r="IU414" s="519"/>
      <c r="IV414" s="519"/>
    </row>
    <row r="415" spans="1:8" s="508" customFormat="1" ht="24.75" customHeight="1">
      <c r="A415" s="534" t="s">
        <v>298</v>
      </c>
      <c r="B415" s="360">
        <f>SUM(B416:B420)</f>
        <v>0</v>
      </c>
      <c r="C415" s="360">
        <f t="shared" si="21"/>
        <v>0</v>
      </c>
      <c r="D415" s="360">
        <f>SUM(D416:D420)</f>
        <v>0</v>
      </c>
      <c r="E415" s="536"/>
      <c r="F415" s="539">
        <f>SUM(F416:F420)</f>
        <v>26</v>
      </c>
      <c r="G415" s="536">
        <f aca="true" t="shared" si="26" ref="G415:G420">(D415-F415)/F415</f>
        <v>-1</v>
      </c>
      <c r="H415" s="540">
        <f>SUM(H416:H420)</f>
        <v>0</v>
      </c>
    </row>
    <row r="416" spans="1:256" s="510" customFormat="1" ht="24.75" customHeight="1">
      <c r="A416" s="541" t="s">
        <v>299</v>
      </c>
      <c r="B416" s="363"/>
      <c r="C416" s="363">
        <f t="shared" si="21"/>
        <v>0</v>
      </c>
      <c r="D416" s="363">
        <v>0</v>
      </c>
      <c r="E416" s="542"/>
      <c r="F416" s="539">
        <v>0</v>
      </c>
      <c r="G416" s="542"/>
      <c r="H416" s="518"/>
      <c r="I416" s="519"/>
      <c r="J416" s="519"/>
      <c r="K416" s="519"/>
      <c r="L416" s="519"/>
      <c r="M416" s="519"/>
      <c r="N416" s="519"/>
      <c r="O416" s="519"/>
      <c r="P416" s="519"/>
      <c r="Q416" s="519"/>
      <c r="R416" s="519"/>
      <c r="S416" s="519"/>
      <c r="T416" s="519"/>
      <c r="U416" s="519"/>
      <c r="V416" s="519"/>
      <c r="W416" s="519"/>
      <c r="X416" s="519"/>
      <c r="Y416" s="519"/>
      <c r="Z416" s="519"/>
      <c r="AA416" s="519"/>
      <c r="AB416" s="519"/>
      <c r="AC416" s="519"/>
      <c r="AD416" s="519"/>
      <c r="AE416" s="519"/>
      <c r="AF416" s="519"/>
      <c r="HQ416" s="519"/>
      <c r="HR416" s="519"/>
      <c r="HS416" s="519"/>
      <c r="HT416" s="519"/>
      <c r="HU416" s="519"/>
      <c r="HV416" s="519"/>
      <c r="HW416" s="519"/>
      <c r="HX416" s="519"/>
      <c r="HY416" s="519"/>
      <c r="HZ416" s="519"/>
      <c r="IA416" s="519"/>
      <c r="IB416" s="519"/>
      <c r="IC416" s="519"/>
      <c r="ID416" s="519"/>
      <c r="IE416" s="519"/>
      <c r="IF416" s="519"/>
      <c r="IG416" s="519"/>
      <c r="IH416" s="519"/>
      <c r="II416" s="519"/>
      <c r="IJ416" s="519"/>
      <c r="IK416" s="519"/>
      <c r="IL416" s="519"/>
      <c r="IM416" s="519"/>
      <c r="IN416" s="519"/>
      <c r="IO416" s="519"/>
      <c r="IP416" s="519"/>
      <c r="IQ416" s="519"/>
      <c r="IR416" s="519"/>
      <c r="IS416" s="519"/>
      <c r="IT416" s="519"/>
      <c r="IU416" s="519"/>
      <c r="IV416" s="519"/>
    </row>
    <row r="417" spans="1:256" s="510" customFormat="1" ht="24.75" customHeight="1">
      <c r="A417" s="541" t="s">
        <v>300</v>
      </c>
      <c r="B417" s="363"/>
      <c r="C417" s="363">
        <f t="shared" si="21"/>
        <v>0</v>
      </c>
      <c r="D417" s="363">
        <v>0</v>
      </c>
      <c r="E417" s="542"/>
      <c r="F417" s="543">
        <v>6</v>
      </c>
      <c r="G417" s="542">
        <f t="shared" si="26"/>
        <v>-1</v>
      </c>
      <c r="H417" s="518"/>
      <c r="I417" s="519"/>
      <c r="J417" s="519"/>
      <c r="K417" s="519"/>
      <c r="L417" s="519"/>
      <c r="M417" s="519"/>
      <c r="N417" s="519"/>
      <c r="O417" s="519"/>
      <c r="P417" s="519"/>
      <c r="Q417" s="519"/>
      <c r="R417" s="519"/>
      <c r="S417" s="519"/>
      <c r="T417" s="519"/>
      <c r="U417" s="519"/>
      <c r="V417" s="519"/>
      <c r="W417" s="519"/>
      <c r="X417" s="519"/>
      <c r="Y417" s="519"/>
      <c r="Z417" s="519"/>
      <c r="AA417" s="519"/>
      <c r="AB417" s="519"/>
      <c r="AC417" s="519"/>
      <c r="AD417" s="519"/>
      <c r="AE417" s="519"/>
      <c r="AF417" s="519"/>
      <c r="HQ417" s="519"/>
      <c r="HR417" s="519"/>
      <c r="HS417" s="519"/>
      <c r="HT417" s="519"/>
      <c r="HU417" s="519"/>
      <c r="HV417" s="519"/>
      <c r="HW417" s="519"/>
      <c r="HX417" s="519"/>
      <c r="HY417" s="519"/>
      <c r="HZ417" s="519"/>
      <c r="IA417" s="519"/>
      <c r="IB417" s="519"/>
      <c r="IC417" s="519"/>
      <c r="ID417" s="519"/>
      <c r="IE417" s="519"/>
      <c r="IF417" s="519"/>
      <c r="IG417" s="519"/>
      <c r="IH417" s="519"/>
      <c r="II417" s="519"/>
      <c r="IJ417" s="519"/>
      <c r="IK417" s="519"/>
      <c r="IL417" s="519"/>
      <c r="IM417" s="519"/>
      <c r="IN417" s="519"/>
      <c r="IO417" s="519"/>
      <c r="IP417" s="519"/>
      <c r="IQ417" s="519"/>
      <c r="IR417" s="519"/>
      <c r="IS417" s="519"/>
      <c r="IT417" s="519"/>
      <c r="IU417" s="519"/>
      <c r="IV417" s="519"/>
    </row>
    <row r="418" spans="1:256" s="510" customFormat="1" ht="24.75" customHeight="1">
      <c r="A418" s="541" t="s">
        <v>301</v>
      </c>
      <c r="B418" s="363"/>
      <c r="C418" s="363">
        <f t="shared" si="21"/>
        <v>0</v>
      </c>
      <c r="D418" s="363">
        <v>0</v>
      </c>
      <c r="E418" s="542"/>
      <c r="F418" s="543">
        <v>0</v>
      </c>
      <c r="G418" s="542"/>
      <c r="H418" s="518"/>
      <c r="I418" s="519"/>
      <c r="J418" s="519"/>
      <c r="K418" s="519"/>
      <c r="L418" s="519"/>
      <c r="M418" s="519"/>
      <c r="N418" s="519"/>
      <c r="O418" s="519"/>
      <c r="P418" s="519"/>
      <c r="Q418" s="519"/>
      <c r="R418" s="519"/>
      <c r="S418" s="519"/>
      <c r="T418" s="519"/>
      <c r="U418" s="519"/>
      <c r="V418" s="519"/>
      <c r="W418" s="519"/>
      <c r="X418" s="519"/>
      <c r="Y418" s="519"/>
      <c r="Z418" s="519"/>
      <c r="AA418" s="519"/>
      <c r="AB418" s="519"/>
      <c r="AC418" s="519"/>
      <c r="AD418" s="519"/>
      <c r="AE418" s="519"/>
      <c r="AF418" s="519"/>
      <c r="HQ418" s="519"/>
      <c r="HR418" s="519"/>
      <c r="HS418" s="519"/>
      <c r="HT418" s="519"/>
      <c r="HU418" s="519"/>
      <c r="HV418" s="519"/>
      <c r="HW418" s="519"/>
      <c r="HX418" s="519"/>
      <c r="HY418" s="519"/>
      <c r="HZ418" s="519"/>
      <c r="IA418" s="519"/>
      <c r="IB418" s="519"/>
      <c r="IC418" s="519"/>
      <c r="ID418" s="519"/>
      <c r="IE418" s="519"/>
      <c r="IF418" s="519"/>
      <c r="IG418" s="519"/>
      <c r="IH418" s="519"/>
      <c r="II418" s="519"/>
      <c r="IJ418" s="519"/>
      <c r="IK418" s="519"/>
      <c r="IL418" s="519"/>
      <c r="IM418" s="519"/>
      <c r="IN418" s="519"/>
      <c r="IO418" s="519"/>
      <c r="IP418" s="519"/>
      <c r="IQ418" s="519"/>
      <c r="IR418" s="519"/>
      <c r="IS418" s="519"/>
      <c r="IT418" s="519"/>
      <c r="IU418" s="519"/>
      <c r="IV418" s="519"/>
    </row>
    <row r="419" spans="1:256" s="509" customFormat="1" ht="24.75" customHeight="1">
      <c r="A419" s="541" t="s">
        <v>302</v>
      </c>
      <c r="B419" s="363"/>
      <c r="C419" s="363">
        <f t="shared" si="21"/>
        <v>0</v>
      </c>
      <c r="D419" s="363">
        <f>SUM(D420:D424)</f>
        <v>0</v>
      </c>
      <c r="E419" s="542"/>
      <c r="F419" s="543">
        <v>0</v>
      </c>
      <c r="G419" s="542"/>
      <c r="H419" s="518"/>
      <c r="I419" s="519"/>
      <c r="J419" s="519"/>
      <c r="K419" s="519"/>
      <c r="L419" s="519"/>
      <c r="M419" s="519"/>
      <c r="N419" s="519"/>
      <c r="O419" s="519"/>
      <c r="P419" s="519"/>
      <c r="Q419" s="519"/>
      <c r="R419" s="519"/>
      <c r="S419" s="519"/>
      <c r="T419" s="519"/>
      <c r="U419" s="519"/>
      <c r="V419" s="519"/>
      <c r="W419" s="519"/>
      <c r="X419" s="519"/>
      <c r="Y419" s="519"/>
      <c r="Z419" s="519"/>
      <c r="AA419" s="519"/>
      <c r="AB419" s="519"/>
      <c r="AC419" s="519"/>
      <c r="AD419" s="519"/>
      <c r="AE419" s="519"/>
      <c r="AF419" s="519"/>
      <c r="HQ419" s="519"/>
      <c r="HR419" s="519"/>
      <c r="HS419" s="519"/>
      <c r="HT419" s="519"/>
      <c r="HU419" s="519"/>
      <c r="HV419" s="519"/>
      <c r="HW419" s="519"/>
      <c r="HX419" s="519"/>
      <c r="HY419" s="519"/>
      <c r="HZ419" s="519"/>
      <c r="IA419" s="519"/>
      <c r="IB419" s="519"/>
      <c r="IC419" s="519"/>
      <c r="ID419" s="519"/>
      <c r="IE419" s="519"/>
      <c r="IF419" s="519"/>
      <c r="IG419" s="519"/>
      <c r="IH419" s="519"/>
      <c r="II419" s="519"/>
      <c r="IJ419" s="519"/>
      <c r="IK419" s="519"/>
      <c r="IL419" s="519"/>
      <c r="IM419" s="519"/>
      <c r="IN419" s="519"/>
      <c r="IO419" s="519"/>
      <c r="IP419" s="519"/>
      <c r="IQ419" s="519"/>
      <c r="IR419" s="519"/>
      <c r="IS419" s="519"/>
      <c r="IT419" s="519"/>
      <c r="IU419" s="519"/>
      <c r="IV419" s="519"/>
    </row>
    <row r="420" spans="1:8" s="508" customFormat="1" ht="24.75" customHeight="1">
      <c r="A420" s="541" t="s">
        <v>303</v>
      </c>
      <c r="B420" s="363"/>
      <c r="C420" s="363">
        <f t="shared" si="21"/>
        <v>0</v>
      </c>
      <c r="D420" s="363">
        <v>0</v>
      </c>
      <c r="E420" s="542"/>
      <c r="F420" s="543">
        <v>20</v>
      </c>
      <c r="G420" s="542">
        <f t="shared" si="26"/>
        <v>-1</v>
      </c>
      <c r="H420" s="544"/>
    </row>
    <row r="421" spans="1:8" s="508" customFormat="1" ht="24.75" customHeight="1" hidden="1">
      <c r="A421" s="534" t="s">
        <v>304</v>
      </c>
      <c r="B421" s="360">
        <f>SUM(B422:B426)</f>
        <v>0</v>
      </c>
      <c r="C421" s="360">
        <f t="shared" si="21"/>
        <v>0</v>
      </c>
      <c r="D421" s="360">
        <f>SUM(D422:D426)</f>
        <v>0</v>
      </c>
      <c r="E421" s="536"/>
      <c r="F421" s="539">
        <f>SUM(F422:F426)</f>
        <v>0</v>
      </c>
      <c r="G421" s="536"/>
      <c r="H421" s="540"/>
    </row>
    <row r="422" spans="1:256" s="506" customFormat="1" ht="24.75" customHeight="1" hidden="1">
      <c r="A422" s="541" t="s">
        <v>305</v>
      </c>
      <c r="B422" s="363"/>
      <c r="C422" s="363">
        <f t="shared" si="21"/>
        <v>0</v>
      </c>
      <c r="D422" s="363">
        <v>0</v>
      </c>
      <c r="E422" s="542"/>
      <c r="F422" s="543"/>
      <c r="G422" s="542"/>
      <c r="H422" s="518"/>
      <c r="I422" s="519"/>
      <c r="J422" s="519"/>
      <c r="K422" s="519"/>
      <c r="L422" s="519"/>
      <c r="M422" s="519"/>
      <c r="N422" s="519"/>
      <c r="O422" s="519"/>
      <c r="P422" s="519"/>
      <c r="Q422" s="519"/>
      <c r="R422" s="519"/>
      <c r="S422" s="519"/>
      <c r="T422" s="519"/>
      <c r="U422" s="519"/>
      <c r="V422" s="519"/>
      <c r="W422" s="519"/>
      <c r="X422" s="519"/>
      <c r="Y422" s="519"/>
      <c r="Z422" s="519"/>
      <c r="AA422" s="519"/>
      <c r="AB422" s="519"/>
      <c r="AC422" s="519"/>
      <c r="AD422" s="519"/>
      <c r="AE422" s="519"/>
      <c r="AF422" s="519"/>
      <c r="HQ422" s="519"/>
      <c r="HR422" s="519"/>
      <c r="HS422" s="519"/>
      <c r="HT422" s="519"/>
      <c r="HU422" s="519"/>
      <c r="HV422" s="519"/>
      <c r="HW422" s="519"/>
      <c r="HX422" s="519"/>
      <c r="HY422" s="519"/>
      <c r="HZ422" s="519"/>
      <c r="IA422" s="519"/>
      <c r="IB422" s="519"/>
      <c r="IC422" s="519"/>
      <c r="ID422" s="519"/>
      <c r="IE422" s="519"/>
      <c r="IF422" s="519"/>
      <c r="IG422" s="519"/>
      <c r="IH422" s="519"/>
      <c r="II422" s="519"/>
      <c r="IJ422" s="519"/>
      <c r="IK422" s="519"/>
      <c r="IL422" s="519"/>
      <c r="IM422" s="519"/>
      <c r="IN422" s="519"/>
      <c r="IO422" s="519"/>
      <c r="IP422" s="519"/>
      <c r="IQ422" s="519"/>
      <c r="IR422" s="519"/>
      <c r="IS422" s="519"/>
      <c r="IT422" s="519"/>
      <c r="IU422" s="519"/>
      <c r="IV422" s="519"/>
    </row>
    <row r="423" spans="1:256" s="506" customFormat="1" ht="24.75" customHeight="1" hidden="1">
      <c r="A423" s="541" t="s">
        <v>306</v>
      </c>
      <c r="B423" s="363"/>
      <c r="C423" s="363">
        <f t="shared" si="21"/>
        <v>0</v>
      </c>
      <c r="D423" s="363">
        <v>0</v>
      </c>
      <c r="E423" s="542"/>
      <c r="F423" s="543"/>
      <c r="G423" s="542"/>
      <c r="H423" s="518"/>
      <c r="I423" s="519"/>
      <c r="J423" s="519"/>
      <c r="K423" s="519"/>
      <c r="L423" s="519"/>
      <c r="M423" s="519"/>
      <c r="N423" s="519"/>
      <c r="O423" s="519"/>
      <c r="P423" s="519"/>
      <c r="Q423" s="519"/>
      <c r="R423" s="519"/>
      <c r="S423" s="519"/>
      <c r="T423" s="519"/>
      <c r="U423" s="519"/>
      <c r="V423" s="519"/>
      <c r="W423" s="519"/>
      <c r="X423" s="519"/>
      <c r="Y423" s="519"/>
      <c r="Z423" s="519"/>
      <c r="AA423" s="519"/>
      <c r="AB423" s="519"/>
      <c r="AC423" s="519"/>
      <c r="AD423" s="519"/>
      <c r="AE423" s="519"/>
      <c r="AF423" s="519"/>
      <c r="HQ423" s="519"/>
      <c r="HR423" s="519"/>
      <c r="HS423" s="519"/>
      <c r="HT423" s="519"/>
      <c r="HU423" s="519"/>
      <c r="HV423" s="519"/>
      <c r="HW423" s="519"/>
      <c r="HX423" s="519"/>
      <c r="HY423" s="519"/>
      <c r="HZ423" s="519"/>
      <c r="IA423" s="519"/>
      <c r="IB423" s="519"/>
      <c r="IC423" s="519"/>
      <c r="ID423" s="519"/>
      <c r="IE423" s="519"/>
      <c r="IF423" s="519"/>
      <c r="IG423" s="519"/>
      <c r="IH423" s="519"/>
      <c r="II423" s="519"/>
      <c r="IJ423" s="519"/>
      <c r="IK423" s="519"/>
      <c r="IL423" s="519"/>
      <c r="IM423" s="519"/>
      <c r="IN423" s="519"/>
      <c r="IO423" s="519"/>
      <c r="IP423" s="519"/>
      <c r="IQ423" s="519"/>
      <c r="IR423" s="519"/>
      <c r="IS423" s="519"/>
      <c r="IT423" s="519"/>
      <c r="IU423" s="519"/>
      <c r="IV423" s="519"/>
    </row>
    <row r="424" spans="1:256" s="506" customFormat="1" ht="24.75" customHeight="1" hidden="1">
      <c r="A424" s="541" t="s">
        <v>307</v>
      </c>
      <c r="B424" s="363"/>
      <c r="C424" s="363">
        <f t="shared" si="21"/>
        <v>0</v>
      </c>
      <c r="D424" s="363">
        <v>0</v>
      </c>
      <c r="E424" s="542"/>
      <c r="F424" s="543"/>
      <c r="G424" s="542"/>
      <c r="H424" s="518"/>
      <c r="I424" s="519"/>
      <c r="J424" s="519"/>
      <c r="K424" s="519"/>
      <c r="L424" s="519"/>
      <c r="M424" s="519"/>
      <c r="N424" s="519"/>
      <c r="O424" s="519"/>
      <c r="P424" s="519"/>
      <c r="Q424" s="519"/>
      <c r="R424" s="519"/>
      <c r="S424" s="519"/>
      <c r="T424" s="519"/>
      <c r="U424" s="519"/>
      <c r="V424" s="519"/>
      <c r="W424" s="519"/>
      <c r="X424" s="519"/>
      <c r="Y424" s="519"/>
      <c r="Z424" s="519"/>
      <c r="AA424" s="519"/>
      <c r="AB424" s="519"/>
      <c r="AC424" s="519"/>
      <c r="AD424" s="519"/>
      <c r="AE424" s="519"/>
      <c r="AF424" s="519"/>
      <c r="HQ424" s="519"/>
      <c r="HR424" s="519"/>
      <c r="HS424" s="519"/>
      <c r="HT424" s="519"/>
      <c r="HU424" s="519"/>
      <c r="HV424" s="519"/>
      <c r="HW424" s="519"/>
      <c r="HX424" s="519"/>
      <c r="HY424" s="519"/>
      <c r="HZ424" s="519"/>
      <c r="IA424" s="519"/>
      <c r="IB424" s="519"/>
      <c r="IC424" s="519"/>
      <c r="ID424" s="519"/>
      <c r="IE424" s="519"/>
      <c r="IF424" s="519"/>
      <c r="IG424" s="519"/>
      <c r="IH424" s="519"/>
      <c r="II424" s="519"/>
      <c r="IJ424" s="519"/>
      <c r="IK424" s="519"/>
      <c r="IL424" s="519"/>
      <c r="IM424" s="519"/>
      <c r="IN424" s="519"/>
      <c r="IO424" s="519"/>
      <c r="IP424" s="519"/>
      <c r="IQ424" s="519"/>
      <c r="IR424" s="519"/>
      <c r="IS424" s="519"/>
      <c r="IT424" s="519"/>
      <c r="IU424" s="519"/>
      <c r="IV424" s="519"/>
    </row>
    <row r="425" spans="1:256" s="509" customFormat="1" ht="24.75" customHeight="1" hidden="1">
      <c r="A425" s="541" t="s">
        <v>308</v>
      </c>
      <c r="B425" s="363"/>
      <c r="C425" s="363">
        <f t="shared" si="21"/>
        <v>0</v>
      </c>
      <c r="D425" s="363">
        <f>SUM(D426:D428)</f>
        <v>0</v>
      </c>
      <c r="E425" s="542"/>
      <c r="F425" s="543"/>
      <c r="G425" s="542"/>
      <c r="H425" s="518"/>
      <c r="I425" s="519"/>
      <c r="J425" s="519"/>
      <c r="K425" s="519"/>
      <c r="L425" s="519"/>
      <c r="M425" s="519"/>
      <c r="N425" s="519"/>
      <c r="O425" s="519"/>
      <c r="P425" s="519"/>
      <c r="Q425" s="519"/>
      <c r="R425" s="519"/>
      <c r="S425" s="519"/>
      <c r="T425" s="519"/>
      <c r="U425" s="519"/>
      <c r="V425" s="519"/>
      <c r="W425" s="519"/>
      <c r="X425" s="519"/>
      <c r="Y425" s="519"/>
      <c r="Z425" s="519"/>
      <c r="AA425" s="519"/>
      <c r="AB425" s="519"/>
      <c r="AC425" s="519"/>
      <c r="AD425" s="519"/>
      <c r="AE425" s="519"/>
      <c r="AF425" s="519"/>
      <c r="HQ425" s="519"/>
      <c r="HR425" s="519"/>
      <c r="HS425" s="519"/>
      <c r="HT425" s="519"/>
      <c r="HU425" s="519"/>
      <c r="HV425" s="519"/>
      <c r="HW425" s="519"/>
      <c r="HX425" s="519"/>
      <c r="HY425" s="519"/>
      <c r="HZ425" s="519"/>
      <c r="IA425" s="519"/>
      <c r="IB425" s="519"/>
      <c r="IC425" s="519"/>
      <c r="ID425" s="519"/>
      <c r="IE425" s="519"/>
      <c r="IF425" s="519"/>
      <c r="IG425" s="519"/>
      <c r="IH425" s="519"/>
      <c r="II425" s="519"/>
      <c r="IJ425" s="519"/>
      <c r="IK425" s="519"/>
      <c r="IL425" s="519"/>
      <c r="IM425" s="519"/>
      <c r="IN425" s="519"/>
      <c r="IO425" s="519"/>
      <c r="IP425" s="519"/>
      <c r="IQ425" s="519"/>
      <c r="IR425" s="519"/>
      <c r="IS425" s="519"/>
      <c r="IT425" s="519"/>
      <c r="IU425" s="519"/>
      <c r="IV425" s="519"/>
    </row>
    <row r="426" spans="1:256" s="506" customFormat="1" ht="24.75" customHeight="1" hidden="1">
      <c r="A426" s="541" t="s">
        <v>309</v>
      </c>
      <c r="B426" s="363"/>
      <c r="C426" s="363">
        <f t="shared" si="21"/>
        <v>0</v>
      </c>
      <c r="D426" s="363">
        <v>0</v>
      </c>
      <c r="E426" s="542"/>
      <c r="F426" s="543"/>
      <c r="G426" s="542"/>
      <c r="H426" s="518"/>
      <c r="I426" s="519"/>
      <c r="J426" s="519"/>
      <c r="K426" s="519"/>
      <c r="L426" s="519"/>
      <c r="M426" s="519"/>
      <c r="N426" s="519"/>
      <c r="O426" s="519"/>
      <c r="P426" s="519"/>
      <c r="Q426" s="519"/>
      <c r="R426" s="519"/>
      <c r="S426" s="519"/>
      <c r="T426" s="519"/>
      <c r="U426" s="519"/>
      <c r="V426" s="519"/>
      <c r="W426" s="519"/>
      <c r="X426" s="519"/>
      <c r="Y426" s="519"/>
      <c r="Z426" s="519"/>
      <c r="AA426" s="519"/>
      <c r="AB426" s="519"/>
      <c r="AC426" s="519"/>
      <c r="AD426" s="519"/>
      <c r="AE426" s="519"/>
      <c r="AF426" s="519"/>
      <c r="HQ426" s="519"/>
      <c r="HR426" s="519"/>
      <c r="HS426" s="519"/>
      <c r="HT426" s="519"/>
      <c r="HU426" s="519"/>
      <c r="HV426" s="519"/>
      <c r="HW426" s="519"/>
      <c r="HX426" s="519"/>
      <c r="HY426" s="519"/>
      <c r="HZ426" s="519"/>
      <c r="IA426" s="519"/>
      <c r="IB426" s="519"/>
      <c r="IC426" s="519"/>
      <c r="ID426" s="519"/>
      <c r="IE426" s="519"/>
      <c r="IF426" s="519"/>
      <c r="IG426" s="519"/>
      <c r="IH426" s="519"/>
      <c r="II426" s="519"/>
      <c r="IJ426" s="519"/>
      <c r="IK426" s="519"/>
      <c r="IL426" s="519"/>
      <c r="IM426" s="519"/>
      <c r="IN426" s="519"/>
      <c r="IO426" s="519"/>
      <c r="IP426" s="519"/>
      <c r="IQ426" s="519"/>
      <c r="IR426" s="519"/>
      <c r="IS426" s="519"/>
      <c r="IT426" s="519"/>
      <c r="IU426" s="519"/>
      <c r="IV426" s="519"/>
    </row>
    <row r="427" spans="1:8" s="508" customFormat="1" ht="24.75" customHeight="1" hidden="1">
      <c r="A427" s="534" t="s">
        <v>310</v>
      </c>
      <c r="B427" s="360">
        <f>SUM(B428:B430)</f>
        <v>0</v>
      </c>
      <c r="C427" s="360">
        <f t="shared" si="21"/>
        <v>0</v>
      </c>
      <c r="D427" s="360">
        <f>SUM(D428:D430)</f>
        <v>0</v>
      </c>
      <c r="E427" s="536"/>
      <c r="F427" s="539">
        <f>SUM(F428:F430)</f>
        <v>0</v>
      </c>
      <c r="G427" s="536"/>
      <c r="H427" s="540"/>
    </row>
    <row r="428" spans="1:256" s="506" customFormat="1" ht="24.75" customHeight="1" hidden="1">
      <c r="A428" s="541" t="s">
        <v>311</v>
      </c>
      <c r="B428" s="363"/>
      <c r="C428" s="363">
        <f t="shared" si="21"/>
        <v>0</v>
      </c>
      <c r="D428" s="363">
        <v>0</v>
      </c>
      <c r="E428" s="542"/>
      <c r="F428" s="543"/>
      <c r="G428" s="542"/>
      <c r="H428" s="518"/>
      <c r="I428" s="519"/>
      <c r="J428" s="519"/>
      <c r="K428" s="519"/>
      <c r="L428" s="519"/>
      <c r="M428" s="519"/>
      <c r="N428" s="519"/>
      <c r="O428" s="519"/>
      <c r="P428" s="519"/>
      <c r="Q428" s="519"/>
      <c r="R428" s="519"/>
      <c r="S428" s="519"/>
      <c r="T428" s="519"/>
      <c r="U428" s="519"/>
      <c r="V428" s="519"/>
      <c r="W428" s="519"/>
      <c r="X428" s="519"/>
      <c r="Y428" s="519"/>
      <c r="Z428" s="519"/>
      <c r="AA428" s="519"/>
      <c r="AB428" s="519"/>
      <c r="AC428" s="519"/>
      <c r="AD428" s="519"/>
      <c r="AE428" s="519"/>
      <c r="AF428" s="519"/>
      <c r="HQ428" s="519"/>
      <c r="HR428" s="519"/>
      <c r="HS428" s="519"/>
      <c r="HT428" s="519"/>
      <c r="HU428" s="519"/>
      <c r="HV428" s="519"/>
      <c r="HW428" s="519"/>
      <c r="HX428" s="519"/>
      <c r="HY428" s="519"/>
      <c r="HZ428" s="519"/>
      <c r="IA428" s="519"/>
      <c r="IB428" s="519"/>
      <c r="IC428" s="519"/>
      <c r="ID428" s="519"/>
      <c r="IE428" s="519"/>
      <c r="IF428" s="519"/>
      <c r="IG428" s="519"/>
      <c r="IH428" s="519"/>
      <c r="II428" s="519"/>
      <c r="IJ428" s="519"/>
      <c r="IK428" s="519"/>
      <c r="IL428" s="519"/>
      <c r="IM428" s="519"/>
      <c r="IN428" s="519"/>
      <c r="IO428" s="519"/>
      <c r="IP428" s="519"/>
      <c r="IQ428" s="519"/>
      <c r="IR428" s="519"/>
      <c r="IS428" s="519"/>
      <c r="IT428" s="519"/>
      <c r="IU428" s="519"/>
      <c r="IV428" s="519"/>
    </row>
    <row r="429" spans="1:8" s="508" customFormat="1" ht="24.75" customHeight="1" hidden="1">
      <c r="A429" s="541" t="s">
        <v>312</v>
      </c>
      <c r="B429" s="363"/>
      <c r="C429" s="363">
        <f t="shared" si="21"/>
        <v>0</v>
      </c>
      <c r="D429" s="363">
        <f>SUM(D430:D432)</f>
        <v>0</v>
      </c>
      <c r="E429" s="542"/>
      <c r="F429" s="543"/>
      <c r="G429" s="542"/>
      <c r="H429" s="544"/>
    </row>
    <row r="430" spans="1:256" s="511" customFormat="1" ht="24.75" customHeight="1" hidden="1">
      <c r="A430" s="541" t="s">
        <v>313</v>
      </c>
      <c r="B430" s="363"/>
      <c r="C430" s="363">
        <f t="shared" si="21"/>
        <v>0</v>
      </c>
      <c r="D430" s="363">
        <v>0</v>
      </c>
      <c r="E430" s="542"/>
      <c r="F430" s="543"/>
      <c r="G430" s="542"/>
      <c r="H430" s="518"/>
      <c r="I430" s="519"/>
      <c r="J430" s="519"/>
      <c r="K430" s="519"/>
      <c r="L430" s="519"/>
      <c r="M430" s="519"/>
      <c r="N430" s="519"/>
      <c r="O430" s="519"/>
      <c r="P430" s="519"/>
      <c r="Q430" s="519"/>
      <c r="R430" s="519"/>
      <c r="S430" s="519"/>
      <c r="T430" s="519"/>
      <c r="U430" s="519"/>
      <c r="V430" s="519"/>
      <c r="W430" s="519"/>
      <c r="X430" s="519"/>
      <c r="Y430" s="519"/>
      <c r="Z430" s="519"/>
      <c r="AA430" s="519"/>
      <c r="AB430" s="519"/>
      <c r="AC430" s="519"/>
      <c r="AD430" s="519"/>
      <c r="AE430" s="519"/>
      <c r="AF430" s="519"/>
      <c r="HQ430" s="519"/>
      <c r="HR430" s="519"/>
      <c r="HS430" s="519"/>
      <c r="HT430" s="519"/>
      <c r="HU430" s="519"/>
      <c r="HV430" s="519"/>
      <c r="HW430" s="519"/>
      <c r="HX430" s="519"/>
      <c r="HY430" s="519"/>
      <c r="HZ430" s="519"/>
      <c r="IA430" s="519"/>
      <c r="IB430" s="519"/>
      <c r="IC430" s="519"/>
      <c r="ID430" s="519"/>
      <c r="IE430" s="519"/>
      <c r="IF430" s="519"/>
      <c r="IG430" s="519"/>
      <c r="IH430" s="519"/>
      <c r="II430" s="519"/>
      <c r="IJ430" s="519"/>
      <c r="IK430" s="519"/>
      <c r="IL430" s="519"/>
      <c r="IM430" s="519"/>
      <c r="IN430" s="519"/>
      <c r="IO430" s="519"/>
      <c r="IP430" s="519"/>
      <c r="IQ430" s="519"/>
      <c r="IR430" s="519"/>
      <c r="IS430" s="519"/>
      <c r="IT430" s="519"/>
      <c r="IU430" s="519"/>
      <c r="IV430" s="519"/>
    </row>
    <row r="431" spans="1:8" s="508" customFormat="1" ht="24.75" customHeight="1" hidden="1">
      <c r="A431" s="534" t="s">
        <v>314</v>
      </c>
      <c r="B431" s="360">
        <f>SUM(B432:B434)</f>
        <v>0</v>
      </c>
      <c r="C431" s="360">
        <f t="shared" si="21"/>
        <v>0</v>
      </c>
      <c r="D431" s="360">
        <f>SUM(D432:D434)</f>
        <v>0</v>
      </c>
      <c r="E431" s="536"/>
      <c r="F431" s="539">
        <f>SUM(F432:F434)</f>
        <v>0</v>
      </c>
      <c r="G431" s="536"/>
      <c r="H431" s="540"/>
    </row>
    <row r="432" spans="1:8" s="508" customFormat="1" ht="24.75" customHeight="1" hidden="1">
      <c r="A432" s="541" t="s">
        <v>315</v>
      </c>
      <c r="B432" s="363"/>
      <c r="C432" s="363">
        <f t="shared" si="21"/>
        <v>0</v>
      </c>
      <c r="D432" s="363">
        <v>0</v>
      </c>
      <c r="E432" s="542"/>
      <c r="F432" s="543"/>
      <c r="G432" s="542"/>
      <c r="H432" s="544"/>
    </row>
    <row r="433" spans="1:8" s="508" customFormat="1" ht="24.75" customHeight="1" hidden="1">
      <c r="A433" s="541" t="s">
        <v>316</v>
      </c>
      <c r="B433" s="363"/>
      <c r="C433" s="363">
        <f t="shared" si="21"/>
        <v>0</v>
      </c>
      <c r="D433" s="363">
        <f>SUM(D434:D436)</f>
        <v>0</v>
      </c>
      <c r="E433" s="542"/>
      <c r="F433" s="543"/>
      <c r="G433" s="542"/>
      <c r="H433" s="544"/>
    </row>
    <row r="434" spans="1:256" s="511" customFormat="1" ht="24.75" customHeight="1" hidden="1">
      <c r="A434" s="541" t="s">
        <v>317</v>
      </c>
      <c r="B434" s="363"/>
      <c r="C434" s="363">
        <f t="shared" si="21"/>
        <v>0</v>
      </c>
      <c r="D434" s="363">
        <v>0</v>
      </c>
      <c r="E434" s="542"/>
      <c r="F434" s="543"/>
      <c r="G434" s="542"/>
      <c r="H434" s="518"/>
      <c r="I434" s="519"/>
      <c r="J434" s="519"/>
      <c r="K434" s="519"/>
      <c r="L434" s="519"/>
      <c r="M434" s="519"/>
      <c r="N434" s="519"/>
      <c r="O434" s="519"/>
      <c r="P434" s="519"/>
      <c r="Q434" s="519"/>
      <c r="R434" s="519"/>
      <c r="S434" s="519"/>
      <c r="T434" s="519"/>
      <c r="U434" s="519"/>
      <c r="V434" s="519"/>
      <c r="W434" s="519"/>
      <c r="X434" s="519"/>
      <c r="Y434" s="519"/>
      <c r="Z434" s="519"/>
      <c r="AA434" s="519"/>
      <c r="AB434" s="519"/>
      <c r="AC434" s="519"/>
      <c r="AD434" s="519"/>
      <c r="AE434" s="519"/>
      <c r="AF434" s="519"/>
      <c r="HQ434" s="519"/>
      <c r="HR434" s="519"/>
      <c r="HS434" s="519"/>
      <c r="HT434" s="519"/>
      <c r="HU434" s="519"/>
      <c r="HV434" s="519"/>
      <c r="HW434" s="519"/>
      <c r="HX434" s="519"/>
      <c r="HY434" s="519"/>
      <c r="HZ434" s="519"/>
      <c r="IA434" s="519"/>
      <c r="IB434" s="519"/>
      <c r="IC434" s="519"/>
      <c r="ID434" s="519"/>
      <c r="IE434" s="519"/>
      <c r="IF434" s="519"/>
      <c r="IG434" s="519"/>
      <c r="IH434" s="519"/>
      <c r="II434" s="519"/>
      <c r="IJ434" s="519"/>
      <c r="IK434" s="519"/>
      <c r="IL434" s="519"/>
      <c r="IM434" s="519"/>
      <c r="IN434" s="519"/>
      <c r="IO434" s="519"/>
      <c r="IP434" s="519"/>
      <c r="IQ434" s="519"/>
      <c r="IR434" s="519"/>
      <c r="IS434" s="519"/>
      <c r="IT434" s="519"/>
      <c r="IU434" s="519"/>
      <c r="IV434" s="519"/>
    </row>
    <row r="435" spans="1:256" s="506" customFormat="1" ht="24.75" customHeight="1" hidden="1">
      <c r="A435" s="534" t="s">
        <v>318</v>
      </c>
      <c r="B435" s="360">
        <f>SUM(B436:B438)</f>
        <v>0</v>
      </c>
      <c r="C435" s="363">
        <f t="shared" si="21"/>
        <v>0</v>
      </c>
      <c r="D435" s="360">
        <f>SUM(D436:D438)</f>
        <v>0</v>
      </c>
      <c r="E435" s="542"/>
      <c r="F435" s="539">
        <f>SUM(F436:F438)</f>
        <v>0</v>
      </c>
      <c r="G435" s="542"/>
      <c r="H435" s="518"/>
      <c r="I435" s="519"/>
      <c r="J435" s="519"/>
      <c r="K435" s="519"/>
      <c r="L435" s="519"/>
      <c r="M435" s="519"/>
      <c r="N435" s="519"/>
      <c r="O435" s="519"/>
      <c r="P435" s="519"/>
      <c r="Q435" s="519"/>
      <c r="R435" s="519"/>
      <c r="S435" s="519"/>
      <c r="T435" s="519"/>
      <c r="U435" s="519"/>
      <c r="V435" s="519"/>
      <c r="W435" s="519"/>
      <c r="X435" s="519"/>
      <c r="Y435" s="519"/>
      <c r="Z435" s="519"/>
      <c r="AA435" s="519"/>
      <c r="AB435" s="519"/>
      <c r="AC435" s="519"/>
      <c r="AD435" s="519"/>
      <c r="AE435" s="519"/>
      <c r="AF435" s="519"/>
      <c r="HQ435" s="519"/>
      <c r="HR435" s="519"/>
      <c r="HS435" s="519"/>
      <c r="HT435" s="519"/>
      <c r="HU435" s="519"/>
      <c r="HV435" s="519"/>
      <c r="HW435" s="519"/>
      <c r="HX435" s="519"/>
      <c r="HY435" s="519"/>
      <c r="HZ435" s="519"/>
      <c r="IA435" s="519"/>
      <c r="IB435" s="519"/>
      <c r="IC435" s="519"/>
      <c r="ID435" s="519"/>
      <c r="IE435" s="519"/>
      <c r="IF435" s="519"/>
      <c r="IG435" s="519"/>
      <c r="IH435" s="519"/>
      <c r="II435" s="519"/>
      <c r="IJ435" s="519"/>
      <c r="IK435" s="519"/>
      <c r="IL435" s="519"/>
      <c r="IM435" s="519"/>
      <c r="IN435" s="519"/>
      <c r="IO435" s="519"/>
      <c r="IP435" s="519"/>
      <c r="IQ435" s="519"/>
      <c r="IR435" s="519"/>
      <c r="IS435" s="519"/>
      <c r="IT435" s="519"/>
      <c r="IU435" s="519"/>
      <c r="IV435" s="519"/>
    </row>
    <row r="436" spans="1:256" s="506" customFormat="1" ht="24.75" customHeight="1" hidden="1">
      <c r="A436" s="541" t="s">
        <v>319</v>
      </c>
      <c r="B436" s="363"/>
      <c r="C436" s="363">
        <f t="shared" si="21"/>
        <v>0</v>
      </c>
      <c r="D436" s="363">
        <v>0</v>
      </c>
      <c r="E436" s="542"/>
      <c r="F436" s="543"/>
      <c r="G436" s="542"/>
      <c r="H436" s="518"/>
      <c r="I436" s="519"/>
      <c r="J436" s="519"/>
      <c r="K436" s="519"/>
      <c r="L436" s="519"/>
      <c r="M436" s="519"/>
      <c r="N436" s="519"/>
      <c r="O436" s="519"/>
      <c r="P436" s="519"/>
      <c r="Q436" s="519"/>
      <c r="R436" s="519"/>
      <c r="S436" s="519"/>
      <c r="T436" s="519"/>
      <c r="U436" s="519"/>
      <c r="V436" s="519"/>
      <c r="W436" s="519"/>
      <c r="X436" s="519"/>
      <c r="Y436" s="519"/>
      <c r="Z436" s="519"/>
      <c r="AA436" s="519"/>
      <c r="AB436" s="519"/>
      <c r="AC436" s="519"/>
      <c r="AD436" s="519"/>
      <c r="AE436" s="519"/>
      <c r="AF436" s="519"/>
      <c r="HQ436" s="519"/>
      <c r="HR436" s="519"/>
      <c r="HS436" s="519"/>
      <c r="HT436" s="519"/>
      <c r="HU436" s="519"/>
      <c r="HV436" s="519"/>
      <c r="HW436" s="519"/>
      <c r="HX436" s="519"/>
      <c r="HY436" s="519"/>
      <c r="HZ436" s="519"/>
      <c r="IA436" s="519"/>
      <c r="IB436" s="519"/>
      <c r="IC436" s="519"/>
      <c r="ID436" s="519"/>
      <c r="IE436" s="519"/>
      <c r="IF436" s="519"/>
      <c r="IG436" s="519"/>
      <c r="IH436" s="519"/>
      <c r="II436" s="519"/>
      <c r="IJ436" s="519"/>
      <c r="IK436" s="519"/>
      <c r="IL436" s="519"/>
      <c r="IM436" s="519"/>
      <c r="IN436" s="519"/>
      <c r="IO436" s="519"/>
      <c r="IP436" s="519"/>
      <c r="IQ436" s="519"/>
      <c r="IR436" s="519"/>
      <c r="IS436" s="519"/>
      <c r="IT436" s="519"/>
      <c r="IU436" s="519"/>
      <c r="IV436" s="519"/>
    </row>
    <row r="437" spans="1:256" s="509" customFormat="1" ht="24.75" customHeight="1" hidden="1">
      <c r="A437" s="541" t="s">
        <v>320</v>
      </c>
      <c r="B437" s="363"/>
      <c r="C437" s="363">
        <f t="shared" si="21"/>
        <v>0</v>
      </c>
      <c r="D437" s="363">
        <f>SUM(D438:D442)</f>
        <v>0</v>
      </c>
      <c r="E437" s="542"/>
      <c r="F437" s="543"/>
      <c r="G437" s="542"/>
      <c r="H437" s="518"/>
      <c r="I437" s="519"/>
      <c r="J437" s="519"/>
      <c r="K437" s="519"/>
      <c r="L437" s="519"/>
      <c r="M437" s="519"/>
      <c r="N437" s="519"/>
      <c r="O437" s="519"/>
      <c r="P437" s="519"/>
      <c r="Q437" s="519"/>
      <c r="R437" s="519"/>
      <c r="S437" s="519"/>
      <c r="T437" s="519"/>
      <c r="U437" s="519"/>
      <c r="V437" s="519"/>
      <c r="W437" s="519"/>
      <c r="X437" s="519"/>
      <c r="Y437" s="519"/>
      <c r="Z437" s="519"/>
      <c r="AA437" s="519"/>
      <c r="AB437" s="519"/>
      <c r="AC437" s="519"/>
      <c r="AD437" s="519"/>
      <c r="AE437" s="519"/>
      <c r="AF437" s="519"/>
      <c r="HQ437" s="519"/>
      <c r="HR437" s="519"/>
      <c r="HS437" s="519"/>
      <c r="HT437" s="519"/>
      <c r="HU437" s="519"/>
      <c r="HV437" s="519"/>
      <c r="HW437" s="519"/>
      <c r="HX437" s="519"/>
      <c r="HY437" s="519"/>
      <c r="HZ437" s="519"/>
      <c r="IA437" s="519"/>
      <c r="IB437" s="519"/>
      <c r="IC437" s="519"/>
      <c r="ID437" s="519"/>
      <c r="IE437" s="519"/>
      <c r="IF437" s="519"/>
      <c r="IG437" s="519"/>
      <c r="IH437" s="519"/>
      <c r="II437" s="519"/>
      <c r="IJ437" s="519"/>
      <c r="IK437" s="519"/>
      <c r="IL437" s="519"/>
      <c r="IM437" s="519"/>
      <c r="IN437" s="519"/>
      <c r="IO437" s="519"/>
      <c r="IP437" s="519"/>
      <c r="IQ437" s="519"/>
      <c r="IR437" s="519"/>
      <c r="IS437" s="519"/>
      <c r="IT437" s="519"/>
      <c r="IU437" s="519"/>
      <c r="IV437" s="519"/>
    </row>
    <row r="438" spans="1:8" s="508" customFormat="1" ht="24.75" customHeight="1" hidden="1">
      <c r="A438" s="541" t="s">
        <v>321</v>
      </c>
      <c r="B438" s="363"/>
      <c r="C438" s="363">
        <f t="shared" si="21"/>
        <v>0</v>
      </c>
      <c r="D438" s="363">
        <v>0</v>
      </c>
      <c r="E438" s="542"/>
      <c r="F438" s="543"/>
      <c r="G438" s="542"/>
      <c r="H438" s="544"/>
    </row>
    <row r="439" spans="1:8" s="508" customFormat="1" ht="24.75" customHeight="1" hidden="1">
      <c r="A439" s="534" t="s">
        <v>322</v>
      </c>
      <c r="B439" s="360">
        <f>SUM(B440:B444)</f>
        <v>0</v>
      </c>
      <c r="C439" s="360">
        <f t="shared" si="21"/>
        <v>0</v>
      </c>
      <c r="D439" s="360">
        <f>SUM(D440:D444)</f>
        <v>0</v>
      </c>
      <c r="E439" s="536"/>
      <c r="F439" s="539">
        <f>SUM(F440:F444)</f>
        <v>0</v>
      </c>
      <c r="G439" s="536"/>
      <c r="H439" s="540"/>
    </row>
    <row r="440" spans="1:256" s="506" customFormat="1" ht="24.75" customHeight="1" hidden="1">
      <c r="A440" s="541" t="s">
        <v>323</v>
      </c>
      <c r="B440" s="363"/>
      <c r="C440" s="363">
        <f t="shared" si="21"/>
        <v>0</v>
      </c>
      <c r="D440" s="363">
        <v>0</v>
      </c>
      <c r="E440" s="542"/>
      <c r="F440" s="543"/>
      <c r="G440" s="542"/>
      <c r="H440" s="518"/>
      <c r="I440" s="519"/>
      <c r="J440" s="519"/>
      <c r="K440" s="519"/>
      <c r="L440" s="519"/>
      <c r="M440" s="519"/>
      <c r="N440" s="519"/>
      <c r="O440" s="519"/>
      <c r="P440" s="519"/>
      <c r="Q440" s="519"/>
      <c r="R440" s="519"/>
      <c r="S440" s="519"/>
      <c r="T440" s="519"/>
      <c r="U440" s="519"/>
      <c r="V440" s="519"/>
      <c r="W440" s="519"/>
      <c r="X440" s="519"/>
      <c r="Y440" s="519"/>
      <c r="Z440" s="519"/>
      <c r="AA440" s="519"/>
      <c r="AB440" s="519"/>
      <c r="AC440" s="519"/>
      <c r="AD440" s="519"/>
      <c r="AE440" s="519"/>
      <c r="AF440" s="519"/>
      <c r="HQ440" s="519"/>
      <c r="HR440" s="519"/>
      <c r="HS440" s="519"/>
      <c r="HT440" s="519"/>
      <c r="HU440" s="519"/>
      <c r="HV440" s="519"/>
      <c r="HW440" s="519"/>
      <c r="HX440" s="519"/>
      <c r="HY440" s="519"/>
      <c r="HZ440" s="519"/>
      <c r="IA440" s="519"/>
      <c r="IB440" s="519"/>
      <c r="IC440" s="519"/>
      <c r="ID440" s="519"/>
      <c r="IE440" s="519"/>
      <c r="IF440" s="519"/>
      <c r="IG440" s="519"/>
      <c r="IH440" s="519"/>
      <c r="II440" s="519"/>
      <c r="IJ440" s="519"/>
      <c r="IK440" s="519"/>
      <c r="IL440" s="519"/>
      <c r="IM440" s="519"/>
      <c r="IN440" s="519"/>
      <c r="IO440" s="519"/>
      <c r="IP440" s="519"/>
      <c r="IQ440" s="519"/>
      <c r="IR440" s="519"/>
      <c r="IS440" s="519"/>
      <c r="IT440" s="519"/>
      <c r="IU440" s="519"/>
      <c r="IV440" s="519"/>
    </row>
    <row r="441" spans="1:256" s="506" customFormat="1" ht="24.75" customHeight="1" hidden="1">
      <c r="A441" s="541" t="s">
        <v>324</v>
      </c>
      <c r="B441" s="363"/>
      <c r="C441" s="363">
        <f t="shared" si="21"/>
        <v>0</v>
      </c>
      <c r="D441" s="363">
        <v>0</v>
      </c>
      <c r="E441" s="542"/>
      <c r="F441" s="543"/>
      <c r="G441" s="542"/>
      <c r="H441" s="518"/>
      <c r="I441" s="519"/>
      <c r="J441" s="519"/>
      <c r="K441" s="519"/>
      <c r="L441" s="519"/>
      <c r="M441" s="519"/>
      <c r="N441" s="519"/>
      <c r="O441" s="519"/>
      <c r="P441" s="519"/>
      <c r="Q441" s="519"/>
      <c r="R441" s="519"/>
      <c r="S441" s="519"/>
      <c r="T441" s="519"/>
      <c r="U441" s="519"/>
      <c r="V441" s="519"/>
      <c r="W441" s="519"/>
      <c r="X441" s="519"/>
      <c r="Y441" s="519"/>
      <c r="Z441" s="519"/>
      <c r="AA441" s="519"/>
      <c r="AB441" s="519"/>
      <c r="AC441" s="519"/>
      <c r="AD441" s="519"/>
      <c r="AE441" s="519"/>
      <c r="AF441" s="519"/>
      <c r="HQ441" s="519"/>
      <c r="HR441" s="519"/>
      <c r="HS441" s="519"/>
      <c r="HT441" s="519"/>
      <c r="HU441" s="519"/>
      <c r="HV441" s="519"/>
      <c r="HW441" s="519"/>
      <c r="HX441" s="519"/>
      <c r="HY441" s="519"/>
      <c r="HZ441" s="519"/>
      <c r="IA441" s="519"/>
      <c r="IB441" s="519"/>
      <c r="IC441" s="519"/>
      <c r="ID441" s="519"/>
      <c r="IE441" s="519"/>
      <c r="IF441" s="519"/>
      <c r="IG441" s="519"/>
      <c r="IH441" s="519"/>
      <c r="II441" s="519"/>
      <c r="IJ441" s="519"/>
      <c r="IK441" s="519"/>
      <c r="IL441" s="519"/>
      <c r="IM441" s="519"/>
      <c r="IN441" s="519"/>
      <c r="IO441" s="519"/>
      <c r="IP441" s="519"/>
      <c r="IQ441" s="519"/>
      <c r="IR441" s="519"/>
      <c r="IS441" s="519"/>
      <c r="IT441" s="519"/>
      <c r="IU441" s="519"/>
      <c r="IV441" s="519"/>
    </row>
    <row r="442" spans="1:256" s="506" customFormat="1" ht="24.75" customHeight="1" hidden="1">
      <c r="A442" s="541" t="s">
        <v>325</v>
      </c>
      <c r="B442" s="363"/>
      <c r="C442" s="363">
        <f t="shared" si="21"/>
        <v>0</v>
      </c>
      <c r="D442" s="363">
        <v>0</v>
      </c>
      <c r="E442" s="542"/>
      <c r="F442" s="543"/>
      <c r="G442" s="542"/>
      <c r="H442" s="518"/>
      <c r="I442" s="519"/>
      <c r="J442" s="519"/>
      <c r="K442" s="519"/>
      <c r="L442" s="519"/>
      <c r="M442" s="519"/>
      <c r="N442" s="519"/>
      <c r="O442" s="519"/>
      <c r="P442" s="519"/>
      <c r="Q442" s="519"/>
      <c r="R442" s="519"/>
      <c r="S442" s="519"/>
      <c r="T442" s="519"/>
      <c r="U442" s="519"/>
      <c r="V442" s="519"/>
      <c r="W442" s="519"/>
      <c r="X442" s="519"/>
      <c r="Y442" s="519"/>
      <c r="Z442" s="519"/>
      <c r="AA442" s="519"/>
      <c r="AB442" s="519"/>
      <c r="AC442" s="519"/>
      <c r="AD442" s="519"/>
      <c r="AE442" s="519"/>
      <c r="AF442" s="519"/>
      <c r="HQ442" s="519"/>
      <c r="HR442" s="519"/>
      <c r="HS442" s="519"/>
      <c r="HT442" s="519"/>
      <c r="HU442" s="519"/>
      <c r="HV442" s="519"/>
      <c r="HW442" s="519"/>
      <c r="HX442" s="519"/>
      <c r="HY442" s="519"/>
      <c r="HZ442" s="519"/>
      <c r="IA442" s="519"/>
      <c r="IB442" s="519"/>
      <c r="IC442" s="519"/>
      <c r="ID442" s="519"/>
      <c r="IE442" s="519"/>
      <c r="IF442" s="519"/>
      <c r="IG442" s="519"/>
      <c r="IH442" s="519"/>
      <c r="II442" s="519"/>
      <c r="IJ442" s="519"/>
      <c r="IK442" s="519"/>
      <c r="IL442" s="519"/>
      <c r="IM442" s="519"/>
      <c r="IN442" s="519"/>
      <c r="IO442" s="519"/>
      <c r="IP442" s="519"/>
      <c r="IQ442" s="519"/>
      <c r="IR442" s="519"/>
      <c r="IS442" s="519"/>
      <c r="IT442" s="519"/>
      <c r="IU442" s="519"/>
      <c r="IV442" s="519"/>
    </row>
    <row r="443" spans="1:8" s="508" customFormat="1" ht="24.75" customHeight="1" hidden="1">
      <c r="A443" s="541" t="s">
        <v>326</v>
      </c>
      <c r="B443" s="363"/>
      <c r="C443" s="363">
        <f t="shared" si="21"/>
        <v>0</v>
      </c>
      <c r="D443" s="360"/>
      <c r="E443" s="542"/>
      <c r="F443" s="539"/>
      <c r="G443" s="542"/>
      <c r="H443" s="544"/>
    </row>
    <row r="444" spans="1:256" s="510" customFormat="1" ht="24.75" customHeight="1" hidden="1">
      <c r="A444" s="541" t="s">
        <v>327</v>
      </c>
      <c r="B444" s="363"/>
      <c r="C444" s="363">
        <f t="shared" si="21"/>
        <v>0</v>
      </c>
      <c r="D444" s="363">
        <v>0</v>
      </c>
      <c r="E444" s="542"/>
      <c r="F444" s="543"/>
      <c r="G444" s="542"/>
      <c r="H444" s="518"/>
      <c r="I444" s="519"/>
      <c r="J444" s="519"/>
      <c r="K444" s="519"/>
      <c r="L444" s="519"/>
      <c r="M444" s="519"/>
      <c r="N444" s="519"/>
      <c r="O444" s="519"/>
      <c r="P444" s="519"/>
      <c r="Q444" s="519"/>
      <c r="R444" s="519"/>
      <c r="S444" s="519"/>
      <c r="T444" s="519"/>
      <c r="U444" s="519"/>
      <c r="V444" s="519"/>
      <c r="W444" s="519"/>
      <c r="X444" s="519"/>
      <c r="Y444" s="519"/>
      <c r="Z444" s="519"/>
      <c r="AA444" s="519"/>
      <c r="AB444" s="519"/>
      <c r="AC444" s="519"/>
      <c r="AD444" s="519"/>
      <c r="AE444" s="519"/>
      <c r="AF444" s="519"/>
      <c r="HQ444" s="519"/>
      <c r="HR444" s="519"/>
      <c r="HS444" s="519"/>
      <c r="HT444" s="519"/>
      <c r="HU444" s="519"/>
      <c r="HV444" s="519"/>
      <c r="HW444" s="519"/>
      <c r="HX444" s="519"/>
      <c r="HY444" s="519"/>
      <c r="HZ444" s="519"/>
      <c r="IA444" s="519"/>
      <c r="IB444" s="519"/>
      <c r="IC444" s="519"/>
      <c r="ID444" s="519"/>
      <c r="IE444" s="519"/>
      <c r="IF444" s="519"/>
      <c r="IG444" s="519"/>
      <c r="IH444" s="519"/>
      <c r="II444" s="519"/>
      <c r="IJ444" s="519"/>
      <c r="IK444" s="519"/>
      <c r="IL444" s="519"/>
      <c r="IM444" s="519"/>
      <c r="IN444" s="519"/>
      <c r="IO444" s="519"/>
      <c r="IP444" s="519"/>
      <c r="IQ444" s="519"/>
      <c r="IR444" s="519"/>
      <c r="IS444" s="519"/>
      <c r="IT444" s="519"/>
      <c r="IU444" s="519"/>
      <c r="IV444" s="519"/>
    </row>
    <row r="445" spans="1:8" s="508" customFormat="1" ht="24.75" customHeight="1">
      <c r="A445" s="534" t="s">
        <v>328</v>
      </c>
      <c r="B445" s="360">
        <f>SUM(B446:B451)</f>
        <v>34</v>
      </c>
      <c r="C445" s="360">
        <f t="shared" si="21"/>
        <v>817</v>
      </c>
      <c r="D445" s="360">
        <f>SUM(D446:D451)</f>
        <v>799</v>
      </c>
      <c r="E445" s="536">
        <f>D445/C445</f>
        <v>0.97796817625459</v>
      </c>
      <c r="F445" s="539">
        <f>SUM(F446:F451)</f>
        <v>614</v>
      </c>
      <c r="G445" s="536">
        <f>(D445-F445)/F445</f>
        <v>0.30130293159609123</v>
      </c>
      <c r="H445" s="540">
        <f>SUM(H446:H451)</f>
        <v>18</v>
      </c>
    </row>
    <row r="446" spans="1:256" s="510" customFormat="1" ht="24.75" customHeight="1">
      <c r="A446" s="541" t="s">
        <v>329</v>
      </c>
      <c r="B446" s="363"/>
      <c r="C446" s="363">
        <f t="shared" si="21"/>
        <v>0</v>
      </c>
      <c r="D446" s="25"/>
      <c r="E446" s="542"/>
      <c r="F446" s="543">
        <v>0</v>
      </c>
      <c r="G446" s="542"/>
      <c r="H446" s="518"/>
      <c r="I446" s="519"/>
      <c r="J446" s="519"/>
      <c r="K446" s="519"/>
      <c r="L446" s="519"/>
      <c r="M446" s="519"/>
      <c r="N446" s="519"/>
      <c r="O446" s="519"/>
      <c r="P446" s="519"/>
      <c r="Q446" s="519"/>
      <c r="R446" s="519"/>
      <c r="S446" s="519"/>
      <c r="T446" s="519"/>
      <c r="U446" s="519"/>
      <c r="V446" s="519"/>
      <c r="W446" s="519"/>
      <c r="X446" s="519"/>
      <c r="Y446" s="519"/>
      <c r="Z446" s="519"/>
      <c r="AA446" s="519"/>
      <c r="AB446" s="519"/>
      <c r="AC446" s="519"/>
      <c r="AD446" s="519"/>
      <c r="AE446" s="519"/>
      <c r="AF446" s="519"/>
      <c r="HQ446" s="519"/>
      <c r="HR446" s="519"/>
      <c r="HS446" s="519"/>
      <c r="HT446" s="519"/>
      <c r="HU446" s="519"/>
      <c r="HV446" s="519"/>
      <c r="HW446" s="519"/>
      <c r="HX446" s="519"/>
      <c r="HY446" s="519"/>
      <c r="HZ446" s="519"/>
      <c r="IA446" s="519"/>
      <c r="IB446" s="519"/>
      <c r="IC446" s="519"/>
      <c r="ID446" s="519"/>
      <c r="IE446" s="519"/>
      <c r="IF446" s="519"/>
      <c r="IG446" s="519"/>
      <c r="IH446" s="519"/>
      <c r="II446" s="519"/>
      <c r="IJ446" s="519"/>
      <c r="IK446" s="519"/>
      <c r="IL446" s="519"/>
      <c r="IM446" s="519"/>
      <c r="IN446" s="519"/>
      <c r="IO446" s="519"/>
      <c r="IP446" s="519"/>
      <c r="IQ446" s="519"/>
      <c r="IR446" s="519"/>
      <c r="IS446" s="519"/>
      <c r="IT446" s="519"/>
      <c r="IU446" s="519"/>
      <c r="IV446" s="519"/>
    </row>
    <row r="447" spans="1:8" s="508" customFormat="1" ht="24.75" customHeight="1" hidden="1">
      <c r="A447" s="541" t="s">
        <v>330</v>
      </c>
      <c r="B447" s="363"/>
      <c r="C447" s="363">
        <f t="shared" si="21"/>
        <v>0</v>
      </c>
      <c r="D447" s="25"/>
      <c r="E447" s="542"/>
      <c r="F447" s="543">
        <v>0</v>
      </c>
      <c r="G447" s="542"/>
      <c r="H447" s="544"/>
    </row>
    <row r="448" spans="1:256" s="510" customFormat="1" ht="24.75" customHeight="1" hidden="1">
      <c r="A448" s="541" t="s">
        <v>331</v>
      </c>
      <c r="B448" s="363"/>
      <c r="C448" s="363">
        <f t="shared" si="21"/>
        <v>0</v>
      </c>
      <c r="D448" s="25"/>
      <c r="E448" s="542"/>
      <c r="F448" s="543">
        <v>0</v>
      </c>
      <c r="G448" s="542"/>
      <c r="H448" s="518"/>
      <c r="I448" s="519"/>
      <c r="J448" s="519"/>
      <c r="K448" s="519"/>
      <c r="L448" s="519"/>
      <c r="M448" s="519"/>
      <c r="N448" s="519"/>
      <c r="O448" s="519"/>
      <c r="P448" s="519"/>
      <c r="Q448" s="519"/>
      <c r="R448" s="519"/>
      <c r="S448" s="519"/>
      <c r="T448" s="519"/>
      <c r="U448" s="519"/>
      <c r="V448" s="519"/>
      <c r="W448" s="519"/>
      <c r="X448" s="519"/>
      <c r="Y448" s="519"/>
      <c r="Z448" s="519"/>
      <c r="AA448" s="519"/>
      <c r="AB448" s="519"/>
      <c r="AC448" s="519"/>
      <c r="AD448" s="519"/>
      <c r="AE448" s="519"/>
      <c r="AF448" s="519"/>
      <c r="HQ448" s="519"/>
      <c r="HR448" s="519"/>
      <c r="HS448" s="519"/>
      <c r="HT448" s="519"/>
      <c r="HU448" s="519"/>
      <c r="HV448" s="519"/>
      <c r="HW448" s="519"/>
      <c r="HX448" s="519"/>
      <c r="HY448" s="519"/>
      <c r="HZ448" s="519"/>
      <c r="IA448" s="519"/>
      <c r="IB448" s="519"/>
      <c r="IC448" s="519"/>
      <c r="ID448" s="519"/>
      <c r="IE448" s="519"/>
      <c r="IF448" s="519"/>
      <c r="IG448" s="519"/>
      <c r="IH448" s="519"/>
      <c r="II448" s="519"/>
      <c r="IJ448" s="519"/>
      <c r="IK448" s="519"/>
      <c r="IL448" s="519"/>
      <c r="IM448" s="519"/>
      <c r="IN448" s="519"/>
      <c r="IO448" s="519"/>
      <c r="IP448" s="519"/>
      <c r="IQ448" s="519"/>
      <c r="IR448" s="519"/>
      <c r="IS448" s="519"/>
      <c r="IT448" s="519"/>
      <c r="IU448" s="519"/>
      <c r="IV448" s="519"/>
    </row>
    <row r="449" spans="1:256" s="510" customFormat="1" ht="24.75" customHeight="1" hidden="1">
      <c r="A449" s="541" t="s">
        <v>332</v>
      </c>
      <c r="B449" s="363"/>
      <c r="C449" s="363">
        <f t="shared" si="21"/>
        <v>0</v>
      </c>
      <c r="D449" s="25"/>
      <c r="E449" s="542"/>
      <c r="F449" s="543">
        <v>0</v>
      </c>
      <c r="G449" s="542"/>
      <c r="H449" s="518"/>
      <c r="I449" s="519"/>
      <c r="J449" s="519"/>
      <c r="K449" s="519"/>
      <c r="L449" s="519"/>
      <c r="M449" s="519"/>
      <c r="N449" s="519"/>
      <c r="O449" s="519"/>
      <c r="P449" s="519"/>
      <c r="Q449" s="519"/>
      <c r="R449" s="519"/>
      <c r="S449" s="519"/>
      <c r="T449" s="519"/>
      <c r="U449" s="519"/>
      <c r="V449" s="519"/>
      <c r="W449" s="519"/>
      <c r="X449" s="519"/>
      <c r="Y449" s="519"/>
      <c r="Z449" s="519"/>
      <c r="AA449" s="519"/>
      <c r="AB449" s="519"/>
      <c r="AC449" s="519"/>
      <c r="AD449" s="519"/>
      <c r="AE449" s="519"/>
      <c r="AF449" s="519"/>
      <c r="HQ449" s="519"/>
      <c r="HR449" s="519"/>
      <c r="HS449" s="519"/>
      <c r="HT449" s="519"/>
      <c r="HU449" s="519"/>
      <c r="HV449" s="519"/>
      <c r="HW449" s="519"/>
      <c r="HX449" s="519"/>
      <c r="HY449" s="519"/>
      <c r="HZ449" s="519"/>
      <c r="IA449" s="519"/>
      <c r="IB449" s="519"/>
      <c r="IC449" s="519"/>
      <c r="ID449" s="519"/>
      <c r="IE449" s="519"/>
      <c r="IF449" s="519"/>
      <c r="IG449" s="519"/>
      <c r="IH449" s="519"/>
      <c r="II449" s="519"/>
      <c r="IJ449" s="519"/>
      <c r="IK449" s="519"/>
      <c r="IL449" s="519"/>
      <c r="IM449" s="519"/>
      <c r="IN449" s="519"/>
      <c r="IO449" s="519"/>
      <c r="IP449" s="519"/>
      <c r="IQ449" s="519"/>
      <c r="IR449" s="519"/>
      <c r="IS449" s="519"/>
      <c r="IT449" s="519"/>
      <c r="IU449" s="519"/>
      <c r="IV449" s="519"/>
    </row>
    <row r="450" spans="1:8" s="508" customFormat="1" ht="24.75" customHeight="1">
      <c r="A450" s="541" t="s">
        <v>333</v>
      </c>
      <c r="B450" s="363"/>
      <c r="C450" s="363">
        <f t="shared" si="21"/>
        <v>0</v>
      </c>
      <c r="D450" s="25"/>
      <c r="E450" s="542"/>
      <c r="F450" s="543">
        <v>0</v>
      </c>
      <c r="G450" s="542"/>
      <c r="H450" s="544"/>
    </row>
    <row r="451" spans="1:256" s="510" customFormat="1" ht="24.75" customHeight="1">
      <c r="A451" s="541" t="s">
        <v>334</v>
      </c>
      <c r="B451" s="363">
        <v>34</v>
      </c>
      <c r="C451" s="363">
        <f t="shared" si="21"/>
        <v>817</v>
      </c>
      <c r="D451" s="25">
        <v>799</v>
      </c>
      <c r="E451" s="542">
        <f aca="true" t="shared" si="27" ref="E451:E456">D451/C451</f>
        <v>0.97796817625459</v>
      </c>
      <c r="F451" s="545">
        <v>614</v>
      </c>
      <c r="G451" s="542">
        <f>(D451-F451)/F451</f>
        <v>0.30130293159609123</v>
      </c>
      <c r="H451" s="518">
        <v>18</v>
      </c>
      <c r="I451" s="519"/>
      <c r="J451" s="519"/>
      <c r="K451" s="519"/>
      <c r="L451" s="519"/>
      <c r="M451" s="519"/>
      <c r="N451" s="519"/>
      <c r="O451" s="519"/>
      <c r="P451" s="519"/>
      <c r="Q451" s="519"/>
      <c r="R451" s="519"/>
      <c r="S451" s="519"/>
      <c r="T451" s="519"/>
      <c r="U451" s="519"/>
      <c r="V451" s="519"/>
      <c r="W451" s="519"/>
      <c r="X451" s="519"/>
      <c r="Y451" s="519"/>
      <c r="Z451" s="519"/>
      <c r="AA451" s="519"/>
      <c r="AB451" s="519"/>
      <c r="AC451" s="519"/>
      <c r="AD451" s="519"/>
      <c r="AE451" s="519"/>
      <c r="AF451" s="519"/>
      <c r="HQ451" s="519"/>
      <c r="HR451" s="519"/>
      <c r="HS451" s="519"/>
      <c r="HT451" s="519"/>
      <c r="HU451" s="519"/>
      <c r="HV451" s="519"/>
      <c r="HW451" s="519"/>
      <c r="HX451" s="519"/>
      <c r="HY451" s="519"/>
      <c r="HZ451" s="519"/>
      <c r="IA451" s="519"/>
      <c r="IB451" s="519"/>
      <c r="IC451" s="519"/>
      <c r="ID451" s="519"/>
      <c r="IE451" s="519"/>
      <c r="IF451" s="519"/>
      <c r="IG451" s="519"/>
      <c r="IH451" s="519"/>
      <c r="II451" s="519"/>
      <c r="IJ451" s="519"/>
      <c r="IK451" s="519"/>
      <c r="IL451" s="519"/>
      <c r="IM451" s="519"/>
      <c r="IN451" s="519"/>
      <c r="IO451" s="519"/>
      <c r="IP451" s="519"/>
      <c r="IQ451" s="519"/>
      <c r="IR451" s="519"/>
      <c r="IS451" s="519"/>
      <c r="IT451" s="519"/>
      <c r="IU451" s="519"/>
      <c r="IV451" s="519"/>
    </row>
    <row r="452" spans="1:8" s="508" customFormat="1" ht="24.75" customHeight="1">
      <c r="A452" s="534" t="s">
        <v>335</v>
      </c>
      <c r="B452" s="360">
        <f>B453</f>
        <v>0</v>
      </c>
      <c r="C452" s="360">
        <f t="shared" si="21"/>
        <v>0</v>
      </c>
      <c r="D452" s="360">
        <f>D453</f>
        <v>0</v>
      </c>
      <c r="E452" s="536"/>
      <c r="F452" s="539">
        <f>F453</f>
        <v>2000</v>
      </c>
      <c r="G452" s="536">
        <f aca="true" t="shared" si="28" ref="G452:G457">(D452-F452)/F452</f>
        <v>-1</v>
      </c>
      <c r="H452" s="540">
        <f>H453</f>
        <v>0</v>
      </c>
    </row>
    <row r="453" spans="1:8" s="508" customFormat="1" ht="24.75" customHeight="1">
      <c r="A453" s="541" t="s">
        <v>336</v>
      </c>
      <c r="B453" s="363"/>
      <c r="C453" s="363">
        <f t="shared" si="21"/>
        <v>0</v>
      </c>
      <c r="D453" s="360"/>
      <c r="E453" s="542"/>
      <c r="F453" s="543">
        <v>2000</v>
      </c>
      <c r="G453" s="542">
        <f t="shared" si="28"/>
        <v>-1</v>
      </c>
      <c r="H453" s="544"/>
    </row>
    <row r="454" spans="1:8" s="508" customFormat="1" ht="24.75" customHeight="1">
      <c r="A454" s="534" t="s">
        <v>337</v>
      </c>
      <c r="B454" s="360">
        <f>SUM(B455,B460,B468,B474,B478,B483,B488,B495,B499,B503)</f>
        <v>200</v>
      </c>
      <c r="C454" s="360">
        <f t="shared" si="21"/>
        <v>190</v>
      </c>
      <c r="D454" s="360">
        <f>SUM(D455,D460,D468,D474,D478,D483,D488,D495,D499,D503)</f>
        <v>170</v>
      </c>
      <c r="E454" s="536">
        <f t="shared" si="27"/>
        <v>0.8947368421052632</v>
      </c>
      <c r="F454" s="539">
        <f>SUM(F455,F460,F468,F474,F478,F483,F488,F495,F499,F503)</f>
        <v>171</v>
      </c>
      <c r="G454" s="536">
        <f t="shared" si="28"/>
        <v>-0.005847953216374269</v>
      </c>
      <c r="H454" s="540">
        <f>SUM(H455,H460,H468,H474,H478,H483,H488,H495,H499,H503)</f>
        <v>20</v>
      </c>
    </row>
    <row r="455" spans="1:8" s="508" customFormat="1" ht="24.75" customHeight="1">
      <c r="A455" s="534" t="s">
        <v>338</v>
      </c>
      <c r="B455" s="360">
        <f>SUM(B456:B459)</f>
        <v>165</v>
      </c>
      <c r="C455" s="360">
        <f aca="true" t="shared" si="29" ref="C455:C518">D455+H455</f>
        <v>151</v>
      </c>
      <c r="D455" s="360">
        <f>SUM(D456:D459)</f>
        <v>151</v>
      </c>
      <c r="E455" s="536">
        <f t="shared" si="27"/>
        <v>1</v>
      </c>
      <c r="F455" s="539">
        <f>SUM(F456:F459)</f>
        <v>153</v>
      </c>
      <c r="G455" s="536">
        <f t="shared" si="28"/>
        <v>-0.013071895424836602</v>
      </c>
      <c r="H455" s="540">
        <f>SUM(H456:H459)</f>
        <v>0</v>
      </c>
    </row>
    <row r="456" spans="1:256" s="510" customFormat="1" ht="24.75" customHeight="1">
      <c r="A456" s="541" t="s">
        <v>45</v>
      </c>
      <c r="B456" s="363">
        <v>113</v>
      </c>
      <c r="C456" s="363">
        <f t="shared" si="29"/>
        <v>114</v>
      </c>
      <c r="D456" s="25">
        <v>114</v>
      </c>
      <c r="E456" s="542">
        <f t="shared" si="27"/>
        <v>1</v>
      </c>
      <c r="F456" s="543">
        <v>118</v>
      </c>
      <c r="G456" s="542">
        <f t="shared" si="28"/>
        <v>-0.03389830508474576</v>
      </c>
      <c r="H456" s="518"/>
      <c r="I456" s="519"/>
      <c r="J456" s="519"/>
      <c r="K456" s="519"/>
      <c r="L456" s="519"/>
      <c r="M456" s="519"/>
      <c r="N456" s="519"/>
      <c r="O456" s="519"/>
      <c r="P456" s="519"/>
      <c r="Q456" s="519"/>
      <c r="R456" s="519"/>
      <c r="S456" s="519"/>
      <c r="T456" s="519"/>
      <c r="U456" s="519"/>
      <c r="V456" s="519"/>
      <c r="W456" s="519"/>
      <c r="X456" s="519"/>
      <c r="Y456" s="519"/>
      <c r="Z456" s="519"/>
      <c r="AA456" s="519"/>
      <c r="AB456" s="519"/>
      <c r="AC456" s="519"/>
      <c r="AD456" s="519"/>
      <c r="AE456" s="519"/>
      <c r="AF456" s="519"/>
      <c r="HQ456" s="519"/>
      <c r="HR456" s="519"/>
      <c r="HS456" s="519"/>
      <c r="HT456" s="519"/>
      <c r="HU456" s="519"/>
      <c r="HV456" s="519"/>
      <c r="HW456" s="519"/>
      <c r="HX456" s="519"/>
      <c r="HY456" s="519"/>
      <c r="HZ456" s="519"/>
      <c r="IA456" s="519"/>
      <c r="IB456" s="519"/>
      <c r="IC456" s="519"/>
      <c r="ID456" s="519"/>
      <c r="IE456" s="519"/>
      <c r="IF456" s="519"/>
      <c r="IG456" s="519"/>
      <c r="IH456" s="519"/>
      <c r="II456" s="519"/>
      <c r="IJ456" s="519"/>
      <c r="IK456" s="519"/>
      <c r="IL456" s="519"/>
      <c r="IM456" s="519"/>
      <c r="IN456" s="519"/>
      <c r="IO456" s="519"/>
      <c r="IP456" s="519"/>
      <c r="IQ456" s="519"/>
      <c r="IR456" s="519"/>
      <c r="IS456" s="519"/>
      <c r="IT456" s="519"/>
      <c r="IU456" s="519"/>
      <c r="IV456" s="519"/>
    </row>
    <row r="457" spans="1:256" s="510" customFormat="1" ht="24.75" customHeight="1">
      <c r="A457" s="541" t="s">
        <v>46</v>
      </c>
      <c r="B457" s="363"/>
      <c r="C457" s="363">
        <f t="shared" si="29"/>
        <v>0</v>
      </c>
      <c r="D457" s="25"/>
      <c r="E457" s="542"/>
      <c r="F457" s="543">
        <v>5</v>
      </c>
      <c r="G457" s="542">
        <f t="shared" si="28"/>
        <v>-1</v>
      </c>
      <c r="H457" s="518"/>
      <c r="I457" s="519"/>
      <c r="J457" s="519"/>
      <c r="K457" s="519"/>
      <c r="L457" s="519"/>
      <c r="M457" s="519"/>
      <c r="N457" s="519"/>
      <c r="O457" s="519"/>
      <c r="P457" s="519"/>
      <c r="Q457" s="519"/>
      <c r="R457" s="519"/>
      <c r="S457" s="519"/>
      <c r="T457" s="519"/>
      <c r="U457" s="519"/>
      <c r="V457" s="519"/>
      <c r="W457" s="519"/>
      <c r="X457" s="519"/>
      <c r="Y457" s="519"/>
      <c r="Z457" s="519"/>
      <c r="AA457" s="519"/>
      <c r="AB457" s="519"/>
      <c r="AC457" s="519"/>
      <c r="AD457" s="519"/>
      <c r="AE457" s="519"/>
      <c r="AF457" s="519"/>
      <c r="HQ457" s="519"/>
      <c r="HR457" s="519"/>
      <c r="HS457" s="519"/>
      <c r="HT457" s="519"/>
      <c r="HU457" s="519"/>
      <c r="HV457" s="519"/>
      <c r="HW457" s="519"/>
      <c r="HX457" s="519"/>
      <c r="HY457" s="519"/>
      <c r="HZ457" s="519"/>
      <c r="IA457" s="519"/>
      <c r="IB457" s="519"/>
      <c r="IC457" s="519"/>
      <c r="ID457" s="519"/>
      <c r="IE457" s="519"/>
      <c r="IF457" s="519"/>
      <c r="IG457" s="519"/>
      <c r="IH457" s="519"/>
      <c r="II457" s="519"/>
      <c r="IJ457" s="519"/>
      <c r="IK457" s="519"/>
      <c r="IL457" s="519"/>
      <c r="IM457" s="519"/>
      <c r="IN457" s="519"/>
      <c r="IO457" s="519"/>
      <c r="IP457" s="519"/>
      <c r="IQ457" s="519"/>
      <c r="IR457" s="519"/>
      <c r="IS457" s="519"/>
      <c r="IT457" s="519"/>
      <c r="IU457" s="519"/>
      <c r="IV457" s="519"/>
    </row>
    <row r="458" spans="1:256" s="509" customFormat="1" ht="24.75" customHeight="1">
      <c r="A458" s="541" t="s">
        <v>47</v>
      </c>
      <c r="B458" s="363">
        <v>0</v>
      </c>
      <c r="C458" s="363">
        <f t="shared" si="29"/>
        <v>0</v>
      </c>
      <c r="D458" s="25"/>
      <c r="E458" s="542"/>
      <c r="F458" s="543">
        <v>0</v>
      </c>
      <c r="G458" s="542"/>
      <c r="H458" s="518"/>
      <c r="I458" s="519"/>
      <c r="J458" s="519"/>
      <c r="K458" s="519"/>
      <c r="L458" s="519"/>
      <c r="M458" s="519"/>
      <c r="N458" s="519"/>
      <c r="O458" s="519"/>
      <c r="P458" s="519"/>
      <c r="Q458" s="519"/>
      <c r="R458" s="519"/>
      <c r="S458" s="519"/>
      <c r="T458" s="519"/>
      <c r="U458" s="519"/>
      <c r="V458" s="519"/>
      <c r="W458" s="519"/>
      <c r="X458" s="519"/>
      <c r="Y458" s="519"/>
      <c r="Z458" s="519"/>
      <c r="AA458" s="519"/>
      <c r="AB458" s="519"/>
      <c r="AC458" s="519"/>
      <c r="AD458" s="519"/>
      <c r="AE458" s="519"/>
      <c r="AF458" s="519"/>
      <c r="HQ458" s="519"/>
      <c r="HR458" s="519"/>
      <c r="HS458" s="519"/>
      <c r="HT458" s="519"/>
      <c r="HU458" s="519"/>
      <c r="HV458" s="519"/>
      <c r="HW458" s="519"/>
      <c r="HX458" s="519"/>
      <c r="HY458" s="519"/>
      <c r="HZ458" s="519"/>
      <c r="IA458" s="519"/>
      <c r="IB458" s="519"/>
      <c r="IC458" s="519"/>
      <c r="ID458" s="519"/>
      <c r="IE458" s="519"/>
      <c r="IF458" s="519"/>
      <c r="IG458" s="519"/>
      <c r="IH458" s="519"/>
      <c r="II458" s="519"/>
      <c r="IJ458" s="519"/>
      <c r="IK458" s="519"/>
      <c r="IL458" s="519"/>
      <c r="IM458" s="519"/>
      <c r="IN458" s="519"/>
      <c r="IO458" s="519"/>
      <c r="IP458" s="519"/>
      <c r="IQ458" s="519"/>
      <c r="IR458" s="519"/>
      <c r="IS458" s="519"/>
      <c r="IT458" s="519"/>
      <c r="IU458" s="519"/>
      <c r="IV458" s="519"/>
    </row>
    <row r="459" spans="1:256" s="510" customFormat="1" ht="24.75" customHeight="1">
      <c r="A459" s="541" t="s">
        <v>339</v>
      </c>
      <c r="B459" s="363">
        <v>52</v>
      </c>
      <c r="C459" s="363">
        <f t="shared" si="29"/>
        <v>37</v>
      </c>
      <c r="D459" s="25">
        <v>37</v>
      </c>
      <c r="E459" s="542">
        <f>D459/C459</f>
        <v>1</v>
      </c>
      <c r="F459" s="543">
        <v>30</v>
      </c>
      <c r="G459" s="542">
        <f>(D459-F459)/F459</f>
        <v>0.23333333333333334</v>
      </c>
      <c r="H459" s="518"/>
      <c r="I459" s="519"/>
      <c r="J459" s="519"/>
      <c r="K459" s="519"/>
      <c r="L459" s="519"/>
      <c r="M459" s="519"/>
      <c r="N459" s="519"/>
      <c r="O459" s="519"/>
      <c r="P459" s="519"/>
      <c r="Q459" s="519"/>
      <c r="R459" s="519"/>
      <c r="S459" s="519"/>
      <c r="T459" s="519"/>
      <c r="U459" s="519"/>
      <c r="V459" s="519"/>
      <c r="W459" s="519"/>
      <c r="X459" s="519"/>
      <c r="Y459" s="519"/>
      <c r="Z459" s="519"/>
      <c r="AA459" s="519"/>
      <c r="AB459" s="519"/>
      <c r="AC459" s="519"/>
      <c r="AD459" s="519"/>
      <c r="AE459" s="519"/>
      <c r="AF459" s="519"/>
      <c r="HQ459" s="519"/>
      <c r="HR459" s="519"/>
      <c r="HS459" s="519"/>
      <c r="HT459" s="519"/>
      <c r="HU459" s="519"/>
      <c r="HV459" s="519"/>
      <c r="HW459" s="519"/>
      <c r="HX459" s="519"/>
      <c r="HY459" s="519"/>
      <c r="HZ459" s="519"/>
      <c r="IA459" s="519"/>
      <c r="IB459" s="519"/>
      <c r="IC459" s="519"/>
      <c r="ID459" s="519"/>
      <c r="IE459" s="519"/>
      <c r="IF459" s="519"/>
      <c r="IG459" s="519"/>
      <c r="IH459" s="519"/>
      <c r="II459" s="519"/>
      <c r="IJ459" s="519"/>
      <c r="IK459" s="519"/>
      <c r="IL459" s="519"/>
      <c r="IM459" s="519"/>
      <c r="IN459" s="519"/>
      <c r="IO459" s="519"/>
      <c r="IP459" s="519"/>
      <c r="IQ459" s="519"/>
      <c r="IR459" s="519"/>
      <c r="IS459" s="519"/>
      <c r="IT459" s="519"/>
      <c r="IU459" s="519"/>
      <c r="IV459" s="519"/>
    </row>
    <row r="460" spans="1:8" s="508" customFormat="1" ht="24.75" customHeight="1" hidden="1">
      <c r="A460" s="534" t="s">
        <v>340</v>
      </c>
      <c r="B460" s="360">
        <f>SUM(B461:B467)</f>
        <v>0</v>
      </c>
      <c r="C460" s="360">
        <f t="shared" si="29"/>
        <v>0</v>
      </c>
      <c r="D460" s="360">
        <f>SUM(D461:D467)</f>
        <v>0</v>
      </c>
      <c r="E460" s="536"/>
      <c r="F460" s="539">
        <f>SUM(F461:F467)</f>
        <v>0</v>
      </c>
      <c r="G460" s="536"/>
      <c r="H460" s="540">
        <f>SUM(H461:H467)</f>
        <v>0</v>
      </c>
    </row>
    <row r="461" spans="1:256" s="510" customFormat="1" ht="24.75" customHeight="1" hidden="1">
      <c r="A461" s="541" t="s">
        <v>341</v>
      </c>
      <c r="B461" s="363"/>
      <c r="C461" s="363">
        <f t="shared" si="29"/>
        <v>0</v>
      </c>
      <c r="D461" s="363"/>
      <c r="E461" s="542"/>
      <c r="F461" s="543"/>
      <c r="G461" s="542"/>
      <c r="H461" s="518"/>
      <c r="I461" s="519"/>
      <c r="J461" s="519"/>
      <c r="K461" s="519"/>
      <c r="L461" s="519"/>
      <c r="M461" s="519"/>
      <c r="N461" s="519"/>
      <c r="O461" s="519"/>
      <c r="P461" s="519"/>
      <c r="Q461" s="519"/>
      <c r="R461" s="519"/>
      <c r="S461" s="519"/>
      <c r="T461" s="519"/>
      <c r="U461" s="519"/>
      <c r="V461" s="519"/>
      <c r="W461" s="519"/>
      <c r="X461" s="519"/>
      <c r="Y461" s="519"/>
      <c r="Z461" s="519"/>
      <c r="AA461" s="519"/>
      <c r="AB461" s="519"/>
      <c r="AC461" s="519"/>
      <c r="AD461" s="519"/>
      <c r="AE461" s="519"/>
      <c r="AF461" s="519"/>
      <c r="HQ461" s="519"/>
      <c r="HR461" s="519"/>
      <c r="HS461" s="519"/>
      <c r="HT461" s="519"/>
      <c r="HU461" s="519"/>
      <c r="HV461" s="519"/>
      <c r="HW461" s="519"/>
      <c r="HX461" s="519"/>
      <c r="HY461" s="519"/>
      <c r="HZ461" s="519"/>
      <c r="IA461" s="519"/>
      <c r="IB461" s="519"/>
      <c r="IC461" s="519"/>
      <c r="ID461" s="519"/>
      <c r="IE461" s="519"/>
      <c r="IF461" s="519"/>
      <c r="IG461" s="519"/>
      <c r="IH461" s="519"/>
      <c r="II461" s="519"/>
      <c r="IJ461" s="519"/>
      <c r="IK461" s="519"/>
      <c r="IL461" s="519"/>
      <c r="IM461" s="519"/>
      <c r="IN461" s="519"/>
      <c r="IO461" s="519"/>
      <c r="IP461" s="519"/>
      <c r="IQ461" s="519"/>
      <c r="IR461" s="519"/>
      <c r="IS461" s="519"/>
      <c r="IT461" s="519"/>
      <c r="IU461" s="519"/>
      <c r="IV461" s="519"/>
    </row>
    <row r="462" spans="1:256" s="510" customFormat="1" ht="24.75" customHeight="1" hidden="1">
      <c r="A462" s="541" t="s">
        <v>342</v>
      </c>
      <c r="B462" s="363"/>
      <c r="C462" s="363">
        <f t="shared" si="29"/>
        <v>0</v>
      </c>
      <c r="D462" s="363"/>
      <c r="E462" s="542"/>
      <c r="F462" s="543"/>
      <c r="G462" s="542"/>
      <c r="H462" s="518"/>
      <c r="I462" s="519"/>
      <c r="J462" s="519"/>
      <c r="K462" s="519"/>
      <c r="L462" s="519"/>
      <c r="M462" s="519"/>
      <c r="N462" s="519"/>
      <c r="O462" s="519"/>
      <c r="P462" s="519"/>
      <c r="Q462" s="519"/>
      <c r="R462" s="519"/>
      <c r="S462" s="519"/>
      <c r="T462" s="519"/>
      <c r="U462" s="519"/>
      <c r="V462" s="519"/>
      <c r="W462" s="519"/>
      <c r="X462" s="519"/>
      <c r="Y462" s="519"/>
      <c r="Z462" s="519"/>
      <c r="AA462" s="519"/>
      <c r="AB462" s="519"/>
      <c r="AC462" s="519"/>
      <c r="AD462" s="519"/>
      <c r="AE462" s="519"/>
      <c r="AF462" s="519"/>
      <c r="HQ462" s="519"/>
      <c r="HR462" s="519"/>
      <c r="HS462" s="519"/>
      <c r="HT462" s="519"/>
      <c r="HU462" s="519"/>
      <c r="HV462" s="519"/>
      <c r="HW462" s="519"/>
      <c r="HX462" s="519"/>
      <c r="HY462" s="519"/>
      <c r="HZ462" s="519"/>
      <c r="IA462" s="519"/>
      <c r="IB462" s="519"/>
      <c r="IC462" s="519"/>
      <c r="ID462" s="519"/>
      <c r="IE462" s="519"/>
      <c r="IF462" s="519"/>
      <c r="IG462" s="519"/>
      <c r="IH462" s="519"/>
      <c r="II462" s="519"/>
      <c r="IJ462" s="519"/>
      <c r="IK462" s="519"/>
      <c r="IL462" s="519"/>
      <c r="IM462" s="519"/>
      <c r="IN462" s="519"/>
      <c r="IO462" s="519"/>
      <c r="IP462" s="519"/>
      <c r="IQ462" s="519"/>
      <c r="IR462" s="519"/>
      <c r="IS462" s="519"/>
      <c r="IT462" s="519"/>
      <c r="IU462" s="519"/>
      <c r="IV462" s="519"/>
    </row>
    <row r="463" spans="1:256" s="510" customFormat="1" ht="24.75" customHeight="1" hidden="1">
      <c r="A463" s="541" t="s">
        <v>343</v>
      </c>
      <c r="B463" s="363"/>
      <c r="C463" s="363">
        <f t="shared" si="29"/>
        <v>0</v>
      </c>
      <c r="D463" s="363"/>
      <c r="E463" s="542"/>
      <c r="F463" s="543"/>
      <c r="G463" s="542"/>
      <c r="H463" s="518"/>
      <c r="I463" s="519"/>
      <c r="J463" s="519"/>
      <c r="K463" s="519"/>
      <c r="L463" s="519"/>
      <c r="M463" s="519"/>
      <c r="N463" s="519"/>
      <c r="O463" s="519"/>
      <c r="P463" s="519"/>
      <c r="Q463" s="519"/>
      <c r="R463" s="519"/>
      <c r="S463" s="519"/>
      <c r="T463" s="519"/>
      <c r="U463" s="519"/>
      <c r="V463" s="519"/>
      <c r="W463" s="519"/>
      <c r="X463" s="519"/>
      <c r="Y463" s="519"/>
      <c r="Z463" s="519"/>
      <c r="AA463" s="519"/>
      <c r="AB463" s="519"/>
      <c r="AC463" s="519"/>
      <c r="AD463" s="519"/>
      <c r="AE463" s="519"/>
      <c r="AF463" s="519"/>
      <c r="HQ463" s="519"/>
      <c r="HR463" s="519"/>
      <c r="HS463" s="519"/>
      <c r="HT463" s="519"/>
      <c r="HU463" s="519"/>
      <c r="HV463" s="519"/>
      <c r="HW463" s="519"/>
      <c r="HX463" s="519"/>
      <c r="HY463" s="519"/>
      <c r="HZ463" s="519"/>
      <c r="IA463" s="519"/>
      <c r="IB463" s="519"/>
      <c r="IC463" s="519"/>
      <c r="ID463" s="519"/>
      <c r="IE463" s="519"/>
      <c r="IF463" s="519"/>
      <c r="IG463" s="519"/>
      <c r="IH463" s="519"/>
      <c r="II463" s="519"/>
      <c r="IJ463" s="519"/>
      <c r="IK463" s="519"/>
      <c r="IL463" s="519"/>
      <c r="IM463" s="519"/>
      <c r="IN463" s="519"/>
      <c r="IO463" s="519"/>
      <c r="IP463" s="519"/>
      <c r="IQ463" s="519"/>
      <c r="IR463" s="519"/>
      <c r="IS463" s="519"/>
      <c r="IT463" s="519"/>
      <c r="IU463" s="519"/>
      <c r="IV463" s="519"/>
    </row>
    <row r="464" spans="1:8" s="508" customFormat="1" ht="24.75" customHeight="1" hidden="1">
      <c r="A464" s="541" t="s">
        <v>344</v>
      </c>
      <c r="B464" s="363"/>
      <c r="C464" s="363">
        <f t="shared" si="29"/>
        <v>0</v>
      </c>
      <c r="D464" s="363"/>
      <c r="E464" s="542"/>
      <c r="F464" s="543"/>
      <c r="G464" s="542"/>
      <c r="H464" s="544"/>
    </row>
    <row r="465" spans="1:256" s="510" customFormat="1" ht="24.75" customHeight="1" hidden="1">
      <c r="A465" s="541" t="s">
        <v>345</v>
      </c>
      <c r="B465" s="363"/>
      <c r="C465" s="363">
        <f t="shared" si="29"/>
        <v>0</v>
      </c>
      <c r="D465" s="363"/>
      <c r="E465" s="542"/>
      <c r="F465" s="543"/>
      <c r="G465" s="542"/>
      <c r="H465" s="518"/>
      <c r="I465" s="519"/>
      <c r="J465" s="519"/>
      <c r="K465" s="519"/>
      <c r="L465" s="519"/>
      <c r="M465" s="519"/>
      <c r="N465" s="519"/>
      <c r="O465" s="519"/>
      <c r="P465" s="519"/>
      <c r="Q465" s="519"/>
      <c r="R465" s="519"/>
      <c r="S465" s="519"/>
      <c r="T465" s="519"/>
      <c r="U465" s="519"/>
      <c r="V465" s="519"/>
      <c r="W465" s="519"/>
      <c r="X465" s="519"/>
      <c r="Y465" s="519"/>
      <c r="Z465" s="519"/>
      <c r="AA465" s="519"/>
      <c r="AB465" s="519"/>
      <c r="AC465" s="519"/>
      <c r="AD465" s="519"/>
      <c r="AE465" s="519"/>
      <c r="AF465" s="519"/>
      <c r="HQ465" s="519"/>
      <c r="HR465" s="519"/>
      <c r="HS465" s="519"/>
      <c r="HT465" s="519"/>
      <c r="HU465" s="519"/>
      <c r="HV465" s="519"/>
      <c r="HW465" s="519"/>
      <c r="HX465" s="519"/>
      <c r="HY465" s="519"/>
      <c r="HZ465" s="519"/>
      <c r="IA465" s="519"/>
      <c r="IB465" s="519"/>
      <c r="IC465" s="519"/>
      <c r="ID465" s="519"/>
      <c r="IE465" s="519"/>
      <c r="IF465" s="519"/>
      <c r="IG465" s="519"/>
      <c r="IH465" s="519"/>
      <c r="II465" s="519"/>
      <c r="IJ465" s="519"/>
      <c r="IK465" s="519"/>
      <c r="IL465" s="519"/>
      <c r="IM465" s="519"/>
      <c r="IN465" s="519"/>
      <c r="IO465" s="519"/>
      <c r="IP465" s="519"/>
      <c r="IQ465" s="519"/>
      <c r="IR465" s="519"/>
      <c r="IS465" s="519"/>
      <c r="IT465" s="519"/>
      <c r="IU465" s="519"/>
      <c r="IV465" s="519"/>
    </row>
    <row r="466" spans="1:256" s="510" customFormat="1" ht="24.75" customHeight="1" hidden="1">
      <c r="A466" s="541" t="s">
        <v>346</v>
      </c>
      <c r="B466" s="363"/>
      <c r="C466" s="363">
        <f t="shared" si="29"/>
        <v>0</v>
      </c>
      <c r="D466" s="363"/>
      <c r="E466" s="542"/>
      <c r="F466" s="543"/>
      <c r="G466" s="542"/>
      <c r="H466" s="518"/>
      <c r="I466" s="519"/>
      <c r="J466" s="519"/>
      <c r="K466" s="519"/>
      <c r="L466" s="519"/>
      <c r="M466" s="519"/>
      <c r="N466" s="519"/>
      <c r="O466" s="519"/>
      <c r="P466" s="519"/>
      <c r="Q466" s="519"/>
      <c r="R466" s="519"/>
      <c r="S466" s="519"/>
      <c r="T466" s="519"/>
      <c r="U466" s="519"/>
      <c r="V466" s="519"/>
      <c r="W466" s="519"/>
      <c r="X466" s="519"/>
      <c r="Y466" s="519"/>
      <c r="Z466" s="519"/>
      <c r="AA466" s="519"/>
      <c r="AB466" s="519"/>
      <c r="AC466" s="519"/>
      <c r="AD466" s="519"/>
      <c r="AE466" s="519"/>
      <c r="AF466" s="519"/>
      <c r="HQ466" s="519"/>
      <c r="HR466" s="519"/>
      <c r="HS466" s="519"/>
      <c r="HT466" s="519"/>
      <c r="HU466" s="519"/>
      <c r="HV466" s="519"/>
      <c r="HW466" s="519"/>
      <c r="HX466" s="519"/>
      <c r="HY466" s="519"/>
      <c r="HZ466" s="519"/>
      <c r="IA466" s="519"/>
      <c r="IB466" s="519"/>
      <c r="IC466" s="519"/>
      <c r="ID466" s="519"/>
      <c r="IE466" s="519"/>
      <c r="IF466" s="519"/>
      <c r="IG466" s="519"/>
      <c r="IH466" s="519"/>
      <c r="II466" s="519"/>
      <c r="IJ466" s="519"/>
      <c r="IK466" s="519"/>
      <c r="IL466" s="519"/>
      <c r="IM466" s="519"/>
      <c r="IN466" s="519"/>
      <c r="IO466" s="519"/>
      <c r="IP466" s="519"/>
      <c r="IQ466" s="519"/>
      <c r="IR466" s="519"/>
      <c r="IS466" s="519"/>
      <c r="IT466" s="519"/>
      <c r="IU466" s="519"/>
      <c r="IV466" s="519"/>
    </row>
    <row r="467" spans="1:8" s="508" customFormat="1" ht="24.75" customHeight="1" hidden="1">
      <c r="A467" s="541" t="s">
        <v>347</v>
      </c>
      <c r="B467" s="363"/>
      <c r="C467" s="363">
        <f t="shared" si="29"/>
        <v>0</v>
      </c>
      <c r="D467" s="363"/>
      <c r="E467" s="542"/>
      <c r="F467" s="539">
        <f>SUM(F468:F472)</f>
        <v>0</v>
      </c>
      <c r="G467" s="542"/>
      <c r="H467" s="544"/>
    </row>
    <row r="468" spans="1:8" s="508" customFormat="1" ht="24.75" customHeight="1" hidden="1">
      <c r="A468" s="534" t="s">
        <v>348</v>
      </c>
      <c r="B468" s="360">
        <f>SUM(B469:B473)</f>
        <v>0</v>
      </c>
      <c r="C468" s="360">
        <f t="shared" si="29"/>
        <v>0</v>
      </c>
      <c r="D468" s="360">
        <f>SUM(D469:D473)</f>
        <v>0</v>
      </c>
      <c r="E468" s="536"/>
      <c r="F468" s="539">
        <f>SUM(F469:F473)</f>
        <v>0</v>
      </c>
      <c r="G468" s="536"/>
      <c r="H468" s="540"/>
    </row>
    <row r="469" spans="1:256" s="510" customFormat="1" ht="24.75" customHeight="1" hidden="1">
      <c r="A469" s="541" t="s">
        <v>341</v>
      </c>
      <c r="B469" s="363"/>
      <c r="C469" s="363">
        <f t="shared" si="29"/>
        <v>0</v>
      </c>
      <c r="D469" s="363"/>
      <c r="E469" s="542"/>
      <c r="F469" s="543">
        <v>0</v>
      </c>
      <c r="G469" s="542"/>
      <c r="H469" s="518"/>
      <c r="I469" s="519"/>
      <c r="J469" s="519"/>
      <c r="K469" s="519"/>
      <c r="L469" s="519"/>
      <c r="M469" s="519"/>
      <c r="N469" s="519"/>
      <c r="O469" s="519"/>
      <c r="P469" s="519"/>
      <c r="Q469" s="519"/>
      <c r="R469" s="519"/>
      <c r="S469" s="519"/>
      <c r="T469" s="519"/>
      <c r="U469" s="519"/>
      <c r="V469" s="519"/>
      <c r="W469" s="519"/>
      <c r="X469" s="519"/>
      <c r="Y469" s="519"/>
      <c r="Z469" s="519"/>
      <c r="AA469" s="519"/>
      <c r="AB469" s="519"/>
      <c r="AC469" s="519"/>
      <c r="AD469" s="519"/>
      <c r="AE469" s="519"/>
      <c r="AF469" s="519"/>
      <c r="HQ469" s="519"/>
      <c r="HR469" s="519"/>
      <c r="HS469" s="519"/>
      <c r="HT469" s="519"/>
      <c r="HU469" s="519"/>
      <c r="HV469" s="519"/>
      <c r="HW469" s="519"/>
      <c r="HX469" s="519"/>
      <c r="HY469" s="519"/>
      <c r="HZ469" s="519"/>
      <c r="IA469" s="519"/>
      <c r="IB469" s="519"/>
      <c r="IC469" s="519"/>
      <c r="ID469" s="519"/>
      <c r="IE469" s="519"/>
      <c r="IF469" s="519"/>
      <c r="IG469" s="519"/>
      <c r="IH469" s="519"/>
      <c r="II469" s="519"/>
      <c r="IJ469" s="519"/>
      <c r="IK469" s="519"/>
      <c r="IL469" s="519"/>
      <c r="IM469" s="519"/>
      <c r="IN469" s="519"/>
      <c r="IO469" s="519"/>
      <c r="IP469" s="519"/>
      <c r="IQ469" s="519"/>
      <c r="IR469" s="519"/>
      <c r="IS469" s="519"/>
      <c r="IT469" s="519"/>
      <c r="IU469" s="519"/>
      <c r="IV469" s="519"/>
    </row>
    <row r="470" spans="1:256" s="510" customFormat="1" ht="24.75" customHeight="1" hidden="1">
      <c r="A470" s="541" t="s">
        <v>349</v>
      </c>
      <c r="B470" s="363"/>
      <c r="C470" s="363">
        <f t="shared" si="29"/>
        <v>0</v>
      </c>
      <c r="D470" s="363"/>
      <c r="E470" s="542"/>
      <c r="F470" s="543"/>
      <c r="G470" s="542"/>
      <c r="H470" s="518"/>
      <c r="I470" s="519"/>
      <c r="J470" s="519"/>
      <c r="K470" s="519"/>
      <c r="L470" s="519"/>
      <c r="M470" s="519"/>
      <c r="N470" s="519"/>
      <c r="O470" s="519"/>
      <c r="P470" s="519"/>
      <c r="Q470" s="519"/>
      <c r="R470" s="519"/>
      <c r="S470" s="519"/>
      <c r="T470" s="519"/>
      <c r="U470" s="519"/>
      <c r="V470" s="519"/>
      <c r="W470" s="519"/>
      <c r="X470" s="519"/>
      <c r="Y470" s="519"/>
      <c r="Z470" s="519"/>
      <c r="AA470" s="519"/>
      <c r="AB470" s="519"/>
      <c r="AC470" s="519"/>
      <c r="AD470" s="519"/>
      <c r="AE470" s="519"/>
      <c r="AF470" s="519"/>
      <c r="HQ470" s="519"/>
      <c r="HR470" s="519"/>
      <c r="HS470" s="519"/>
      <c r="HT470" s="519"/>
      <c r="HU470" s="519"/>
      <c r="HV470" s="519"/>
      <c r="HW470" s="519"/>
      <c r="HX470" s="519"/>
      <c r="HY470" s="519"/>
      <c r="HZ470" s="519"/>
      <c r="IA470" s="519"/>
      <c r="IB470" s="519"/>
      <c r="IC470" s="519"/>
      <c r="ID470" s="519"/>
      <c r="IE470" s="519"/>
      <c r="IF470" s="519"/>
      <c r="IG470" s="519"/>
      <c r="IH470" s="519"/>
      <c r="II470" s="519"/>
      <c r="IJ470" s="519"/>
      <c r="IK470" s="519"/>
      <c r="IL470" s="519"/>
      <c r="IM470" s="519"/>
      <c r="IN470" s="519"/>
      <c r="IO470" s="519"/>
      <c r="IP470" s="519"/>
      <c r="IQ470" s="519"/>
      <c r="IR470" s="519"/>
      <c r="IS470" s="519"/>
      <c r="IT470" s="519"/>
      <c r="IU470" s="519"/>
      <c r="IV470" s="519"/>
    </row>
    <row r="471" spans="1:256" s="510" customFormat="1" ht="24.75" customHeight="1" hidden="1">
      <c r="A471" s="551" t="s">
        <v>350</v>
      </c>
      <c r="B471" s="552"/>
      <c r="C471" s="363">
        <f t="shared" si="29"/>
        <v>0</v>
      </c>
      <c r="D471" s="363"/>
      <c r="E471" s="542"/>
      <c r="F471" s="543">
        <v>0</v>
      </c>
      <c r="G471" s="542"/>
      <c r="H471" s="518"/>
      <c r="I471" s="519"/>
      <c r="J471" s="519"/>
      <c r="K471" s="519"/>
      <c r="L471" s="519"/>
      <c r="M471" s="519"/>
      <c r="N471" s="519"/>
      <c r="O471" s="519"/>
      <c r="P471" s="519"/>
      <c r="Q471" s="519"/>
      <c r="R471" s="519"/>
      <c r="S471" s="519"/>
      <c r="T471" s="519"/>
      <c r="U471" s="519"/>
      <c r="V471" s="519"/>
      <c r="W471" s="519"/>
      <c r="X471" s="519"/>
      <c r="Y471" s="519"/>
      <c r="Z471" s="519"/>
      <c r="AA471" s="519"/>
      <c r="AB471" s="519"/>
      <c r="AC471" s="519"/>
      <c r="AD471" s="519"/>
      <c r="AE471" s="519"/>
      <c r="AF471" s="519"/>
      <c r="HQ471" s="519"/>
      <c r="HR471" s="519"/>
      <c r="HS471" s="519"/>
      <c r="HT471" s="519"/>
      <c r="HU471" s="519"/>
      <c r="HV471" s="519"/>
      <c r="HW471" s="519"/>
      <c r="HX471" s="519"/>
      <c r="HY471" s="519"/>
      <c r="HZ471" s="519"/>
      <c r="IA471" s="519"/>
      <c r="IB471" s="519"/>
      <c r="IC471" s="519"/>
      <c r="ID471" s="519"/>
      <c r="IE471" s="519"/>
      <c r="IF471" s="519"/>
      <c r="IG471" s="519"/>
      <c r="IH471" s="519"/>
      <c r="II471" s="519"/>
      <c r="IJ471" s="519"/>
      <c r="IK471" s="519"/>
      <c r="IL471" s="519"/>
      <c r="IM471" s="519"/>
      <c r="IN471" s="519"/>
      <c r="IO471" s="519"/>
      <c r="IP471" s="519"/>
      <c r="IQ471" s="519"/>
      <c r="IR471" s="519"/>
      <c r="IS471" s="519"/>
      <c r="IT471" s="519"/>
      <c r="IU471" s="519"/>
      <c r="IV471" s="519"/>
    </row>
    <row r="472" spans="1:8" s="508" customFormat="1" ht="24.75" customHeight="1" hidden="1">
      <c r="A472" s="541" t="s">
        <v>351</v>
      </c>
      <c r="B472" s="363"/>
      <c r="C472" s="363">
        <f t="shared" si="29"/>
        <v>0</v>
      </c>
      <c r="D472" s="363"/>
      <c r="E472" s="542"/>
      <c r="F472" s="543">
        <v>0</v>
      </c>
      <c r="G472" s="542"/>
      <c r="H472" s="544"/>
    </row>
    <row r="473" spans="1:8" s="508" customFormat="1" ht="24.75" customHeight="1" hidden="1">
      <c r="A473" s="541" t="s">
        <v>352</v>
      </c>
      <c r="B473" s="363"/>
      <c r="C473" s="363">
        <f t="shared" si="29"/>
        <v>0</v>
      </c>
      <c r="D473" s="360"/>
      <c r="E473" s="542"/>
      <c r="F473" s="539">
        <f>SUM(F474:F478)</f>
        <v>0</v>
      </c>
      <c r="G473" s="542"/>
      <c r="H473" s="544"/>
    </row>
    <row r="474" spans="1:8" s="508" customFormat="1" ht="24.75" customHeight="1">
      <c r="A474" s="534" t="s">
        <v>353</v>
      </c>
      <c r="B474" s="360">
        <f>SUM(B475:B477)</f>
        <v>0</v>
      </c>
      <c r="C474" s="360">
        <f t="shared" si="29"/>
        <v>20</v>
      </c>
      <c r="D474" s="360">
        <f>SUM(D475:D477)</f>
        <v>0</v>
      </c>
      <c r="E474" s="536">
        <f>D474/C474</f>
        <v>0</v>
      </c>
      <c r="F474" s="539">
        <f>SUM(F475:F477)</f>
        <v>0</v>
      </c>
      <c r="G474" s="536"/>
      <c r="H474" s="540">
        <f>SUM(H475:H477)</f>
        <v>20</v>
      </c>
    </row>
    <row r="475" spans="1:256" s="506" customFormat="1" ht="24.75" customHeight="1">
      <c r="A475" s="541" t="s">
        <v>341</v>
      </c>
      <c r="B475" s="363"/>
      <c r="C475" s="363">
        <f t="shared" si="29"/>
        <v>0</v>
      </c>
      <c r="D475" s="363"/>
      <c r="E475" s="542"/>
      <c r="F475" s="543"/>
      <c r="G475" s="542"/>
      <c r="H475" s="518"/>
      <c r="I475" s="519"/>
      <c r="J475" s="519"/>
      <c r="K475" s="519"/>
      <c r="L475" s="519"/>
      <c r="M475" s="519"/>
      <c r="N475" s="519"/>
      <c r="O475" s="519"/>
      <c r="P475" s="519"/>
      <c r="Q475" s="519"/>
      <c r="R475" s="519"/>
      <c r="S475" s="519"/>
      <c r="T475" s="519"/>
      <c r="U475" s="519"/>
      <c r="V475" s="519"/>
      <c r="W475" s="519"/>
      <c r="X475" s="519"/>
      <c r="Y475" s="519"/>
      <c r="Z475" s="519"/>
      <c r="AA475" s="519"/>
      <c r="AB475" s="519"/>
      <c r="AC475" s="519"/>
      <c r="AD475" s="519"/>
      <c r="AE475" s="519"/>
      <c r="AF475" s="519"/>
      <c r="HQ475" s="519"/>
      <c r="HR475" s="519"/>
      <c r="HS475" s="519"/>
      <c r="HT475" s="519"/>
      <c r="HU475" s="519"/>
      <c r="HV475" s="519"/>
      <c r="HW475" s="519"/>
      <c r="HX475" s="519"/>
      <c r="HY475" s="519"/>
      <c r="HZ475" s="519"/>
      <c r="IA475" s="519"/>
      <c r="IB475" s="519"/>
      <c r="IC475" s="519"/>
      <c r="ID475" s="519"/>
      <c r="IE475" s="519"/>
      <c r="IF475" s="519"/>
      <c r="IG475" s="519"/>
      <c r="IH475" s="519"/>
      <c r="II475" s="519"/>
      <c r="IJ475" s="519"/>
      <c r="IK475" s="519"/>
      <c r="IL475" s="519"/>
      <c r="IM475" s="519"/>
      <c r="IN475" s="519"/>
      <c r="IO475" s="519"/>
      <c r="IP475" s="519"/>
      <c r="IQ475" s="519"/>
      <c r="IR475" s="519"/>
      <c r="IS475" s="519"/>
      <c r="IT475" s="519"/>
      <c r="IU475" s="519"/>
      <c r="IV475" s="519"/>
    </row>
    <row r="476" spans="1:256" s="506" customFormat="1" ht="24.75" customHeight="1">
      <c r="A476" s="541" t="s">
        <v>354</v>
      </c>
      <c r="B476" s="363"/>
      <c r="C476" s="363">
        <f t="shared" si="29"/>
        <v>20</v>
      </c>
      <c r="D476" s="363"/>
      <c r="E476" s="542">
        <f>D476/C476</f>
        <v>0</v>
      </c>
      <c r="F476" s="543"/>
      <c r="G476" s="542"/>
      <c r="H476" s="518">
        <v>20</v>
      </c>
      <c r="I476" s="519"/>
      <c r="J476" s="519"/>
      <c r="K476" s="519"/>
      <c r="L476" s="519"/>
      <c r="M476" s="519"/>
      <c r="N476" s="519"/>
      <c r="O476" s="519"/>
      <c r="P476" s="519"/>
      <c r="Q476" s="519"/>
      <c r="R476" s="519"/>
      <c r="S476" s="519"/>
      <c r="T476" s="519"/>
      <c r="U476" s="519"/>
      <c r="V476" s="519"/>
      <c r="W476" s="519"/>
      <c r="X476" s="519"/>
      <c r="Y476" s="519"/>
      <c r="Z476" s="519"/>
      <c r="AA476" s="519"/>
      <c r="AB476" s="519"/>
      <c r="AC476" s="519"/>
      <c r="AD476" s="519"/>
      <c r="AE476" s="519"/>
      <c r="AF476" s="519"/>
      <c r="HQ476" s="519"/>
      <c r="HR476" s="519"/>
      <c r="HS476" s="519"/>
      <c r="HT476" s="519"/>
      <c r="HU476" s="519"/>
      <c r="HV476" s="519"/>
      <c r="HW476" s="519"/>
      <c r="HX476" s="519"/>
      <c r="HY476" s="519"/>
      <c r="HZ476" s="519"/>
      <c r="IA476" s="519"/>
      <c r="IB476" s="519"/>
      <c r="IC476" s="519"/>
      <c r="ID476" s="519"/>
      <c r="IE476" s="519"/>
      <c r="IF476" s="519"/>
      <c r="IG476" s="519"/>
      <c r="IH476" s="519"/>
      <c r="II476" s="519"/>
      <c r="IJ476" s="519"/>
      <c r="IK476" s="519"/>
      <c r="IL476" s="519"/>
      <c r="IM476" s="519"/>
      <c r="IN476" s="519"/>
      <c r="IO476" s="519"/>
      <c r="IP476" s="519"/>
      <c r="IQ476" s="519"/>
      <c r="IR476" s="519"/>
      <c r="IS476" s="519"/>
      <c r="IT476" s="519"/>
      <c r="IU476" s="519"/>
      <c r="IV476" s="519"/>
    </row>
    <row r="477" spans="1:256" s="506" customFormat="1" ht="24.75" customHeight="1">
      <c r="A477" s="541" t="s">
        <v>355</v>
      </c>
      <c r="B477" s="363"/>
      <c r="C477" s="363">
        <f t="shared" si="29"/>
        <v>0</v>
      </c>
      <c r="D477" s="363"/>
      <c r="E477" s="542"/>
      <c r="F477" s="543"/>
      <c r="G477" s="542"/>
      <c r="H477" s="518"/>
      <c r="I477" s="519"/>
      <c r="J477" s="519"/>
      <c r="K477" s="519"/>
      <c r="L477" s="519"/>
      <c r="M477" s="519"/>
      <c r="N477" s="519"/>
      <c r="O477" s="519"/>
      <c r="P477" s="519"/>
      <c r="Q477" s="519"/>
      <c r="R477" s="519"/>
      <c r="S477" s="519"/>
      <c r="T477" s="519"/>
      <c r="U477" s="519"/>
      <c r="V477" s="519"/>
      <c r="W477" s="519"/>
      <c r="X477" s="519"/>
      <c r="Y477" s="519"/>
      <c r="Z477" s="519"/>
      <c r="AA477" s="519"/>
      <c r="AB477" s="519"/>
      <c r="AC477" s="519"/>
      <c r="AD477" s="519"/>
      <c r="AE477" s="519"/>
      <c r="AF477" s="519"/>
      <c r="HQ477" s="519"/>
      <c r="HR477" s="519"/>
      <c r="HS477" s="519"/>
      <c r="HT477" s="519"/>
      <c r="HU477" s="519"/>
      <c r="HV477" s="519"/>
      <c r="HW477" s="519"/>
      <c r="HX477" s="519"/>
      <c r="HY477" s="519"/>
      <c r="HZ477" s="519"/>
      <c r="IA477" s="519"/>
      <c r="IB477" s="519"/>
      <c r="IC477" s="519"/>
      <c r="ID477" s="519"/>
      <c r="IE477" s="519"/>
      <c r="IF477" s="519"/>
      <c r="IG477" s="519"/>
      <c r="IH477" s="519"/>
      <c r="II477" s="519"/>
      <c r="IJ477" s="519"/>
      <c r="IK477" s="519"/>
      <c r="IL477" s="519"/>
      <c r="IM477" s="519"/>
      <c r="IN477" s="519"/>
      <c r="IO477" s="519"/>
      <c r="IP477" s="519"/>
      <c r="IQ477" s="519"/>
      <c r="IR477" s="519"/>
      <c r="IS477" s="519"/>
      <c r="IT477" s="519"/>
      <c r="IU477" s="519"/>
      <c r="IV477" s="519"/>
    </row>
    <row r="478" spans="1:8" s="508" customFormat="1" ht="24.75" customHeight="1" hidden="1">
      <c r="A478" s="534" t="s">
        <v>356</v>
      </c>
      <c r="B478" s="360">
        <f>SUM(B479:B482)</f>
        <v>0</v>
      </c>
      <c r="C478" s="360">
        <f t="shared" si="29"/>
        <v>0</v>
      </c>
      <c r="D478" s="360">
        <f>SUM(D479:D482)</f>
        <v>0</v>
      </c>
      <c r="E478" s="536"/>
      <c r="F478" s="539">
        <f>SUM(F479:F482)</f>
        <v>0</v>
      </c>
      <c r="G478" s="536"/>
      <c r="H478" s="540">
        <f>SUM(H479:H482)</f>
        <v>0</v>
      </c>
    </row>
    <row r="479" spans="1:256" s="509" customFormat="1" ht="24.75" customHeight="1" hidden="1">
      <c r="A479" s="541" t="s">
        <v>341</v>
      </c>
      <c r="B479" s="363"/>
      <c r="C479" s="363">
        <f t="shared" si="29"/>
        <v>0</v>
      </c>
      <c r="D479" s="363"/>
      <c r="E479" s="542"/>
      <c r="F479" s="543"/>
      <c r="G479" s="542"/>
      <c r="H479" s="518"/>
      <c r="I479" s="519"/>
      <c r="J479" s="519"/>
      <c r="K479" s="519"/>
      <c r="L479" s="519"/>
      <c r="M479" s="519"/>
      <c r="N479" s="519"/>
      <c r="O479" s="519"/>
      <c r="P479" s="519"/>
      <c r="Q479" s="519"/>
      <c r="R479" s="519"/>
      <c r="S479" s="519"/>
      <c r="T479" s="519"/>
      <c r="U479" s="519"/>
      <c r="V479" s="519"/>
      <c r="W479" s="519"/>
      <c r="X479" s="519"/>
      <c r="Y479" s="519"/>
      <c r="Z479" s="519"/>
      <c r="AA479" s="519"/>
      <c r="AB479" s="519"/>
      <c r="AC479" s="519"/>
      <c r="AD479" s="519"/>
      <c r="AE479" s="519"/>
      <c r="AF479" s="519"/>
      <c r="HQ479" s="519"/>
      <c r="HR479" s="519"/>
      <c r="HS479" s="519"/>
      <c r="HT479" s="519"/>
      <c r="HU479" s="519"/>
      <c r="HV479" s="519"/>
      <c r="HW479" s="519"/>
      <c r="HX479" s="519"/>
      <c r="HY479" s="519"/>
      <c r="HZ479" s="519"/>
      <c r="IA479" s="519"/>
      <c r="IB479" s="519"/>
      <c r="IC479" s="519"/>
      <c r="ID479" s="519"/>
      <c r="IE479" s="519"/>
      <c r="IF479" s="519"/>
      <c r="IG479" s="519"/>
      <c r="IH479" s="519"/>
      <c r="II479" s="519"/>
      <c r="IJ479" s="519"/>
      <c r="IK479" s="519"/>
      <c r="IL479" s="519"/>
      <c r="IM479" s="519"/>
      <c r="IN479" s="519"/>
      <c r="IO479" s="519"/>
      <c r="IP479" s="519"/>
      <c r="IQ479" s="519"/>
      <c r="IR479" s="519"/>
      <c r="IS479" s="519"/>
      <c r="IT479" s="519"/>
      <c r="IU479" s="519"/>
      <c r="IV479" s="519"/>
    </row>
    <row r="480" spans="1:256" s="506" customFormat="1" ht="24.75" customHeight="1" hidden="1">
      <c r="A480" s="541" t="s">
        <v>357</v>
      </c>
      <c r="B480" s="363"/>
      <c r="C480" s="363">
        <f t="shared" si="29"/>
        <v>0</v>
      </c>
      <c r="D480" s="363"/>
      <c r="E480" s="542"/>
      <c r="F480" s="543"/>
      <c r="G480" s="542"/>
      <c r="H480" s="518"/>
      <c r="I480" s="519"/>
      <c r="J480" s="519"/>
      <c r="K480" s="519"/>
      <c r="L480" s="519"/>
      <c r="M480" s="519"/>
      <c r="N480" s="519"/>
      <c r="O480" s="519"/>
      <c r="P480" s="519"/>
      <c r="Q480" s="519"/>
      <c r="R480" s="519"/>
      <c r="S480" s="519"/>
      <c r="T480" s="519"/>
      <c r="U480" s="519"/>
      <c r="V480" s="519"/>
      <c r="W480" s="519"/>
      <c r="X480" s="519"/>
      <c r="Y480" s="519"/>
      <c r="Z480" s="519"/>
      <c r="AA480" s="519"/>
      <c r="AB480" s="519"/>
      <c r="AC480" s="519"/>
      <c r="AD480" s="519"/>
      <c r="AE480" s="519"/>
      <c r="AF480" s="519"/>
      <c r="HQ480" s="519"/>
      <c r="HR480" s="519"/>
      <c r="HS480" s="519"/>
      <c r="HT480" s="519"/>
      <c r="HU480" s="519"/>
      <c r="HV480" s="519"/>
      <c r="HW480" s="519"/>
      <c r="HX480" s="519"/>
      <c r="HY480" s="519"/>
      <c r="HZ480" s="519"/>
      <c r="IA480" s="519"/>
      <c r="IB480" s="519"/>
      <c r="IC480" s="519"/>
      <c r="ID480" s="519"/>
      <c r="IE480" s="519"/>
      <c r="IF480" s="519"/>
      <c r="IG480" s="519"/>
      <c r="IH480" s="519"/>
      <c r="II480" s="519"/>
      <c r="IJ480" s="519"/>
      <c r="IK480" s="519"/>
      <c r="IL480" s="519"/>
      <c r="IM480" s="519"/>
      <c r="IN480" s="519"/>
      <c r="IO480" s="519"/>
      <c r="IP480" s="519"/>
      <c r="IQ480" s="519"/>
      <c r="IR480" s="519"/>
      <c r="IS480" s="519"/>
      <c r="IT480" s="519"/>
      <c r="IU480" s="519"/>
      <c r="IV480" s="519"/>
    </row>
    <row r="481" spans="1:256" s="506" customFormat="1" ht="24.75" customHeight="1" hidden="1">
      <c r="A481" s="541" t="s">
        <v>358</v>
      </c>
      <c r="B481" s="363"/>
      <c r="C481" s="363">
        <f t="shared" si="29"/>
        <v>0</v>
      </c>
      <c r="D481" s="363"/>
      <c r="E481" s="542"/>
      <c r="F481" s="543"/>
      <c r="G481" s="542"/>
      <c r="H481" s="518"/>
      <c r="I481" s="519"/>
      <c r="J481" s="519"/>
      <c r="K481" s="519"/>
      <c r="L481" s="519"/>
      <c r="M481" s="519"/>
      <c r="N481" s="519"/>
      <c r="O481" s="519"/>
      <c r="P481" s="519"/>
      <c r="Q481" s="519"/>
      <c r="R481" s="519"/>
      <c r="S481" s="519"/>
      <c r="T481" s="519"/>
      <c r="U481" s="519"/>
      <c r="V481" s="519"/>
      <c r="W481" s="519"/>
      <c r="X481" s="519"/>
      <c r="Y481" s="519"/>
      <c r="Z481" s="519"/>
      <c r="AA481" s="519"/>
      <c r="AB481" s="519"/>
      <c r="AC481" s="519"/>
      <c r="AD481" s="519"/>
      <c r="AE481" s="519"/>
      <c r="AF481" s="519"/>
      <c r="HQ481" s="519"/>
      <c r="HR481" s="519"/>
      <c r="HS481" s="519"/>
      <c r="HT481" s="519"/>
      <c r="HU481" s="519"/>
      <c r="HV481" s="519"/>
      <c r="HW481" s="519"/>
      <c r="HX481" s="519"/>
      <c r="HY481" s="519"/>
      <c r="HZ481" s="519"/>
      <c r="IA481" s="519"/>
      <c r="IB481" s="519"/>
      <c r="IC481" s="519"/>
      <c r="ID481" s="519"/>
      <c r="IE481" s="519"/>
      <c r="IF481" s="519"/>
      <c r="IG481" s="519"/>
      <c r="IH481" s="519"/>
      <c r="II481" s="519"/>
      <c r="IJ481" s="519"/>
      <c r="IK481" s="519"/>
      <c r="IL481" s="519"/>
      <c r="IM481" s="519"/>
      <c r="IN481" s="519"/>
      <c r="IO481" s="519"/>
      <c r="IP481" s="519"/>
      <c r="IQ481" s="519"/>
      <c r="IR481" s="519"/>
      <c r="IS481" s="519"/>
      <c r="IT481" s="519"/>
      <c r="IU481" s="519"/>
      <c r="IV481" s="519"/>
    </row>
    <row r="482" spans="1:256" s="506" customFormat="1" ht="24.75" customHeight="1" hidden="1">
      <c r="A482" s="541" t="s">
        <v>359</v>
      </c>
      <c r="B482" s="363"/>
      <c r="C482" s="363">
        <f t="shared" si="29"/>
        <v>0</v>
      </c>
      <c r="D482" s="363"/>
      <c r="E482" s="542"/>
      <c r="F482" s="543"/>
      <c r="G482" s="542"/>
      <c r="H482" s="518"/>
      <c r="I482" s="519"/>
      <c r="J482" s="519"/>
      <c r="K482" s="519"/>
      <c r="L482" s="519"/>
      <c r="M482" s="519"/>
      <c r="N482" s="519"/>
      <c r="O482" s="519"/>
      <c r="P482" s="519"/>
      <c r="Q482" s="519"/>
      <c r="R482" s="519"/>
      <c r="S482" s="519"/>
      <c r="T482" s="519"/>
      <c r="U482" s="519"/>
      <c r="V482" s="519"/>
      <c r="W482" s="519"/>
      <c r="X482" s="519"/>
      <c r="Y482" s="519"/>
      <c r="Z482" s="519"/>
      <c r="AA482" s="519"/>
      <c r="AB482" s="519"/>
      <c r="AC482" s="519"/>
      <c r="AD482" s="519"/>
      <c r="AE482" s="519"/>
      <c r="AF482" s="519"/>
      <c r="HQ482" s="519"/>
      <c r="HR482" s="519"/>
      <c r="HS482" s="519"/>
      <c r="HT482" s="519"/>
      <c r="HU482" s="519"/>
      <c r="HV482" s="519"/>
      <c r="HW482" s="519"/>
      <c r="HX482" s="519"/>
      <c r="HY482" s="519"/>
      <c r="HZ482" s="519"/>
      <c r="IA482" s="519"/>
      <c r="IB482" s="519"/>
      <c r="IC482" s="519"/>
      <c r="ID482" s="519"/>
      <c r="IE482" s="519"/>
      <c r="IF482" s="519"/>
      <c r="IG482" s="519"/>
      <c r="IH482" s="519"/>
      <c r="II482" s="519"/>
      <c r="IJ482" s="519"/>
      <c r="IK482" s="519"/>
      <c r="IL482" s="519"/>
      <c r="IM482" s="519"/>
      <c r="IN482" s="519"/>
      <c r="IO482" s="519"/>
      <c r="IP482" s="519"/>
      <c r="IQ482" s="519"/>
      <c r="IR482" s="519"/>
      <c r="IS482" s="519"/>
      <c r="IT482" s="519"/>
      <c r="IU482" s="519"/>
      <c r="IV482" s="519"/>
    </row>
    <row r="483" spans="1:8" s="508" customFormat="1" ht="24.75" customHeight="1" hidden="1">
      <c r="A483" s="534" t="s">
        <v>360</v>
      </c>
      <c r="B483" s="360">
        <f>SUM(B484:B487)</f>
        <v>0</v>
      </c>
      <c r="C483" s="360">
        <f t="shared" si="29"/>
        <v>0</v>
      </c>
      <c r="D483" s="360">
        <f>SUM(D484:D487)</f>
        <v>0</v>
      </c>
      <c r="E483" s="536"/>
      <c r="F483" s="539">
        <f>SUM(F484:F487)</f>
        <v>0</v>
      </c>
      <c r="G483" s="536"/>
      <c r="H483" s="540"/>
    </row>
    <row r="484" spans="1:256" s="509" customFormat="1" ht="24.75" customHeight="1" hidden="1">
      <c r="A484" s="541" t="s">
        <v>361</v>
      </c>
      <c r="B484" s="363"/>
      <c r="C484" s="363">
        <f t="shared" si="29"/>
        <v>0</v>
      </c>
      <c r="D484" s="363"/>
      <c r="E484" s="542"/>
      <c r="F484" s="543"/>
      <c r="G484" s="542"/>
      <c r="H484" s="518"/>
      <c r="I484" s="519"/>
      <c r="J484" s="519"/>
      <c r="K484" s="519"/>
      <c r="L484" s="519"/>
      <c r="M484" s="519"/>
      <c r="N484" s="519"/>
      <c r="O484" s="519"/>
      <c r="P484" s="519"/>
      <c r="Q484" s="519"/>
      <c r="R484" s="519"/>
      <c r="S484" s="519"/>
      <c r="T484" s="519"/>
      <c r="U484" s="519"/>
      <c r="V484" s="519"/>
      <c r="W484" s="519"/>
      <c r="X484" s="519"/>
      <c r="Y484" s="519"/>
      <c r="Z484" s="519"/>
      <c r="AA484" s="519"/>
      <c r="AB484" s="519"/>
      <c r="AC484" s="519"/>
      <c r="AD484" s="519"/>
      <c r="AE484" s="519"/>
      <c r="AF484" s="519"/>
      <c r="HQ484" s="519"/>
      <c r="HR484" s="519"/>
      <c r="HS484" s="519"/>
      <c r="HT484" s="519"/>
      <c r="HU484" s="519"/>
      <c r="HV484" s="519"/>
      <c r="HW484" s="519"/>
      <c r="HX484" s="519"/>
      <c r="HY484" s="519"/>
      <c r="HZ484" s="519"/>
      <c r="IA484" s="519"/>
      <c r="IB484" s="519"/>
      <c r="IC484" s="519"/>
      <c r="ID484" s="519"/>
      <c r="IE484" s="519"/>
      <c r="IF484" s="519"/>
      <c r="IG484" s="519"/>
      <c r="IH484" s="519"/>
      <c r="II484" s="519"/>
      <c r="IJ484" s="519"/>
      <c r="IK484" s="519"/>
      <c r="IL484" s="519"/>
      <c r="IM484" s="519"/>
      <c r="IN484" s="519"/>
      <c r="IO484" s="519"/>
      <c r="IP484" s="519"/>
      <c r="IQ484" s="519"/>
      <c r="IR484" s="519"/>
      <c r="IS484" s="519"/>
      <c r="IT484" s="519"/>
      <c r="IU484" s="519"/>
      <c r="IV484" s="519"/>
    </row>
    <row r="485" spans="1:8" s="508" customFormat="1" ht="24.75" customHeight="1" hidden="1">
      <c r="A485" s="541" t="s">
        <v>362</v>
      </c>
      <c r="B485" s="363"/>
      <c r="C485" s="363">
        <f t="shared" si="29"/>
        <v>0</v>
      </c>
      <c r="D485" s="363"/>
      <c r="E485" s="542"/>
      <c r="F485" s="543"/>
      <c r="G485" s="542"/>
      <c r="H485" s="544"/>
    </row>
    <row r="486" spans="1:256" s="511" customFormat="1" ht="24.75" customHeight="1" hidden="1">
      <c r="A486" s="541" t="s">
        <v>363</v>
      </c>
      <c r="B486" s="363"/>
      <c r="C486" s="363">
        <f t="shared" si="29"/>
        <v>0</v>
      </c>
      <c r="D486" s="363"/>
      <c r="E486" s="542"/>
      <c r="F486" s="543"/>
      <c r="G486" s="542"/>
      <c r="H486" s="518"/>
      <c r="I486" s="519"/>
      <c r="J486" s="519"/>
      <c r="K486" s="519"/>
      <c r="L486" s="519"/>
      <c r="M486" s="519"/>
      <c r="N486" s="519"/>
      <c r="O486" s="519"/>
      <c r="P486" s="519"/>
      <c r="Q486" s="519"/>
      <c r="R486" s="519"/>
      <c r="S486" s="519"/>
      <c r="T486" s="519"/>
      <c r="U486" s="519"/>
      <c r="V486" s="519"/>
      <c r="W486" s="519"/>
      <c r="X486" s="519"/>
      <c r="Y486" s="519"/>
      <c r="Z486" s="519"/>
      <c r="AA486" s="519"/>
      <c r="AB486" s="519"/>
      <c r="AC486" s="519"/>
      <c r="AD486" s="519"/>
      <c r="AE486" s="519"/>
      <c r="AF486" s="519"/>
      <c r="HQ486" s="519"/>
      <c r="HR486" s="519"/>
      <c r="HS486" s="519"/>
      <c r="HT486" s="519"/>
      <c r="HU486" s="519"/>
      <c r="HV486" s="519"/>
      <c r="HW486" s="519"/>
      <c r="HX486" s="519"/>
      <c r="HY486" s="519"/>
      <c r="HZ486" s="519"/>
      <c r="IA486" s="519"/>
      <c r="IB486" s="519"/>
      <c r="IC486" s="519"/>
      <c r="ID486" s="519"/>
      <c r="IE486" s="519"/>
      <c r="IF486" s="519"/>
      <c r="IG486" s="519"/>
      <c r="IH486" s="519"/>
      <c r="II486" s="519"/>
      <c r="IJ486" s="519"/>
      <c r="IK486" s="519"/>
      <c r="IL486" s="519"/>
      <c r="IM486" s="519"/>
      <c r="IN486" s="519"/>
      <c r="IO486" s="519"/>
      <c r="IP486" s="519"/>
      <c r="IQ486" s="519"/>
      <c r="IR486" s="519"/>
      <c r="IS486" s="519"/>
      <c r="IT486" s="519"/>
      <c r="IU486" s="519"/>
      <c r="IV486" s="519"/>
    </row>
    <row r="487" spans="1:8" s="508" customFormat="1" ht="24.75" customHeight="1" hidden="1">
      <c r="A487" s="541" t="s">
        <v>364</v>
      </c>
      <c r="B487" s="363"/>
      <c r="C487" s="363">
        <f t="shared" si="29"/>
        <v>0</v>
      </c>
      <c r="D487" s="363"/>
      <c r="E487" s="542"/>
      <c r="F487" s="543"/>
      <c r="G487" s="542"/>
      <c r="H487" s="544"/>
    </row>
    <row r="488" spans="1:8" s="508" customFormat="1" ht="24.75" customHeight="1">
      <c r="A488" s="534" t="s">
        <v>365</v>
      </c>
      <c r="B488" s="360">
        <f>SUM(B489:B494)</f>
        <v>35</v>
      </c>
      <c r="C488" s="360">
        <f t="shared" si="29"/>
        <v>19</v>
      </c>
      <c r="D488" s="360">
        <f>SUM(D489:D494)</f>
        <v>19</v>
      </c>
      <c r="E488" s="536">
        <f>D488/C488</f>
        <v>1</v>
      </c>
      <c r="F488" s="539">
        <f>SUM(F489:F494)</f>
        <v>43</v>
      </c>
      <c r="G488" s="536">
        <f>(D488-F488)/F488</f>
        <v>-0.5581395348837209</v>
      </c>
      <c r="H488" s="540">
        <f>SUM(H489:H494)</f>
        <v>0</v>
      </c>
    </row>
    <row r="489" spans="1:8" s="508" customFormat="1" ht="24.75" customHeight="1">
      <c r="A489" s="541" t="s">
        <v>341</v>
      </c>
      <c r="B489" s="363"/>
      <c r="C489" s="363">
        <f t="shared" si="29"/>
        <v>0</v>
      </c>
      <c r="D489" s="360"/>
      <c r="E489" s="542"/>
      <c r="F489" s="543">
        <v>0</v>
      </c>
      <c r="G489" s="542"/>
      <c r="H489" s="544"/>
    </row>
    <row r="490" spans="1:256" s="510" customFormat="1" ht="24.75" customHeight="1">
      <c r="A490" s="541" t="s">
        <v>366</v>
      </c>
      <c r="B490" s="363">
        <v>7</v>
      </c>
      <c r="C490" s="363">
        <f t="shared" si="29"/>
        <v>2</v>
      </c>
      <c r="D490" s="363">
        <v>2</v>
      </c>
      <c r="E490" s="542">
        <f>D490/C490</f>
        <v>1</v>
      </c>
      <c r="F490" s="543">
        <v>43</v>
      </c>
      <c r="G490" s="542">
        <f>(D490-F490)/F490</f>
        <v>-0.9534883720930233</v>
      </c>
      <c r="H490" s="518"/>
      <c r="I490" s="519"/>
      <c r="J490" s="519"/>
      <c r="K490" s="519"/>
      <c r="L490" s="519"/>
      <c r="M490" s="519"/>
      <c r="N490" s="519"/>
      <c r="O490" s="519"/>
      <c r="P490" s="519"/>
      <c r="Q490" s="519"/>
      <c r="R490" s="519"/>
      <c r="S490" s="519"/>
      <c r="T490" s="519"/>
      <c r="U490" s="519"/>
      <c r="V490" s="519"/>
      <c r="W490" s="519"/>
      <c r="X490" s="519"/>
      <c r="Y490" s="519"/>
      <c r="Z490" s="519"/>
      <c r="AA490" s="519"/>
      <c r="AB490" s="519"/>
      <c r="AC490" s="519"/>
      <c r="AD490" s="519"/>
      <c r="AE490" s="519"/>
      <c r="AF490" s="519"/>
      <c r="HQ490" s="519"/>
      <c r="HR490" s="519"/>
      <c r="HS490" s="519"/>
      <c r="HT490" s="519"/>
      <c r="HU490" s="519"/>
      <c r="HV490" s="519"/>
      <c r="HW490" s="519"/>
      <c r="HX490" s="519"/>
      <c r="HY490" s="519"/>
      <c r="HZ490" s="519"/>
      <c r="IA490" s="519"/>
      <c r="IB490" s="519"/>
      <c r="IC490" s="519"/>
      <c r="ID490" s="519"/>
      <c r="IE490" s="519"/>
      <c r="IF490" s="519"/>
      <c r="IG490" s="519"/>
      <c r="IH490" s="519"/>
      <c r="II490" s="519"/>
      <c r="IJ490" s="519"/>
      <c r="IK490" s="519"/>
      <c r="IL490" s="519"/>
      <c r="IM490" s="519"/>
      <c r="IN490" s="519"/>
      <c r="IO490" s="519"/>
      <c r="IP490" s="519"/>
      <c r="IQ490" s="519"/>
      <c r="IR490" s="519"/>
      <c r="IS490" s="519"/>
      <c r="IT490" s="519"/>
      <c r="IU490" s="519"/>
      <c r="IV490" s="519"/>
    </row>
    <row r="491" spans="1:256" s="510" customFormat="1" ht="24.75" customHeight="1">
      <c r="A491" s="541" t="s">
        <v>367</v>
      </c>
      <c r="B491" s="363"/>
      <c r="C491" s="363">
        <f t="shared" si="29"/>
        <v>0</v>
      </c>
      <c r="D491" s="363">
        <v>0</v>
      </c>
      <c r="E491" s="542"/>
      <c r="F491" s="543">
        <v>0</v>
      </c>
      <c r="G491" s="542"/>
      <c r="H491" s="518"/>
      <c r="I491" s="519"/>
      <c r="J491" s="519"/>
      <c r="K491" s="519"/>
      <c r="L491" s="519"/>
      <c r="M491" s="519"/>
      <c r="N491" s="519"/>
      <c r="O491" s="519"/>
      <c r="P491" s="519"/>
      <c r="Q491" s="519"/>
      <c r="R491" s="519"/>
      <c r="S491" s="519"/>
      <c r="T491" s="519"/>
      <c r="U491" s="519"/>
      <c r="V491" s="519"/>
      <c r="W491" s="519"/>
      <c r="X491" s="519"/>
      <c r="Y491" s="519"/>
      <c r="Z491" s="519"/>
      <c r="AA491" s="519"/>
      <c r="AB491" s="519"/>
      <c r="AC491" s="519"/>
      <c r="AD491" s="519"/>
      <c r="AE491" s="519"/>
      <c r="AF491" s="519"/>
      <c r="HQ491" s="519"/>
      <c r="HR491" s="519"/>
      <c r="HS491" s="519"/>
      <c r="HT491" s="519"/>
      <c r="HU491" s="519"/>
      <c r="HV491" s="519"/>
      <c r="HW491" s="519"/>
      <c r="HX491" s="519"/>
      <c r="HY491" s="519"/>
      <c r="HZ491" s="519"/>
      <c r="IA491" s="519"/>
      <c r="IB491" s="519"/>
      <c r="IC491" s="519"/>
      <c r="ID491" s="519"/>
      <c r="IE491" s="519"/>
      <c r="IF491" s="519"/>
      <c r="IG491" s="519"/>
      <c r="IH491" s="519"/>
      <c r="II491" s="519"/>
      <c r="IJ491" s="519"/>
      <c r="IK491" s="519"/>
      <c r="IL491" s="519"/>
      <c r="IM491" s="519"/>
      <c r="IN491" s="519"/>
      <c r="IO491" s="519"/>
      <c r="IP491" s="519"/>
      <c r="IQ491" s="519"/>
      <c r="IR491" s="519"/>
      <c r="IS491" s="519"/>
      <c r="IT491" s="519"/>
      <c r="IU491" s="519"/>
      <c r="IV491" s="519"/>
    </row>
    <row r="492" spans="1:256" s="510" customFormat="1" ht="24.75" customHeight="1">
      <c r="A492" s="541" t="s">
        <v>368</v>
      </c>
      <c r="B492" s="363"/>
      <c r="C492" s="363">
        <f t="shared" si="29"/>
        <v>0</v>
      </c>
      <c r="D492" s="363">
        <v>0</v>
      </c>
      <c r="E492" s="542"/>
      <c r="F492" s="543">
        <v>0</v>
      </c>
      <c r="G492" s="542"/>
      <c r="H492" s="518"/>
      <c r="I492" s="519"/>
      <c r="J492" s="519"/>
      <c r="K492" s="519"/>
      <c r="L492" s="519"/>
      <c r="M492" s="519"/>
      <c r="N492" s="519"/>
      <c r="O492" s="519"/>
      <c r="P492" s="519"/>
      <c r="Q492" s="519"/>
      <c r="R492" s="519"/>
      <c r="S492" s="519"/>
      <c r="T492" s="519"/>
      <c r="U492" s="519"/>
      <c r="V492" s="519"/>
      <c r="W492" s="519"/>
      <c r="X492" s="519"/>
      <c r="Y492" s="519"/>
      <c r="Z492" s="519"/>
      <c r="AA492" s="519"/>
      <c r="AB492" s="519"/>
      <c r="AC492" s="519"/>
      <c r="AD492" s="519"/>
      <c r="AE492" s="519"/>
      <c r="AF492" s="519"/>
      <c r="HQ492" s="519"/>
      <c r="HR492" s="519"/>
      <c r="HS492" s="519"/>
      <c r="HT492" s="519"/>
      <c r="HU492" s="519"/>
      <c r="HV492" s="519"/>
      <c r="HW492" s="519"/>
      <c r="HX492" s="519"/>
      <c r="HY492" s="519"/>
      <c r="HZ492" s="519"/>
      <c r="IA492" s="519"/>
      <c r="IB492" s="519"/>
      <c r="IC492" s="519"/>
      <c r="ID492" s="519"/>
      <c r="IE492" s="519"/>
      <c r="IF492" s="519"/>
      <c r="IG492" s="519"/>
      <c r="IH492" s="519"/>
      <c r="II492" s="519"/>
      <c r="IJ492" s="519"/>
      <c r="IK492" s="519"/>
      <c r="IL492" s="519"/>
      <c r="IM492" s="519"/>
      <c r="IN492" s="519"/>
      <c r="IO492" s="519"/>
      <c r="IP492" s="519"/>
      <c r="IQ492" s="519"/>
      <c r="IR492" s="519"/>
      <c r="IS492" s="519"/>
      <c r="IT492" s="519"/>
      <c r="IU492" s="519"/>
      <c r="IV492" s="519"/>
    </row>
    <row r="493" spans="1:8" s="508" customFormat="1" ht="24.75" customHeight="1">
      <c r="A493" s="541" t="s">
        <v>369</v>
      </c>
      <c r="B493" s="363"/>
      <c r="C493" s="363">
        <f t="shared" si="29"/>
        <v>0</v>
      </c>
      <c r="D493" s="363">
        <v>0</v>
      </c>
      <c r="E493" s="542"/>
      <c r="F493" s="543">
        <v>0</v>
      </c>
      <c r="G493" s="542"/>
      <c r="H493" s="544"/>
    </row>
    <row r="494" spans="1:256" s="510" customFormat="1" ht="24.75" customHeight="1">
      <c r="A494" s="541" t="s">
        <v>370</v>
      </c>
      <c r="B494" s="363">
        <v>28</v>
      </c>
      <c r="C494" s="363">
        <f t="shared" si="29"/>
        <v>17</v>
      </c>
      <c r="D494" s="363">
        <v>17</v>
      </c>
      <c r="E494" s="542">
        <f>D494/C494</f>
        <v>1</v>
      </c>
      <c r="F494" s="543">
        <v>0</v>
      </c>
      <c r="G494" s="542"/>
      <c r="H494" s="518"/>
      <c r="I494" s="519"/>
      <c r="J494" s="519"/>
      <c r="K494" s="519"/>
      <c r="L494" s="519"/>
      <c r="M494" s="519"/>
      <c r="N494" s="519"/>
      <c r="O494" s="519"/>
      <c r="P494" s="519"/>
      <c r="Q494" s="519"/>
      <c r="R494" s="519"/>
      <c r="S494" s="519"/>
      <c r="T494" s="519"/>
      <c r="U494" s="519"/>
      <c r="V494" s="519"/>
      <c r="W494" s="519"/>
      <c r="X494" s="519"/>
      <c r="Y494" s="519"/>
      <c r="Z494" s="519"/>
      <c r="AA494" s="519"/>
      <c r="AB494" s="519"/>
      <c r="AC494" s="519"/>
      <c r="AD494" s="519"/>
      <c r="AE494" s="519"/>
      <c r="AF494" s="519"/>
      <c r="HQ494" s="519"/>
      <c r="HR494" s="519"/>
      <c r="HS494" s="519"/>
      <c r="HT494" s="519"/>
      <c r="HU494" s="519"/>
      <c r="HV494" s="519"/>
      <c r="HW494" s="519"/>
      <c r="HX494" s="519"/>
      <c r="HY494" s="519"/>
      <c r="HZ494" s="519"/>
      <c r="IA494" s="519"/>
      <c r="IB494" s="519"/>
      <c r="IC494" s="519"/>
      <c r="ID494" s="519"/>
      <c r="IE494" s="519"/>
      <c r="IF494" s="519"/>
      <c r="IG494" s="519"/>
      <c r="IH494" s="519"/>
      <c r="II494" s="519"/>
      <c r="IJ494" s="519"/>
      <c r="IK494" s="519"/>
      <c r="IL494" s="519"/>
      <c r="IM494" s="519"/>
      <c r="IN494" s="519"/>
      <c r="IO494" s="519"/>
      <c r="IP494" s="519"/>
      <c r="IQ494" s="519"/>
      <c r="IR494" s="519"/>
      <c r="IS494" s="519"/>
      <c r="IT494" s="519"/>
      <c r="IU494" s="519"/>
      <c r="IV494" s="519"/>
    </row>
    <row r="495" spans="1:8" s="508" customFormat="1" ht="24.75" customHeight="1" hidden="1">
      <c r="A495" s="534" t="s">
        <v>371</v>
      </c>
      <c r="B495" s="360">
        <f>SUM(B496:B498)</f>
        <v>0</v>
      </c>
      <c r="C495" s="360">
        <f t="shared" si="29"/>
        <v>0</v>
      </c>
      <c r="D495" s="360">
        <f>SUM(D496:D498)</f>
        <v>0</v>
      </c>
      <c r="E495" s="536"/>
      <c r="F495" s="539">
        <f>SUM(F496:F498)</f>
        <v>0</v>
      </c>
      <c r="G495" s="536"/>
      <c r="H495" s="540"/>
    </row>
    <row r="496" spans="1:256" s="509" customFormat="1" ht="24.75" customHeight="1" hidden="1">
      <c r="A496" s="541" t="s">
        <v>372</v>
      </c>
      <c r="B496" s="363"/>
      <c r="C496" s="363">
        <f t="shared" si="29"/>
        <v>0</v>
      </c>
      <c r="D496" s="363"/>
      <c r="E496" s="542"/>
      <c r="F496" s="543"/>
      <c r="G496" s="542"/>
      <c r="H496" s="518"/>
      <c r="I496" s="519"/>
      <c r="J496" s="519"/>
      <c r="K496" s="519"/>
      <c r="L496" s="519"/>
      <c r="M496" s="519"/>
      <c r="N496" s="519"/>
      <c r="O496" s="519"/>
      <c r="P496" s="519"/>
      <c r="Q496" s="519"/>
      <c r="R496" s="519"/>
      <c r="S496" s="519"/>
      <c r="T496" s="519"/>
      <c r="U496" s="519"/>
      <c r="V496" s="519"/>
      <c r="W496" s="519"/>
      <c r="X496" s="519"/>
      <c r="Y496" s="519"/>
      <c r="Z496" s="519"/>
      <c r="AA496" s="519"/>
      <c r="AB496" s="519"/>
      <c r="AC496" s="519"/>
      <c r="AD496" s="519"/>
      <c r="AE496" s="519"/>
      <c r="AF496" s="519"/>
      <c r="HQ496" s="519"/>
      <c r="HR496" s="519"/>
      <c r="HS496" s="519"/>
      <c r="HT496" s="519"/>
      <c r="HU496" s="519"/>
      <c r="HV496" s="519"/>
      <c r="HW496" s="519"/>
      <c r="HX496" s="519"/>
      <c r="HY496" s="519"/>
      <c r="HZ496" s="519"/>
      <c r="IA496" s="519"/>
      <c r="IB496" s="519"/>
      <c r="IC496" s="519"/>
      <c r="ID496" s="519"/>
      <c r="IE496" s="519"/>
      <c r="IF496" s="519"/>
      <c r="IG496" s="519"/>
      <c r="IH496" s="519"/>
      <c r="II496" s="519"/>
      <c r="IJ496" s="519"/>
      <c r="IK496" s="519"/>
      <c r="IL496" s="519"/>
      <c r="IM496" s="519"/>
      <c r="IN496" s="519"/>
      <c r="IO496" s="519"/>
      <c r="IP496" s="519"/>
      <c r="IQ496" s="519"/>
      <c r="IR496" s="519"/>
      <c r="IS496" s="519"/>
      <c r="IT496" s="519"/>
      <c r="IU496" s="519"/>
      <c r="IV496" s="519"/>
    </row>
    <row r="497" spans="1:256" s="506" customFormat="1" ht="24.75" customHeight="1" hidden="1">
      <c r="A497" s="541" t="s">
        <v>373</v>
      </c>
      <c r="B497" s="363"/>
      <c r="C497" s="363">
        <f t="shared" si="29"/>
        <v>0</v>
      </c>
      <c r="D497" s="363">
        <v>0</v>
      </c>
      <c r="E497" s="542"/>
      <c r="F497" s="543"/>
      <c r="G497" s="542"/>
      <c r="H497" s="518"/>
      <c r="I497" s="519"/>
      <c r="J497" s="519"/>
      <c r="K497" s="519"/>
      <c r="L497" s="519"/>
      <c r="M497" s="519"/>
      <c r="N497" s="519"/>
      <c r="O497" s="519"/>
      <c r="P497" s="519"/>
      <c r="Q497" s="519"/>
      <c r="R497" s="519"/>
      <c r="S497" s="519"/>
      <c r="T497" s="519"/>
      <c r="U497" s="519"/>
      <c r="V497" s="519"/>
      <c r="W497" s="519"/>
      <c r="X497" s="519"/>
      <c r="Y497" s="519"/>
      <c r="Z497" s="519"/>
      <c r="AA497" s="519"/>
      <c r="AB497" s="519"/>
      <c r="AC497" s="519"/>
      <c r="AD497" s="519"/>
      <c r="AE497" s="519"/>
      <c r="AF497" s="519"/>
      <c r="HQ497" s="519"/>
      <c r="HR497" s="519"/>
      <c r="HS497" s="519"/>
      <c r="HT497" s="519"/>
      <c r="HU497" s="519"/>
      <c r="HV497" s="519"/>
      <c r="HW497" s="519"/>
      <c r="HX497" s="519"/>
      <c r="HY497" s="519"/>
      <c r="HZ497" s="519"/>
      <c r="IA497" s="519"/>
      <c r="IB497" s="519"/>
      <c r="IC497" s="519"/>
      <c r="ID497" s="519"/>
      <c r="IE497" s="519"/>
      <c r="IF497" s="519"/>
      <c r="IG497" s="519"/>
      <c r="IH497" s="519"/>
      <c r="II497" s="519"/>
      <c r="IJ497" s="519"/>
      <c r="IK497" s="519"/>
      <c r="IL497" s="519"/>
      <c r="IM497" s="519"/>
      <c r="IN497" s="519"/>
      <c r="IO497" s="519"/>
      <c r="IP497" s="519"/>
      <c r="IQ497" s="519"/>
      <c r="IR497" s="519"/>
      <c r="IS497" s="519"/>
      <c r="IT497" s="519"/>
      <c r="IU497" s="519"/>
      <c r="IV497" s="519"/>
    </row>
    <row r="498" spans="1:256" s="506" customFormat="1" ht="24.75" customHeight="1" hidden="1">
      <c r="A498" s="541" t="s">
        <v>374</v>
      </c>
      <c r="B498" s="363"/>
      <c r="C498" s="363">
        <f t="shared" si="29"/>
        <v>0</v>
      </c>
      <c r="D498" s="363">
        <v>0</v>
      </c>
      <c r="E498" s="542"/>
      <c r="F498" s="543"/>
      <c r="G498" s="542"/>
      <c r="H498" s="518"/>
      <c r="I498" s="519"/>
      <c r="J498" s="519"/>
      <c r="K498" s="519"/>
      <c r="L498" s="519"/>
      <c r="M498" s="519"/>
      <c r="N498" s="519"/>
      <c r="O498" s="519"/>
      <c r="P498" s="519"/>
      <c r="Q498" s="519"/>
      <c r="R498" s="519"/>
      <c r="S498" s="519"/>
      <c r="T498" s="519"/>
      <c r="U498" s="519"/>
      <c r="V498" s="519"/>
      <c r="W498" s="519"/>
      <c r="X498" s="519"/>
      <c r="Y498" s="519"/>
      <c r="Z498" s="519"/>
      <c r="AA498" s="519"/>
      <c r="AB498" s="519"/>
      <c r="AC498" s="519"/>
      <c r="AD498" s="519"/>
      <c r="AE498" s="519"/>
      <c r="AF498" s="519"/>
      <c r="HQ498" s="519"/>
      <c r="HR498" s="519"/>
      <c r="HS498" s="519"/>
      <c r="HT498" s="519"/>
      <c r="HU498" s="519"/>
      <c r="HV498" s="519"/>
      <c r="HW498" s="519"/>
      <c r="HX498" s="519"/>
      <c r="HY498" s="519"/>
      <c r="HZ498" s="519"/>
      <c r="IA498" s="519"/>
      <c r="IB498" s="519"/>
      <c r="IC498" s="519"/>
      <c r="ID498" s="519"/>
      <c r="IE498" s="519"/>
      <c r="IF498" s="519"/>
      <c r="IG498" s="519"/>
      <c r="IH498" s="519"/>
      <c r="II498" s="519"/>
      <c r="IJ498" s="519"/>
      <c r="IK498" s="519"/>
      <c r="IL498" s="519"/>
      <c r="IM498" s="519"/>
      <c r="IN498" s="519"/>
      <c r="IO498" s="519"/>
      <c r="IP498" s="519"/>
      <c r="IQ498" s="519"/>
      <c r="IR498" s="519"/>
      <c r="IS498" s="519"/>
      <c r="IT498" s="519"/>
      <c r="IU498" s="519"/>
      <c r="IV498" s="519"/>
    </row>
    <row r="499" spans="1:8" s="508" customFormat="1" ht="24.75" customHeight="1">
      <c r="A499" s="534" t="s">
        <v>375</v>
      </c>
      <c r="B499" s="360">
        <f>B500+B501+B502</f>
        <v>0</v>
      </c>
      <c r="C499" s="360">
        <f t="shared" si="29"/>
        <v>0</v>
      </c>
      <c r="D499" s="360">
        <f>D500+D501+D502</f>
        <v>0</v>
      </c>
      <c r="E499" s="536"/>
      <c r="F499" s="539">
        <f>F500+F501+F502</f>
        <v>50</v>
      </c>
      <c r="G499" s="536">
        <f>(D499-F499)/F499</f>
        <v>-1</v>
      </c>
      <c r="H499" s="540">
        <f>H500+H501+H502</f>
        <v>0</v>
      </c>
    </row>
    <row r="500" spans="1:256" s="509" customFormat="1" ht="24.75" customHeight="1">
      <c r="A500" s="541" t="s">
        <v>376</v>
      </c>
      <c r="B500" s="363"/>
      <c r="C500" s="363">
        <f t="shared" si="29"/>
        <v>0</v>
      </c>
      <c r="D500" s="363"/>
      <c r="E500" s="542"/>
      <c r="F500" s="539">
        <v>0</v>
      </c>
      <c r="G500" s="542"/>
      <c r="H500" s="518"/>
      <c r="I500" s="519"/>
      <c r="J500" s="519"/>
      <c r="K500" s="519"/>
      <c r="L500" s="519"/>
      <c r="M500" s="519"/>
      <c r="N500" s="519"/>
      <c r="O500" s="519"/>
      <c r="P500" s="519"/>
      <c r="Q500" s="519"/>
      <c r="R500" s="519"/>
      <c r="S500" s="519"/>
      <c r="T500" s="519"/>
      <c r="U500" s="519"/>
      <c r="V500" s="519"/>
      <c r="W500" s="519"/>
      <c r="X500" s="519"/>
      <c r="Y500" s="519"/>
      <c r="Z500" s="519"/>
      <c r="AA500" s="519"/>
      <c r="AB500" s="519"/>
      <c r="AC500" s="519"/>
      <c r="AD500" s="519"/>
      <c r="AE500" s="519"/>
      <c r="AF500" s="519"/>
      <c r="HQ500" s="519"/>
      <c r="HR500" s="519"/>
      <c r="HS500" s="519"/>
      <c r="HT500" s="519"/>
      <c r="HU500" s="519"/>
      <c r="HV500" s="519"/>
      <c r="HW500" s="519"/>
      <c r="HX500" s="519"/>
      <c r="HY500" s="519"/>
      <c r="HZ500" s="519"/>
      <c r="IA500" s="519"/>
      <c r="IB500" s="519"/>
      <c r="IC500" s="519"/>
      <c r="ID500" s="519"/>
      <c r="IE500" s="519"/>
      <c r="IF500" s="519"/>
      <c r="IG500" s="519"/>
      <c r="IH500" s="519"/>
      <c r="II500" s="519"/>
      <c r="IJ500" s="519"/>
      <c r="IK500" s="519"/>
      <c r="IL500" s="519"/>
      <c r="IM500" s="519"/>
      <c r="IN500" s="519"/>
      <c r="IO500" s="519"/>
      <c r="IP500" s="519"/>
      <c r="IQ500" s="519"/>
      <c r="IR500" s="519"/>
      <c r="IS500" s="519"/>
      <c r="IT500" s="519"/>
      <c r="IU500" s="519"/>
      <c r="IV500" s="519"/>
    </row>
    <row r="501" spans="1:256" s="510" customFormat="1" ht="24.75" customHeight="1">
      <c r="A501" s="541" t="s">
        <v>377</v>
      </c>
      <c r="B501" s="363"/>
      <c r="C501" s="363">
        <f t="shared" si="29"/>
        <v>0</v>
      </c>
      <c r="D501" s="363">
        <v>0</v>
      </c>
      <c r="E501" s="542"/>
      <c r="F501" s="543">
        <v>50</v>
      </c>
      <c r="G501" s="542">
        <f>(D501-F501)/F501</f>
        <v>-1</v>
      </c>
      <c r="H501" s="518"/>
      <c r="I501" s="519"/>
      <c r="J501" s="519"/>
      <c r="K501" s="519"/>
      <c r="L501" s="519"/>
      <c r="M501" s="519"/>
      <c r="N501" s="519"/>
      <c r="O501" s="519"/>
      <c r="P501" s="519"/>
      <c r="Q501" s="519"/>
      <c r="R501" s="519"/>
      <c r="S501" s="519"/>
      <c r="T501" s="519"/>
      <c r="U501" s="519"/>
      <c r="V501" s="519"/>
      <c r="W501" s="519"/>
      <c r="X501" s="519"/>
      <c r="Y501" s="519"/>
      <c r="Z501" s="519"/>
      <c r="AA501" s="519"/>
      <c r="AB501" s="519"/>
      <c r="AC501" s="519"/>
      <c r="AD501" s="519"/>
      <c r="AE501" s="519"/>
      <c r="AF501" s="519"/>
      <c r="HQ501" s="519"/>
      <c r="HR501" s="519"/>
      <c r="HS501" s="519"/>
      <c r="HT501" s="519"/>
      <c r="HU501" s="519"/>
      <c r="HV501" s="519"/>
      <c r="HW501" s="519"/>
      <c r="HX501" s="519"/>
      <c r="HY501" s="519"/>
      <c r="HZ501" s="519"/>
      <c r="IA501" s="519"/>
      <c r="IB501" s="519"/>
      <c r="IC501" s="519"/>
      <c r="ID501" s="519"/>
      <c r="IE501" s="519"/>
      <c r="IF501" s="519"/>
      <c r="IG501" s="519"/>
      <c r="IH501" s="519"/>
      <c r="II501" s="519"/>
      <c r="IJ501" s="519"/>
      <c r="IK501" s="519"/>
      <c r="IL501" s="519"/>
      <c r="IM501" s="519"/>
      <c r="IN501" s="519"/>
      <c r="IO501" s="519"/>
      <c r="IP501" s="519"/>
      <c r="IQ501" s="519"/>
      <c r="IR501" s="519"/>
      <c r="IS501" s="519"/>
      <c r="IT501" s="519"/>
      <c r="IU501" s="519"/>
      <c r="IV501" s="519"/>
    </row>
    <row r="502" spans="1:8" s="508" customFormat="1" ht="24.75" customHeight="1">
      <c r="A502" s="541" t="s">
        <v>378</v>
      </c>
      <c r="B502" s="363"/>
      <c r="C502" s="363">
        <f t="shared" si="29"/>
        <v>0</v>
      </c>
      <c r="D502" s="363"/>
      <c r="E502" s="542"/>
      <c r="F502" s="543">
        <v>0</v>
      </c>
      <c r="G502" s="542"/>
      <c r="H502" s="544"/>
    </row>
    <row r="503" spans="1:8" s="508" customFormat="1" ht="24.75" customHeight="1">
      <c r="A503" s="534" t="s">
        <v>379</v>
      </c>
      <c r="B503" s="360">
        <f>SUM(B504:B507)</f>
        <v>0</v>
      </c>
      <c r="C503" s="360">
        <f t="shared" si="29"/>
        <v>0</v>
      </c>
      <c r="D503" s="360">
        <f>SUM(D504:D507)</f>
        <v>0</v>
      </c>
      <c r="E503" s="536"/>
      <c r="F503" s="539">
        <f>SUM(F504:F507)</f>
        <v>-75</v>
      </c>
      <c r="G503" s="536">
        <f>(D503-F503)/F503</f>
        <v>-1</v>
      </c>
      <c r="H503" s="540">
        <f>SUM(H504:H507)</f>
        <v>0</v>
      </c>
    </row>
    <row r="504" spans="1:256" s="510" customFormat="1" ht="24.75" customHeight="1">
      <c r="A504" s="541" t="s">
        <v>380</v>
      </c>
      <c r="B504" s="363"/>
      <c r="C504" s="363">
        <f t="shared" si="29"/>
        <v>0</v>
      </c>
      <c r="D504" s="363">
        <v>0</v>
      </c>
      <c r="E504" s="542"/>
      <c r="F504" s="543">
        <v>0</v>
      </c>
      <c r="G504" s="542"/>
      <c r="H504" s="518"/>
      <c r="I504" s="519"/>
      <c r="J504" s="519"/>
      <c r="K504" s="519"/>
      <c r="L504" s="519"/>
      <c r="M504" s="519"/>
      <c r="N504" s="519"/>
      <c r="O504" s="519"/>
      <c r="P504" s="519"/>
      <c r="Q504" s="519"/>
      <c r="R504" s="519"/>
      <c r="S504" s="519"/>
      <c r="T504" s="519"/>
      <c r="U504" s="519"/>
      <c r="V504" s="519"/>
      <c r="W504" s="519"/>
      <c r="X504" s="519"/>
      <c r="Y504" s="519"/>
      <c r="Z504" s="519"/>
      <c r="AA504" s="519"/>
      <c r="AB504" s="519"/>
      <c r="AC504" s="519"/>
      <c r="AD504" s="519"/>
      <c r="AE504" s="519"/>
      <c r="AF504" s="519"/>
      <c r="HQ504" s="519"/>
      <c r="HR504" s="519"/>
      <c r="HS504" s="519"/>
      <c r="HT504" s="519"/>
      <c r="HU504" s="519"/>
      <c r="HV504" s="519"/>
      <c r="HW504" s="519"/>
      <c r="HX504" s="519"/>
      <c r="HY504" s="519"/>
      <c r="HZ504" s="519"/>
      <c r="IA504" s="519"/>
      <c r="IB504" s="519"/>
      <c r="IC504" s="519"/>
      <c r="ID504" s="519"/>
      <c r="IE504" s="519"/>
      <c r="IF504" s="519"/>
      <c r="IG504" s="519"/>
      <c r="IH504" s="519"/>
      <c r="II504" s="519"/>
      <c r="IJ504" s="519"/>
      <c r="IK504" s="519"/>
      <c r="IL504" s="519"/>
      <c r="IM504" s="519"/>
      <c r="IN504" s="519"/>
      <c r="IO504" s="519"/>
      <c r="IP504" s="519"/>
      <c r="IQ504" s="519"/>
      <c r="IR504" s="519"/>
      <c r="IS504" s="519"/>
      <c r="IT504" s="519"/>
      <c r="IU504" s="519"/>
      <c r="IV504" s="519"/>
    </row>
    <row r="505" spans="1:256" s="510" customFormat="1" ht="24.75" customHeight="1" hidden="1">
      <c r="A505" s="541" t="s">
        <v>381</v>
      </c>
      <c r="B505" s="363"/>
      <c r="C505" s="363">
        <f t="shared" si="29"/>
        <v>0</v>
      </c>
      <c r="D505" s="363">
        <v>0</v>
      </c>
      <c r="E505" s="542"/>
      <c r="F505" s="543">
        <v>0</v>
      </c>
      <c r="G505" s="542"/>
      <c r="H505" s="518"/>
      <c r="I505" s="519"/>
      <c r="J505" s="519"/>
      <c r="K505" s="519"/>
      <c r="L505" s="519"/>
      <c r="M505" s="519"/>
      <c r="N505" s="519"/>
      <c r="O505" s="519"/>
      <c r="P505" s="519"/>
      <c r="Q505" s="519"/>
      <c r="R505" s="519"/>
      <c r="S505" s="519"/>
      <c r="T505" s="519"/>
      <c r="U505" s="519"/>
      <c r="V505" s="519"/>
      <c r="W505" s="519"/>
      <c r="X505" s="519"/>
      <c r="Y505" s="519"/>
      <c r="Z505" s="519"/>
      <c r="AA505" s="519"/>
      <c r="AB505" s="519"/>
      <c r="AC505" s="519"/>
      <c r="AD505" s="519"/>
      <c r="AE505" s="519"/>
      <c r="AF505" s="519"/>
      <c r="HQ505" s="519"/>
      <c r="HR505" s="519"/>
      <c r="HS505" s="519"/>
      <c r="HT505" s="519"/>
      <c r="HU505" s="519"/>
      <c r="HV505" s="519"/>
      <c r="HW505" s="519"/>
      <c r="HX505" s="519"/>
      <c r="HY505" s="519"/>
      <c r="HZ505" s="519"/>
      <c r="IA505" s="519"/>
      <c r="IB505" s="519"/>
      <c r="IC505" s="519"/>
      <c r="ID505" s="519"/>
      <c r="IE505" s="519"/>
      <c r="IF505" s="519"/>
      <c r="IG505" s="519"/>
      <c r="IH505" s="519"/>
      <c r="II505" s="519"/>
      <c r="IJ505" s="519"/>
      <c r="IK505" s="519"/>
      <c r="IL505" s="519"/>
      <c r="IM505" s="519"/>
      <c r="IN505" s="519"/>
      <c r="IO505" s="519"/>
      <c r="IP505" s="519"/>
      <c r="IQ505" s="519"/>
      <c r="IR505" s="519"/>
      <c r="IS505" s="519"/>
      <c r="IT505" s="519"/>
      <c r="IU505" s="519"/>
      <c r="IV505" s="519"/>
    </row>
    <row r="506" spans="1:256" s="510" customFormat="1" ht="24.75" customHeight="1" hidden="1">
      <c r="A506" s="541" t="s">
        <v>382</v>
      </c>
      <c r="B506" s="363"/>
      <c r="C506" s="363">
        <f t="shared" si="29"/>
        <v>0</v>
      </c>
      <c r="D506" s="363">
        <v>0</v>
      </c>
      <c r="E506" s="542"/>
      <c r="F506" s="543">
        <v>0</v>
      </c>
      <c r="G506" s="542"/>
      <c r="H506" s="518"/>
      <c r="I506" s="519"/>
      <c r="J506" s="519"/>
      <c r="K506" s="519"/>
      <c r="L506" s="519"/>
      <c r="M506" s="519"/>
      <c r="N506" s="519"/>
      <c r="O506" s="519"/>
      <c r="P506" s="519"/>
      <c r="Q506" s="519"/>
      <c r="R506" s="519"/>
      <c r="S506" s="519"/>
      <c r="T506" s="519"/>
      <c r="U506" s="519"/>
      <c r="V506" s="519"/>
      <c r="W506" s="519"/>
      <c r="X506" s="519"/>
      <c r="Y506" s="519"/>
      <c r="Z506" s="519"/>
      <c r="AA506" s="519"/>
      <c r="AB506" s="519"/>
      <c r="AC506" s="519"/>
      <c r="AD506" s="519"/>
      <c r="AE506" s="519"/>
      <c r="AF506" s="519"/>
      <c r="HQ506" s="519"/>
      <c r="HR506" s="519"/>
      <c r="HS506" s="519"/>
      <c r="HT506" s="519"/>
      <c r="HU506" s="519"/>
      <c r="HV506" s="519"/>
      <c r="HW506" s="519"/>
      <c r="HX506" s="519"/>
      <c r="HY506" s="519"/>
      <c r="HZ506" s="519"/>
      <c r="IA506" s="519"/>
      <c r="IB506" s="519"/>
      <c r="IC506" s="519"/>
      <c r="ID506" s="519"/>
      <c r="IE506" s="519"/>
      <c r="IF506" s="519"/>
      <c r="IG506" s="519"/>
      <c r="IH506" s="519"/>
      <c r="II506" s="519"/>
      <c r="IJ506" s="519"/>
      <c r="IK506" s="519"/>
      <c r="IL506" s="519"/>
      <c r="IM506" s="519"/>
      <c r="IN506" s="519"/>
      <c r="IO506" s="519"/>
      <c r="IP506" s="519"/>
      <c r="IQ506" s="519"/>
      <c r="IR506" s="519"/>
      <c r="IS506" s="519"/>
      <c r="IT506" s="519"/>
      <c r="IU506" s="519"/>
      <c r="IV506" s="519"/>
    </row>
    <row r="507" spans="1:256" s="510" customFormat="1" ht="24.75" customHeight="1">
      <c r="A507" s="541" t="s">
        <v>383</v>
      </c>
      <c r="B507" s="363"/>
      <c r="C507" s="363">
        <f t="shared" si="29"/>
        <v>0</v>
      </c>
      <c r="D507" s="363"/>
      <c r="E507" s="542"/>
      <c r="F507" s="543">
        <v>-75</v>
      </c>
      <c r="G507" s="542">
        <f>(D507-F507)/F507</f>
        <v>-1</v>
      </c>
      <c r="H507" s="518"/>
      <c r="I507" s="519"/>
      <c r="J507" s="519"/>
      <c r="K507" s="519"/>
      <c r="L507" s="519"/>
      <c r="M507" s="519"/>
      <c r="N507" s="519"/>
      <c r="O507" s="519"/>
      <c r="P507" s="519"/>
      <c r="Q507" s="519"/>
      <c r="R507" s="519"/>
      <c r="S507" s="519"/>
      <c r="T507" s="519"/>
      <c r="U507" s="519"/>
      <c r="V507" s="519"/>
      <c r="W507" s="519"/>
      <c r="X507" s="519"/>
      <c r="Y507" s="519"/>
      <c r="Z507" s="519"/>
      <c r="AA507" s="519"/>
      <c r="AB507" s="519"/>
      <c r="AC507" s="519"/>
      <c r="AD507" s="519"/>
      <c r="AE507" s="519"/>
      <c r="AF507" s="519"/>
      <c r="HQ507" s="519"/>
      <c r="HR507" s="519"/>
      <c r="HS507" s="519"/>
      <c r="HT507" s="519"/>
      <c r="HU507" s="519"/>
      <c r="HV507" s="519"/>
      <c r="HW507" s="519"/>
      <c r="HX507" s="519"/>
      <c r="HY507" s="519"/>
      <c r="HZ507" s="519"/>
      <c r="IA507" s="519"/>
      <c r="IB507" s="519"/>
      <c r="IC507" s="519"/>
      <c r="ID507" s="519"/>
      <c r="IE507" s="519"/>
      <c r="IF507" s="519"/>
      <c r="IG507" s="519"/>
      <c r="IH507" s="519"/>
      <c r="II507" s="519"/>
      <c r="IJ507" s="519"/>
      <c r="IK507" s="519"/>
      <c r="IL507" s="519"/>
      <c r="IM507" s="519"/>
      <c r="IN507" s="519"/>
      <c r="IO507" s="519"/>
      <c r="IP507" s="519"/>
      <c r="IQ507" s="519"/>
      <c r="IR507" s="519"/>
      <c r="IS507" s="519"/>
      <c r="IT507" s="519"/>
      <c r="IU507" s="519"/>
      <c r="IV507" s="519"/>
    </row>
    <row r="508" spans="1:8" s="508" customFormat="1" ht="24.75" customHeight="1">
      <c r="A508" s="534" t="s">
        <v>384</v>
      </c>
      <c r="B508" s="360">
        <f>SUM(B509,B525,B533,B544,B553,B561)</f>
        <v>662</v>
      </c>
      <c r="C508" s="360">
        <f t="shared" si="29"/>
        <v>1133</v>
      </c>
      <c r="D508" s="360">
        <f>SUM(D509,D525,D533,D544,D553,D561)</f>
        <v>628</v>
      </c>
      <c r="E508" s="536">
        <f>D508/C508</f>
        <v>0.5542806707855251</v>
      </c>
      <c r="F508" s="539">
        <f>SUM(F509,F525,F533,F544,F553,F561)</f>
        <v>548</v>
      </c>
      <c r="G508" s="536">
        <f>(D508-F508)/F508</f>
        <v>0.145985401459854</v>
      </c>
      <c r="H508" s="540">
        <f>SUM(H509,H525,H533,H544,H553,H561)</f>
        <v>505</v>
      </c>
    </row>
    <row r="509" spans="1:8" s="508" customFormat="1" ht="24.75" customHeight="1">
      <c r="A509" s="534" t="s">
        <v>385</v>
      </c>
      <c r="B509" s="360">
        <f>SUM(B510:B524)</f>
        <v>413</v>
      </c>
      <c r="C509" s="360">
        <f t="shared" si="29"/>
        <v>425</v>
      </c>
      <c r="D509" s="360">
        <f>SUM(D510:D524)</f>
        <v>425</v>
      </c>
      <c r="E509" s="536">
        <f>D509/C509</f>
        <v>1</v>
      </c>
      <c r="F509" s="539">
        <f>SUM(F510:F524)</f>
        <v>466</v>
      </c>
      <c r="G509" s="536">
        <f>(D509-F509)/F509</f>
        <v>-0.08798283261802575</v>
      </c>
      <c r="H509" s="540">
        <f>SUM(H510:H524)</f>
        <v>0</v>
      </c>
    </row>
    <row r="510" spans="1:256" s="510" customFormat="1" ht="24.75" customHeight="1">
      <c r="A510" s="541" t="s">
        <v>45</v>
      </c>
      <c r="B510" s="363">
        <v>143</v>
      </c>
      <c r="C510" s="363">
        <f t="shared" si="29"/>
        <v>144</v>
      </c>
      <c r="D510" s="25">
        <v>144</v>
      </c>
      <c r="E510" s="542">
        <f>D510/C510</f>
        <v>1</v>
      </c>
      <c r="F510" s="543">
        <v>161</v>
      </c>
      <c r="G510" s="542">
        <f>(D510-F510)/F510</f>
        <v>-0.10559006211180125</v>
      </c>
      <c r="H510" s="518"/>
      <c r="I510" s="519"/>
      <c r="J510" s="519"/>
      <c r="K510" s="519"/>
      <c r="L510" s="519"/>
      <c r="M510" s="519"/>
      <c r="N510" s="519"/>
      <c r="O510" s="519"/>
      <c r="P510" s="519"/>
      <c r="Q510" s="519"/>
      <c r="R510" s="519"/>
      <c r="S510" s="519"/>
      <c r="T510" s="519"/>
      <c r="U510" s="519"/>
      <c r="V510" s="519"/>
      <c r="W510" s="519"/>
      <c r="X510" s="519"/>
      <c r="Y510" s="519"/>
      <c r="Z510" s="519"/>
      <c r="AA510" s="519"/>
      <c r="AB510" s="519"/>
      <c r="AC510" s="519"/>
      <c r="AD510" s="519"/>
      <c r="AE510" s="519"/>
      <c r="AF510" s="519"/>
      <c r="HQ510" s="519"/>
      <c r="HR510" s="519"/>
      <c r="HS510" s="519"/>
      <c r="HT510" s="519"/>
      <c r="HU510" s="519"/>
      <c r="HV510" s="519"/>
      <c r="HW510" s="519"/>
      <c r="HX510" s="519"/>
      <c r="HY510" s="519"/>
      <c r="HZ510" s="519"/>
      <c r="IA510" s="519"/>
      <c r="IB510" s="519"/>
      <c r="IC510" s="519"/>
      <c r="ID510" s="519"/>
      <c r="IE510" s="519"/>
      <c r="IF510" s="519"/>
      <c r="IG510" s="519"/>
      <c r="IH510" s="519"/>
      <c r="II510" s="519"/>
      <c r="IJ510" s="519"/>
      <c r="IK510" s="519"/>
      <c r="IL510" s="519"/>
      <c r="IM510" s="519"/>
      <c r="IN510" s="519"/>
      <c r="IO510" s="519"/>
      <c r="IP510" s="519"/>
      <c r="IQ510" s="519"/>
      <c r="IR510" s="519"/>
      <c r="IS510" s="519"/>
      <c r="IT510" s="519"/>
      <c r="IU510" s="519"/>
      <c r="IV510" s="519"/>
    </row>
    <row r="511" spans="1:256" s="510" customFormat="1" ht="24.75" customHeight="1">
      <c r="A511" s="541" t="s">
        <v>46</v>
      </c>
      <c r="B511" s="363">
        <v>0</v>
      </c>
      <c r="C511" s="363">
        <f t="shared" si="29"/>
        <v>0</v>
      </c>
      <c r="D511" s="25"/>
      <c r="E511" s="542"/>
      <c r="F511" s="537">
        <v>0</v>
      </c>
      <c r="G511" s="542"/>
      <c r="H511" s="518"/>
      <c r="I511" s="519"/>
      <c r="J511" s="519"/>
      <c r="K511" s="519"/>
      <c r="L511" s="519"/>
      <c r="M511" s="519"/>
      <c r="N511" s="519"/>
      <c r="O511" s="519"/>
      <c r="P511" s="519"/>
      <c r="Q511" s="519"/>
      <c r="R511" s="519"/>
      <c r="S511" s="519"/>
      <c r="T511" s="519"/>
      <c r="U511" s="519"/>
      <c r="V511" s="519"/>
      <c r="W511" s="519"/>
      <c r="X511" s="519"/>
      <c r="Y511" s="519"/>
      <c r="Z511" s="519"/>
      <c r="AA511" s="519"/>
      <c r="AB511" s="519"/>
      <c r="AC511" s="519"/>
      <c r="AD511" s="519"/>
      <c r="AE511" s="519"/>
      <c r="AF511" s="519"/>
      <c r="HQ511" s="519"/>
      <c r="HR511" s="519"/>
      <c r="HS511" s="519"/>
      <c r="HT511" s="519"/>
      <c r="HU511" s="519"/>
      <c r="HV511" s="519"/>
      <c r="HW511" s="519"/>
      <c r="HX511" s="519"/>
      <c r="HY511" s="519"/>
      <c r="HZ511" s="519"/>
      <c r="IA511" s="519"/>
      <c r="IB511" s="519"/>
      <c r="IC511" s="519"/>
      <c r="ID511" s="519"/>
      <c r="IE511" s="519"/>
      <c r="IF511" s="519"/>
      <c r="IG511" s="519"/>
      <c r="IH511" s="519"/>
      <c r="II511" s="519"/>
      <c r="IJ511" s="519"/>
      <c r="IK511" s="519"/>
      <c r="IL511" s="519"/>
      <c r="IM511" s="519"/>
      <c r="IN511" s="519"/>
      <c r="IO511" s="519"/>
      <c r="IP511" s="519"/>
      <c r="IQ511" s="519"/>
      <c r="IR511" s="519"/>
      <c r="IS511" s="519"/>
      <c r="IT511" s="519"/>
      <c r="IU511" s="519"/>
      <c r="IV511" s="519"/>
    </row>
    <row r="512" spans="1:256" s="510" customFormat="1" ht="24.75" customHeight="1">
      <c r="A512" s="541" t="s">
        <v>47</v>
      </c>
      <c r="B512" s="363">
        <v>0</v>
      </c>
      <c r="C512" s="363">
        <f t="shared" si="29"/>
        <v>0</v>
      </c>
      <c r="D512" s="25"/>
      <c r="E512" s="542"/>
      <c r="F512" s="539">
        <v>0</v>
      </c>
      <c r="G512" s="542"/>
      <c r="H512" s="518"/>
      <c r="I512" s="519"/>
      <c r="J512" s="519"/>
      <c r="K512" s="519"/>
      <c r="L512" s="519"/>
      <c r="M512" s="519"/>
      <c r="N512" s="519"/>
      <c r="O512" s="519"/>
      <c r="P512" s="519"/>
      <c r="Q512" s="519"/>
      <c r="R512" s="519"/>
      <c r="S512" s="519"/>
      <c r="T512" s="519"/>
      <c r="U512" s="519"/>
      <c r="V512" s="519"/>
      <c r="W512" s="519"/>
      <c r="X512" s="519"/>
      <c r="Y512" s="519"/>
      <c r="Z512" s="519"/>
      <c r="AA512" s="519"/>
      <c r="AB512" s="519"/>
      <c r="AC512" s="519"/>
      <c r="AD512" s="519"/>
      <c r="AE512" s="519"/>
      <c r="AF512" s="519"/>
      <c r="HQ512" s="519"/>
      <c r="HR512" s="519"/>
      <c r="HS512" s="519"/>
      <c r="HT512" s="519"/>
      <c r="HU512" s="519"/>
      <c r="HV512" s="519"/>
      <c r="HW512" s="519"/>
      <c r="HX512" s="519"/>
      <c r="HY512" s="519"/>
      <c r="HZ512" s="519"/>
      <c r="IA512" s="519"/>
      <c r="IB512" s="519"/>
      <c r="IC512" s="519"/>
      <c r="ID512" s="519"/>
      <c r="IE512" s="519"/>
      <c r="IF512" s="519"/>
      <c r="IG512" s="519"/>
      <c r="IH512" s="519"/>
      <c r="II512" s="519"/>
      <c r="IJ512" s="519"/>
      <c r="IK512" s="519"/>
      <c r="IL512" s="519"/>
      <c r="IM512" s="519"/>
      <c r="IN512" s="519"/>
      <c r="IO512" s="519"/>
      <c r="IP512" s="519"/>
      <c r="IQ512" s="519"/>
      <c r="IR512" s="519"/>
      <c r="IS512" s="519"/>
      <c r="IT512" s="519"/>
      <c r="IU512" s="519"/>
      <c r="IV512" s="519"/>
    </row>
    <row r="513" spans="1:256" s="510" customFormat="1" ht="24.75" customHeight="1">
      <c r="A513" s="541" t="s">
        <v>386</v>
      </c>
      <c r="B513" s="363">
        <v>60</v>
      </c>
      <c r="C513" s="363">
        <f t="shared" si="29"/>
        <v>59</v>
      </c>
      <c r="D513" s="25">
        <v>59</v>
      </c>
      <c r="E513" s="542">
        <f>D513/C513</f>
        <v>1</v>
      </c>
      <c r="F513" s="543">
        <v>58</v>
      </c>
      <c r="G513" s="542">
        <f>(D513-F513)/F513</f>
        <v>0.017241379310344827</v>
      </c>
      <c r="H513" s="518"/>
      <c r="I513" s="519"/>
      <c r="J513" s="519"/>
      <c r="K513" s="519"/>
      <c r="L513" s="519"/>
      <c r="M513" s="519"/>
      <c r="N513" s="519"/>
      <c r="O513" s="519"/>
      <c r="P513" s="519"/>
      <c r="Q513" s="519"/>
      <c r="R513" s="519"/>
      <c r="S513" s="519"/>
      <c r="T513" s="519"/>
      <c r="U513" s="519"/>
      <c r="V513" s="519"/>
      <c r="W513" s="519"/>
      <c r="X513" s="519"/>
      <c r="Y513" s="519"/>
      <c r="Z513" s="519"/>
      <c r="AA513" s="519"/>
      <c r="AB513" s="519"/>
      <c r="AC513" s="519"/>
      <c r="AD513" s="519"/>
      <c r="AE513" s="519"/>
      <c r="AF513" s="519"/>
      <c r="HQ513" s="519"/>
      <c r="HR513" s="519"/>
      <c r="HS513" s="519"/>
      <c r="HT513" s="519"/>
      <c r="HU513" s="519"/>
      <c r="HV513" s="519"/>
      <c r="HW513" s="519"/>
      <c r="HX513" s="519"/>
      <c r="HY513" s="519"/>
      <c r="HZ513" s="519"/>
      <c r="IA513" s="519"/>
      <c r="IB513" s="519"/>
      <c r="IC513" s="519"/>
      <c r="ID513" s="519"/>
      <c r="IE513" s="519"/>
      <c r="IF513" s="519"/>
      <c r="IG513" s="519"/>
      <c r="IH513" s="519"/>
      <c r="II513" s="519"/>
      <c r="IJ513" s="519"/>
      <c r="IK513" s="519"/>
      <c r="IL513" s="519"/>
      <c r="IM513" s="519"/>
      <c r="IN513" s="519"/>
      <c r="IO513" s="519"/>
      <c r="IP513" s="519"/>
      <c r="IQ513" s="519"/>
      <c r="IR513" s="519"/>
      <c r="IS513" s="519"/>
      <c r="IT513" s="519"/>
      <c r="IU513" s="519"/>
      <c r="IV513" s="519"/>
    </row>
    <row r="514" spans="1:8" s="508" customFormat="1" ht="24.75" customHeight="1">
      <c r="A514" s="541" t="s">
        <v>387</v>
      </c>
      <c r="B514" s="363">
        <v>0</v>
      </c>
      <c r="C514" s="363">
        <f t="shared" si="29"/>
        <v>0</v>
      </c>
      <c r="D514" s="25"/>
      <c r="E514" s="542"/>
      <c r="F514" s="543">
        <v>0</v>
      </c>
      <c r="G514" s="542"/>
      <c r="H514" s="544"/>
    </row>
    <row r="515" spans="1:256" s="510" customFormat="1" ht="24.75" customHeight="1" hidden="1">
      <c r="A515" s="541" t="s">
        <v>388</v>
      </c>
      <c r="B515" s="363">
        <v>0</v>
      </c>
      <c r="C515" s="363">
        <f t="shared" si="29"/>
        <v>0</v>
      </c>
      <c r="D515" s="25"/>
      <c r="E515" s="542"/>
      <c r="F515" s="543">
        <v>0</v>
      </c>
      <c r="G515" s="542"/>
      <c r="H515" s="518"/>
      <c r="I515" s="519"/>
      <c r="J515" s="519"/>
      <c r="K515" s="519"/>
      <c r="L515" s="519"/>
      <c r="M515" s="519"/>
      <c r="N515" s="519"/>
      <c r="O515" s="519"/>
      <c r="P515" s="519"/>
      <c r="Q515" s="519"/>
      <c r="R515" s="519"/>
      <c r="S515" s="519"/>
      <c r="T515" s="519"/>
      <c r="U515" s="519"/>
      <c r="V515" s="519"/>
      <c r="W515" s="519"/>
      <c r="X515" s="519"/>
      <c r="Y515" s="519"/>
      <c r="Z515" s="519"/>
      <c r="AA515" s="519"/>
      <c r="AB515" s="519"/>
      <c r="AC515" s="519"/>
      <c r="AD515" s="519"/>
      <c r="AE515" s="519"/>
      <c r="AF515" s="519"/>
      <c r="HQ515" s="519"/>
      <c r="HR515" s="519"/>
      <c r="HS515" s="519"/>
      <c r="HT515" s="519"/>
      <c r="HU515" s="519"/>
      <c r="HV515" s="519"/>
      <c r="HW515" s="519"/>
      <c r="HX515" s="519"/>
      <c r="HY515" s="519"/>
      <c r="HZ515" s="519"/>
      <c r="IA515" s="519"/>
      <c r="IB515" s="519"/>
      <c r="IC515" s="519"/>
      <c r="ID515" s="519"/>
      <c r="IE515" s="519"/>
      <c r="IF515" s="519"/>
      <c r="IG515" s="519"/>
      <c r="IH515" s="519"/>
      <c r="II515" s="519"/>
      <c r="IJ515" s="519"/>
      <c r="IK515" s="519"/>
      <c r="IL515" s="519"/>
      <c r="IM515" s="519"/>
      <c r="IN515" s="519"/>
      <c r="IO515" s="519"/>
      <c r="IP515" s="519"/>
      <c r="IQ515" s="519"/>
      <c r="IR515" s="519"/>
      <c r="IS515" s="519"/>
      <c r="IT515" s="519"/>
      <c r="IU515" s="519"/>
      <c r="IV515" s="519"/>
    </row>
    <row r="516" spans="1:256" s="510" customFormat="1" ht="24.75" customHeight="1" hidden="1">
      <c r="A516" s="541" t="s">
        <v>389</v>
      </c>
      <c r="B516" s="363">
        <v>0</v>
      </c>
      <c r="C516" s="363">
        <f t="shared" si="29"/>
        <v>0</v>
      </c>
      <c r="D516" s="25"/>
      <c r="E516" s="542"/>
      <c r="F516" s="543">
        <v>0</v>
      </c>
      <c r="G516" s="542"/>
      <c r="H516" s="518"/>
      <c r="I516" s="519"/>
      <c r="J516" s="519"/>
      <c r="K516" s="519"/>
      <c r="L516" s="519"/>
      <c r="M516" s="519"/>
      <c r="N516" s="519"/>
      <c r="O516" s="519"/>
      <c r="P516" s="519"/>
      <c r="Q516" s="519"/>
      <c r="R516" s="519"/>
      <c r="S516" s="519"/>
      <c r="T516" s="519"/>
      <c r="U516" s="519"/>
      <c r="V516" s="519"/>
      <c r="W516" s="519"/>
      <c r="X516" s="519"/>
      <c r="Y516" s="519"/>
      <c r="Z516" s="519"/>
      <c r="AA516" s="519"/>
      <c r="AB516" s="519"/>
      <c r="AC516" s="519"/>
      <c r="AD516" s="519"/>
      <c r="AE516" s="519"/>
      <c r="AF516" s="519"/>
      <c r="HQ516" s="519"/>
      <c r="HR516" s="519"/>
      <c r="HS516" s="519"/>
      <c r="HT516" s="519"/>
      <c r="HU516" s="519"/>
      <c r="HV516" s="519"/>
      <c r="HW516" s="519"/>
      <c r="HX516" s="519"/>
      <c r="HY516" s="519"/>
      <c r="HZ516" s="519"/>
      <c r="IA516" s="519"/>
      <c r="IB516" s="519"/>
      <c r="IC516" s="519"/>
      <c r="ID516" s="519"/>
      <c r="IE516" s="519"/>
      <c r="IF516" s="519"/>
      <c r="IG516" s="519"/>
      <c r="IH516" s="519"/>
      <c r="II516" s="519"/>
      <c r="IJ516" s="519"/>
      <c r="IK516" s="519"/>
      <c r="IL516" s="519"/>
      <c r="IM516" s="519"/>
      <c r="IN516" s="519"/>
      <c r="IO516" s="519"/>
      <c r="IP516" s="519"/>
      <c r="IQ516" s="519"/>
      <c r="IR516" s="519"/>
      <c r="IS516" s="519"/>
      <c r="IT516" s="519"/>
      <c r="IU516" s="519"/>
      <c r="IV516" s="519"/>
    </row>
    <row r="517" spans="1:256" s="510" customFormat="1" ht="24.75" customHeight="1" hidden="1">
      <c r="A517" s="541" t="s">
        <v>390</v>
      </c>
      <c r="B517" s="363">
        <v>0</v>
      </c>
      <c r="C517" s="363">
        <f t="shared" si="29"/>
        <v>0</v>
      </c>
      <c r="D517" s="25"/>
      <c r="E517" s="542"/>
      <c r="F517" s="543">
        <v>0</v>
      </c>
      <c r="G517" s="542"/>
      <c r="H517" s="518"/>
      <c r="I517" s="519"/>
      <c r="J517" s="519"/>
      <c r="K517" s="519"/>
      <c r="L517" s="519"/>
      <c r="M517" s="519"/>
      <c r="N517" s="519"/>
      <c r="O517" s="519"/>
      <c r="P517" s="519"/>
      <c r="Q517" s="519"/>
      <c r="R517" s="519"/>
      <c r="S517" s="519"/>
      <c r="T517" s="519"/>
      <c r="U517" s="519"/>
      <c r="V517" s="519"/>
      <c r="W517" s="519"/>
      <c r="X517" s="519"/>
      <c r="Y517" s="519"/>
      <c r="Z517" s="519"/>
      <c r="AA517" s="519"/>
      <c r="AB517" s="519"/>
      <c r="AC517" s="519"/>
      <c r="AD517" s="519"/>
      <c r="AE517" s="519"/>
      <c r="AF517" s="519"/>
      <c r="HQ517" s="519"/>
      <c r="HR517" s="519"/>
      <c r="HS517" s="519"/>
      <c r="HT517" s="519"/>
      <c r="HU517" s="519"/>
      <c r="HV517" s="519"/>
      <c r="HW517" s="519"/>
      <c r="HX517" s="519"/>
      <c r="HY517" s="519"/>
      <c r="HZ517" s="519"/>
      <c r="IA517" s="519"/>
      <c r="IB517" s="519"/>
      <c r="IC517" s="519"/>
      <c r="ID517" s="519"/>
      <c r="IE517" s="519"/>
      <c r="IF517" s="519"/>
      <c r="IG517" s="519"/>
      <c r="IH517" s="519"/>
      <c r="II517" s="519"/>
      <c r="IJ517" s="519"/>
      <c r="IK517" s="519"/>
      <c r="IL517" s="519"/>
      <c r="IM517" s="519"/>
      <c r="IN517" s="519"/>
      <c r="IO517" s="519"/>
      <c r="IP517" s="519"/>
      <c r="IQ517" s="519"/>
      <c r="IR517" s="519"/>
      <c r="IS517" s="519"/>
      <c r="IT517" s="519"/>
      <c r="IU517" s="519"/>
      <c r="IV517" s="519"/>
    </row>
    <row r="518" spans="1:256" s="510" customFormat="1" ht="24.75" customHeight="1">
      <c r="A518" s="541" t="s">
        <v>391</v>
      </c>
      <c r="B518" s="363">
        <v>100</v>
      </c>
      <c r="C518" s="363">
        <f t="shared" si="29"/>
        <v>95</v>
      </c>
      <c r="D518" s="25">
        <v>95</v>
      </c>
      <c r="E518" s="542">
        <f>D518/C518</f>
        <v>1</v>
      </c>
      <c r="F518" s="543">
        <v>112</v>
      </c>
      <c r="G518" s="542">
        <f>(D518-F518)/F518</f>
        <v>-0.15178571428571427</v>
      </c>
      <c r="H518" s="518"/>
      <c r="I518" s="519"/>
      <c r="J518" s="519"/>
      <c r="K518" s="519"/>
      <c r="L518" s="519"/>
      <c r="M518" s="519"/>
      <c r="N518" s="519"/>
      <c r="O518" s="519"/>
      <c r="P518" s="519"/>
      <c r="Q518" s="519"/>
      <c r="R518" s="519"/>
      <c r="S518" s="519"/>
      <c r="T518" s="519"/>
      <c r="U518" s="519"/>
      <c r="V518" s="519"/>
      <c r="W518" s="519"/>
      <c r="X518" s="519"/>
      <c r="Y518" s="519"/>
      <c r="Z518" s="519"/>
      <c r="AA518" s="519"/>
      <c r="AB518" s="519"/>
      <c r="AC518" s="519"/>
      <c r="AD518" s="519"/>
      <c r="AE518" s="519"/>
      <c r="AF518" s="519"/>
      <c r="HQ518" s="519"/>
      <c r="HR518" s="519"/>
      <c r="HS518" s="519"/>
      <c r="HT518" s="519"/>
      <c r="HU518" s="519"/>
      <c r="HV518" s="519"/>
      <c r="HW518" s="519"/>
      <c r="HX518" s="519"/>
      <c r="HY518" s="519"/>
      <c r="HZ518" s="519"/>
      <c r="IA518" s="519"/>
      <c r="IB518" s="519"/>
      <c r="IC518" s="519"/>
      <c r="ID518" s="519"/>
      <c r="IE518" s="519"/>
      <c r="IF518" s="519"/>
      <c r="IG518" s="519"/>
      <c r="IH518" s="519"/>
      <c r="II518" s="519"/>
      <c r="IJ518" s="519"/>
      <c r="IK518" s="519"/>
      <c r="IL518" s="519"/>
      <c r="IM518" s="519"/>
      <c r="IN518" s="519"/>
      <c r="IO518" s="519"/>
      <c r="IP518" s="519"/>
      <c r="IQ518" s="519"/>
      <c r="IR518" s="519"/>
      <c r="IS518" s="519"/>
      <c r="IT518" s="519"/>
      <c r="IU518" s="519"/>
      <c r="IV518" s="519"/>
    </row>
    <row r="519" spans="1:8" s="508" customFormat="1" ht="24.75" customHeight="1">
      <c r="A519" s="541" t="s">
        <v>392</v>
      </c>
      <c r="B519" s="363">
        <v>0</v>
      </c>
      <c r="C519" s="363">
        <f aca="true" t="shared" si="30" ref="C519:C582">D519+H519</f>
        <v>0</v>
      </c>
      <c r="D519" s="25"/>
      <c r="E519" s="542"/>
      <c r="F519" s="543">
        <v>0</v>
      </c>
      <c r="G519" s="542"/>
      <c r="H519" s="544"/>
    </row>
    <row r="520" spans="1:256" s="510" customFormat="1" ht="24.75" customHeight="1" hidden="1">
      <c r="A520" s="541" t="s">
        <v>393</v>
      </c>
      <c r="B520" s="363">
        <v>0</v>
      </c>
      <c r="C520" s="363">
        <f t="shared" si="30"/>
        <v>0</v>
      </c>
      <c r="D520" s="25"/>
      <c r="E520" s="542"/>
      <c r="F520" s="543">
        <v>0</v>
      </c>
      <c r="G520" s="542"/>
      <c r="H520" s="518"/>
      <c r="I520" s="519"/>
      <c r="J520" s="519"/>
      <c r="K520" s="519"/>
      <c r="L520" s="519"/>
      <c r="M520" s="519"/>
      <c r="N520" s="519"/>
      <c r="O520" s="519"/>
      <c r="P520" s="519"/>
      <c r="Q520" s="519"/>
      <c r="R520" s="519"/>
      <c r="S520" s="519"/>
      <c r="T520" s="519"/>
      <c r="U520" s="519"/>
      <c r="V520" s="519"/>
      <c r="W520" s="519"/>
      <c r="X520" s="519"/>
      <c r="Y520" s="519"/>
      <c r="Z520" s="519"/>
      <c r="AA520" s="519"/>
      <c r="AB520" s="519"/>
      <c r="AC520" s="519"/>
      <c r="AD520" s="519"/>
      <c r="AE520" s="519"/>
      <c r="AF520" s="519"/>
      <c r="HQ520" s="519"/>
      <c r="HR520" s="519"/>
      <c r="HS520" s="519"/>
      <c r="HT520" s="519"/>
      <c r="HU520" s="519"/>
      <c r="HV520" s="519"/>
      <c r="HW520" s="519"/>
      <c r="HX520" s="519"/>
      <c r="HY520" s="519"/>
      <c r="HZ520" s="519"/>
      <c r="IA520" s="519"/>
      <c r="IB520" s="519"/>
      <c r="IC520" s="519"/>
      <c r="ID520" s="519"/>
      <c r="IE520" s="519"/>
      <c r="IF520" s="519"/>
      <c r="IG520" s="519"/>
      <c r="IH520" s="519"/>
      <c r="II520" s="519"/>
      <c r="IJ520" s="519"/>
      <c r="IK520" s="519"/>
      <c r="IL520" s="519"/>
      <c r="IM520" s="519"/>
      <c r="IN520" s="519"/>
      <c r="IO520" s="519"/>
      <c r="IP520" s="519"/>
      <c r="IQ520" s="519"/>
      <c r="IR520" s="519"/>
      <c r="IS520" s="519"/>
      <c r="IT520" s="519"/>
      <c r="IU520" s="519"/>
      <c r="IV520" s="519"/>
    </row>
    <row r="521" spans="1:256" s="510" customFormat="1" ht="24.75" customHeight="1" hidden="1">
      <c r="A521" s="541" t="s">
        <v>394</v>
      </c>
      <c r="B521" s="363">
        <v>0</v>
      </c>
      <c r="C521" s="363">
        <f t="shared" si="30"/>
        <v>0</v>
      </c>
      <c r="D521" s="25"/>
      <c r="E521" s="542"/>
      <c r="F521" s="543">
        <v>0</v>
      </c>
      <c r="G521" s="542"/>
      <c r="H521" s="518"/>
      <c r="I521" s="519"/>
      <c r="J521" s="519"/>
      <c r="K521" s="519"/>
      <c r="L521" s="519"/>
      <c r="M521" s="519"/>
      <c r="N521" s="519"/>
      <c r="O521" s="519"/>
      <c r="P521" s="519"/>
      <c r="Q521" s="519"/>
      <c r="R521" s="519"/>
      <c r="S521" s="519"/>
      <c r="T521" s="519"/>
      <c r="U521" s="519"/>
      <c r="V521" s="519"/>
      <c r="W521" s="519"/>
      <c r="X521" s="519"/>
      <c r="Y521" s="519"/>
      <c r="Z521" s="519"/>
      <c r="AA521" s="519"/>
      <c r="AB521" s="519"/>
      <c r="AC521" s="519"/>
      <c r="AD521" s="519"/>
      <c r="AE521" s="519"/>
      <c r="AF521" s="519"/>
      <c r="HQ521" s="519"/>
      <c r="HR521" s="519"/>
      <c r="HS521" s="519"/>
      <c r="HT521" s="519"/>
      <c r="HU521" s="519"/>
      <c r="HV521" s="519"/>
      <c r="HW521" s="519"/>
      <c r="HX521" s="519"/>
      <c r="HY521" s="519"/>
      <c r="HZ521" s="519"/>
      <c r="IA521" s="519"/>
      <c r="IB521" s="519"/>
      <c r="IC521" s="519"/>
      <c r="ID521" s="519"/>
      <c r="IE521" s="519"/>
      <c r="IF521" s="519"/>
      <c r="IG521" s="519"/>
      <c r="IH521" s="519"/>
      <c r="II521" s="519"/>
      <c r="IJ521" s="519"/>
      <c r="IK521" s="519"/>
      <c r="IL521" s="519"/>
      <c r="IM521" s="519"/>
      <c r="IN521" s="519"/>
      <c r="IO521" s="519"/>
      <c r="IP521" s="519"/>
      <c r="IQ521" s="519"/>
      <c r="IR521" s="519"/>
      <c r="IS521" s="519"/>
      <c r="IT521" s="519"/>
      <c r="IU521" s="519"/>
      <c r="IV521" s="519"/>
    </row>
    <row r="522" spans="1:256" s="510" customFormat="1" ht="24.75" customHeight="1" hidden="1">
      <c r="A522" s="541" t="s">
        <v>395</v>
      </c>
      <c r="B522" s="363">
        <v>0</v>
      </c>
      <c r="C522" s="363">
        <f t="shared" si="30"/>
        <v>0</v>
      </c>
      <c r="D522" s="25"/>
      <c r="E522" s="542"/>
      <c r="F522" s="543">
        <v>0</v>
      </c>
      <c r="G522" s="542"/>
      <c r="H522" s="518"/>
      <c r="I522" s="519"/>
      <c r="J522" s="519"/>
      <c r="K522" s="519"/>
      <c r="L522" s="519"/>
      <c r="M522" s="519"/>
      <c r="N522" s="519"/>
      <c r="O522" s="519"/>
      <c r="P522" s="519"/>
      <c r="Q522" s="519"/>
      <c r="R522" s="519"/>
      <c r="S522" s="519"/>
      <c r="T522" s="519"/>
      <c r="U522" s="519"/>
      <c r="V522" s="519"/>
      <c r="W522" s="519"/>
      <c r="X522" s="519"/>
      <c r="Y522" s="519"/>
      <c r="Z522" s="519"/>
      <c r="AA522" s="519"/>
      <c r="AB522" s="519"/>
      <c r="AC522" s="519"/>
      <c r="AD522" s="519"/>
      <c r="AE522" s="519"/>
      <c r="AF522" s="519"/>
      <c r="HQ522" s="519"/>
      <c r="HR522" s="519"/>
      <c r="HS522" s="519"/>
      <c r="HT522" s="519"/>
      <c r="HU522" s="519"/>
      <c r="HV522" s="519"/>
      <c r="HW522" s="519"/>
      <c r="HX522" s="519"/>
      <c r="HY522" s="519"/>
      <c r="HZ522" s="519"/>
      <c r="IA522" s="519"/>
      <c r="IB522" s="519"/>
      <c r="IC522" s="519"/>
      <c r="ID522" s="519"/>
      <c r="IE522" s="519"/>
      <c r="IF522" s="519"/>
      <c r="IG522" s="519"/>
      <c r="IH522" s="519"/>
      <c r="II522" s="519"/>
      <c r="IJ522" s="519"/>
      <c r="IK522" s="519"/>
      <c r="IL522" s="519"/>
      <c r="IM522" s="519"/>
      <c r="IN522" s="519"/>
      <c r="IO522" s="519"/>
      <c r="IP522" s="519"/>
      <c r="IQ522" s="519"/>
      <c r="IR522" s="519"/>
      <c r="IS522" s="519"/>
      <c r="IT522" s="519"/>
      <c r="IU522" s="519"/>
      <c r="IV522" s="519"/>
    </row>
    <row r="523" spans="1:256" s="510" customFormat="1" ht="24.75" customHeight="1" hidden="1">
      <c r="A523" s="541" t="s">
        <v>396</v>
      </c>
      <c r="B523" s="363">
        <v>0</v>
      </c>
      <c r="C523" s="363">
        <f t="shared" si="30"/>
        <v>0</v>
      </c>
      <c r="D523" s="25"/>
      <c r="E523" s="542"/>
      <c r="F523" s="537">
        <v>0</v>
      </c>
      <c r="G523" s="542"/>
      <c r="H523" s="518"/>
      <c r="I523" s="519"/>
      <c r="J523" s="519"/>
      <c r="K523" s="519"/>
      <c r="L523" s="519"/>
      <c r="M523" s="519"/>
      <c r="N523" s="519"/>
      <c r="O523" s="519"/>
      <c r="P523" s="519"/>
      <c r="Q523" s="519"/>
      <c r="R523" s="519"/>
      <c r="S523" s="519"/>
      <c r="T523" s="519"/>
      <c r="U523" s="519"/>
      <c r="V523" s="519"/>
      <c r="W523" s="519"/>
      <c r="X523" s="519"/>
      <c r="Y523" s="519"/>
      <c r="Z523" s="519"/>
      <c r="AA523" s="519"/>
      <c r="AB523" s="519"/>
      <c r="AC523" s="519"/>
      <c r="AD523" s="519"/>
      <c r="AE523" s="519"/>
      <c r="AF523" s="519"/>
      <c r="HQ523" s="519"/>
      <c r="HR523" s="519"/>
      <c r="HS523" s="519"/>
      <c r="HT523" s="519"/>
      <c r="HU523" s="519"/>
      <c r="HV523" s="519"/>
      <c r="HW523" s="519"/>
      <c r="HX523" s="519"/>
      <c r="HY523" s="519"/>
      <c r="HZ523" s="519"/>
      <c r="IA523" s="519"/>
      <c r="IB523" s="519"/>
      <c r="IC523" s="519"/>
      <c r="ID523" s="519"/>
      <c r="IE523" s="519"/>
      <c r="IF523" s="519"/>
      <c r="IG523" s="519"/>
      <c r="IH523" s="519"/>
      <c r="II523" s="519"/>
      <c r="IJ523" s="519"/>
      <c r="IK523" s="519"/>
      <c r="IL523" s="519"/>
      <c r="IM523" s="519"/>
      <c r="IN523" s="519"/>
      <c r="IO523" s="519"/>
      <c r="IP523" s="519"/>
      <c r="IQ523" s="519"/>
      <c r="IR523" s="519"/>
      <c r="IS523" s="519"/>
      <c r="IT523" s="519"/>
      <c r="IU523" s="519"/>
      <c r="IV523" s="519"/>
    </row>
    <row r="524" spans="1:8" s="508" customFormat="1" ht="24.75" customHeight="1">
      <c r="A524" s="541" t="s">
        <v>397</v>
      </c>
      <c r="B524" s="363">
        <v>110</v>
      </c>
      <c r="C524" s="363">
        <f t="shared" si="30"/>
        <v>127</v>
      </c>
      <c r="D524" s="25">
        <v>127</v>
      </c>
      <c r="E524" s="542">
        <f>D524/C524</f>
        <v>1</v>
      </c>
      <c r="F524" s="543">
        <v>135</v>
      </c>
      <c r="G524" s="542">
        <f>(D524-F524)/F524</f>
        <v>-0.05925925925925926</v>
      </c>
      <c r="H524" s="544"/>
    </row>
    <row r="525" spans="1:8" s="508" customFormat="1" ht="24.75" customHeight="1">
      <c r="A525" s="534" t="s">
        <v>398</v>
      </c>
      <c r="B525" s="360">
        <f>SUM(B526:B532)</f>
        <v>0</v>
      </c>
      <c r="C525" s="360">
        <f t="shared" si="30"/>
        <v>50</v>
      </c>
      <c r="D525" s="360">
        <f>SUM(D526:D532)</f>
        <v>0</v>
      </c>
      <c r="E525" s="536">
        <f>D525/C525</f>
        <v>0</v>
      </c>
      <c r="F525" s="539">
        <f>SUM(F526:F532)</f>
        <v>0</v>
      </c>
      <c r="G525" s="542"/>
      <c r="H525" s="540">
        <f>SUM(H526:H532)</f>
        <v>50</v>
      </c>
    </row>
    <row r="526" spans="1:256" s="510" customFormat="1" ht="24.75" customHeight="1">
      <c r="A526" s="541" t="s">
        <v>45</v>
      </c>
      <c r="B526" s="363"/>
      <c r="C526" s="363">
        <f t="shared" si="30"/>
        <v>0</v>
      </c>
      <c r="D526" s="363"/>
      <c r="E526" s="542"/>
      <c r="F526" s="543">
        <v>0</v>
      </c>
      <c r="G526" s="542"/>
      <c r="H526" s="518"/>
      <c r="I526" s="519"/>
      <c r="J526" s="519"/>
      <c r="K526" s="519"/>
      <c r="L526" s="519"/>
      <c r="M526" s="519"/>
      <c r="N526" s="519"/>
      <c r="O526" s="519"/>
      <c r="P526" s="519"/>
      <c r="Q526" s="519"/>
      <c r="R526" s="519"/>
      <c r="S526" s="519"/>
      <c r="T526" s="519"/>
      <c r="U526" s="519"/>
      <c r="V526" s="519"/>
      <c r="W526" s="519"/>
      <c r="X526" s="519"/>
      <c r="Y526" s="519"/>
      <c r="Z526" s="519"/>
      <c r="AA526" s="519"/>
      <c r="AB526" s="519"/>
      <c r="AC526" s="519"/>
      <c r="AD526" s="519"/>
      <c r="AE526" s="519"/>
      <c r="AF526" s="519"/>
      <c r="HQ526" s="519"/>
      <c r="HR526" s="519"/>
      <c r="HS526" s="519"/>
      <c r="HT526" s="519"/>
      <c r="HU526" s="519"/>
      <c r="HV526" s="519"/>
      <c r="HW526" s="519"/>
      <c r="HX526" s="519"/>
      <c r="HY526" s="519"/>
      <c r="HZ526" s="519"/>
      <c r="IA526" s="519"/>
      <c r="IB526" s="519"/>
      <c r="IC526" s="519"/>
      <c r="ID526" s="519"/>
      <c r="IE526" s="519"/>
      <c r="IF526" s="519"/>
      <c r="IG526" s="519"/>
      <c r="IH526" s="519"/>
      <c r="II526" s="519"/>
      <c r="IJ526" s="519"/>
      <c r="IK526" s="519"/>
      <c r="IL526" s="519"/>
      <c r="IM526" s="519"/>
      <c r="IN526" s="519"/>
      <c r="IO526" s="519"/>
      <c r="IP526" s="519"/>
      <c r="IQ526" s="519"/>
      <c r="IR526" s="519"/>
      <c r="IS526" s="519"/>
      <c r="IT526" s="519"/>
      <c r="IU526" s="519"/>
      <c r="IV526" s="519"/>
    </row>
    <row r="527" spans="1:256" s="510" customFormat="1" ht="24.75" customHeight="1" hidden="1">
      <c r="A527" s="541" t="s">
        <v>46</v>
      </c>
      <c r="B527" s="363"/>
      <c r="C527" s="363">
        <f t="shared" si="30"/>
        <v>0</v>
      </c>
      <c r="D527" s="363"/>
      <c r="E527" s="542"/>
      <c r="F527" s="543">
        <v>0</v>
      </c>
      <c r="G527" s="542"/>
      <c r="H527" s="518"/>
      <c r="I527" s="519"/>
      <c r="J527" s="519"/>
      <c r="K527" s="519"/>
      <c r="L527" s="519"/>
      <c r="M527" s="519"/>
      <c r="N527" s="519"/>
      <c r="O527" s="519"/>
      <c r="P527" s="519"/>
      <c r="Q527" s="519"/>
      <c r="R527" s="519"/>
      <c r="S527" s="519"/>
      <c r="T527" s="519"/>
      <c r="U527" s="519"/>
      <c r="V527" s="519"/>
      <c r="W527" s="519"/>
      <c r="X527" s="519"/>
      <c r="Y527" s="519"/>
      <c r="Z527" s="519"/>
      <c r="AA527" s="519"/>
      <c r="AB527" s="519"/>
      <c r="AC527" s="519"/>
      <c r="AD527" s="519"/>
      <c r="AE527" s="519"/>
      <c r="AF527" s="519"/>
      <c r="HQ527" s="519"/>
      <c r="HR527" s="519"/>
      <c r="HS527" s="519"/>
      <c r="HT527" s="519"/>
      <c r="HU527" s="519"/>
      <c r="HV527" s="519"/>
      <c r="HW527" s="519"/>
      <c r="HX527" s="519"/>
      <c r="HY527" s="519"/>
      <c r="HZ527" s="519"/>
      <c r="IA527" s="519"/>
      <c r="IB527" s="519"/>
      <c r="IC527" s="519"/>
      <c r="ID527" s="519"/>
      <c r="IE527" s="519"/>
      <c r="IF527" s="519"/>
      <c r="IG527" s="519"/>
      <c r="IH527" s="519"/>
      <c r="II527" s="519"/>
      <c r="IJ527" s="519"/>
      <c r="IK527" s="519"/>
      <c r="IL527" s="519"/>
      <c r="IM527" s="519"/>
      <c r="IN527" s="519"/>
      <c r="IO527" s="519"/>
      <c r="IP527" s="519"/>
      <c r="IQ527" s="519"/>
      <c r="IR527" s="519"/>
      <c r="IS527" s="519"/>
      <c r="IT527" s="519"/>
      <c r="IU527" s="519"/>
      <c r="IV527" s="519"/>
    </row>
    <row r="528" spans="1:256" s="510" customFormat="1" ht="24.75" customHeight="1" hidden="1">
      <c r="A528" s="541" t="s">
        <v>47</v>
      </c>
      <c r="B528" s="363"/>
      <c r="C528" s="363">
        <f t="shared" si="30"/>
        <v>0</v>
      </c>
      <c r="D528" s="363"/>
      <c r="E528" s="542"/>
      <c r="F528" s="543">
        <v>0</v>
      </c>
      <c r="G528" s="542"/>
      <c r="H528" s="518"/>
      <c r="I528" s="519"/>
      <c r="J528" s="519"/>
      <c r="K528" s="519"/>
      <c r="L528" s="519"/>
      <c r="M528" s="519"/>
      <c r="N528" s="519"/>
      <c r="O528" s="519"/>
      <c r="P528" s="519"/>
      <c r="Q528" s="519"/>
      <c r="R528" s="519"/>
      <c r="S528" s="519"/>
      <c r="T528" s="519"/>
      <c r="U528" s="519"/>
      <c r="V528" s="519"/>
      <c r="W528" s="519"/>
      <c r="X528" s="519"/>
      <c r="Y528" s="519"/>
      <c r="Z528" s="519"/>
      <c r="AA528" s="519"/>
      <c r="AB528" s="519"/>
      <c r="AC528" s="519"/>
      <c r="AD528" s="519"/>
      <c r="AE528" s="519"/>
      <c r="AF528" s="519"/>
      <c r="HQ528" s="519"/>
      <c r="HR528" s="519"/>
      <c r="HS528" s="519"/>
      <c r="HT528" s="519"/>
      <c r="HU528" s="519"/>
      <c r="HV528" s="519"/>
      <c r="HW528" s="519"/>
      <c r="HX528" s="519"/>
      <c r="HY528" s="519"/>
      <c r="HZ528" s="519"/>
      <c r="IA528" s="519"/>
      <c r="IB528" s="519"/>
      <c r="IC528" s="519"/>
      <c r="ID528" s="519"/>
      <c r="IE528" s="519"/>
      <c r="IF528" s="519"/>
      <c r="IG528" s="519"/>
      <c r="IH528" s="519"/>
      <c r="II528" s="519"/>
      <c r="IJ528" s="519"/>
      <c r="IK528" s="519"/>
      <c r="IL528" s="519"/>
      <c r="IM528" s="519"/>
      <c r="IN528" s="519"/>
      <c r="IO528" s="519"/>
      <c r="IP528" s="519"/>
      <c r="IQ528" s="519"/>
      <c r="IR528" s="519"/>
      <c r="IS528" s="519"/>
      <c r="IT528" s="519"/>
      <c r="IU528" s="519"/>
      <c r="IV528" s="519"/>
    </row>
    <row r="529" spans="1:256" s="510" customFormat="1" ht="24.75" customHeight="1" hidden="1">
      <c r="A529" s="541" t="s">
        <v>399</v>
      </c>
      <c r="B529" s="363"/>
      <c r="C529" s="363">
        <f t="shared" si="30"/>
        <v>0</v>
      </c>
      <c r="D529" s="363"/>
      <c r="E529" s="542"/>
      <c r="F529" s="543">
        <v>0</v>
      </c>
      <c r="G529" s="542"/>
      <c r="H529" s="518"/>
      <c r="I529" s="519"/>
      <c r="J529" s="519"/>
      <c r="K529" s="519"/>
      <c r="L529" s="519"/>
      <c r="M529" s="519"/>
      <c r="N529" s="519"/>
      <c r="O529" s="519"/>
      <c r="P529" s="519"/>
      <c r="Q529" s="519"/>
      <c r="R529" s="519"/>
      <c r="S529" s="519"/>
      <c r="T529" s="519"/>
      <c r="U529" s="519"/>
      <c r="V529" s="519"/>
      <c r="W529" s="519"/>
      <c r="X529" s="519"/>
      <c r="Y529" s="519"/>
      <c r="Z529" s="519"/>
      <c r="AA529" s="519"/>
      <c r="AB529" s="519"/>
      <c r="AC529" s="519"/>
      <c r="AD529" s="519"/>
      <c r="AE529" s="519"/>
      <c r="AF529" s="519"/>
      <c r="HQ529" s="519"/>
      <c r="HR529" s="519"/>
      <c r="HS529" s="519"/>
      <c r="HT529" s="519"/>
      <c r="HU529" s="519"/>
      <c r="HV529" s="519"/>
      <c r="HW529" s="519"/>
      <c r="HX529" s="519"/>
      <c r="HY529" s="519"/>
      <c r="HZ529" s="519"/>
      <c r="IA529" s="519"/>
      <c r="IB529" s="519"/>
      <c r="IC529" s="519"/>
      <c r="ID529" s="519"/>
      <c r="IE529" s="519"/>
      <c r="IF529" s="519"/>
      <c r="IG529" s="519"/>
      <c r="IH529" s="519"/>
      <c r="II529" s="519"/>
      <c r="IJ529" s="519"/>
      <c r="IK529" s="519"/>
      <c r="IL529" s="519"/>
      <c r="IM529" s="519"/>
      <c r="IN529" s="519"/>
      <c r="IO529" s="519"/>
      <c r="IP529" s="519"/>
      <c r="IQ529" s="519"/>
      <c r="IR529" s="519"/>
      <c r="IS529" s="519"/>
      <c r="IT529" s="519"/>
      <c r="IU529" s="519"/>
      <c r="IV529" s="519"/>
    </row>
    <row r="530" spans="1:256" s="510" customFormat="1" ht="24.75" customHeight="1">
      <c r="A530" s="541" t="s">
        <v>400</v>
      </c>
      <c r="B530" s="363"/>
      <c r="C530" s="363">
        <f t="shared" si="30"/>
        <v>50</v>
      </c>
      <c r="D530" s="363"/>
      <c r="E530" s="542">
        <f>D530/C530</f>
        <v>0</v>
      </c>
      <c r="F530" s="543">
        <v>0</v>
      </c>
      <c r="G530" s="542"/>
      <c r="H530" s="518">
        <v>50</v>
      </c>
      <c r="I530" s="519"/>
      <c r="J530" s="519"/>
      <c r="K530" s="519"/>
      <c r="L530" s="519"/>
      <c r="M530" s="519"/>
      <c r="N530" s="519"/>
      <c r="O530" s="519"/>
      <c r="P530" s="519"/>
      <c r="Q530" s="519"/>
      <c r="R530" s="519"/>
      <c r="S530" s="519"/>
      <c r="T530" s="519"/>
      <c r="U530" s="519"/>
      <c r="V530" s="519"/>
      <c r="W530" s="519"/>
      <c r="X530" s="519"/>
      <c r="Y530" s="519"/>
      <c r="Z530" s="519"/>
      <c r="AA530" s="519"/>
      <c r="AB530" s="519"/>
      <c r="AC530" s="519"/>
      <c r="AD530" s="519"/>
      <c r="AE530" s="519"/>
      <c r="AF530" s="519"/>
      <c r="HQ530" s="519"/>
      <c r="HR530" s="519"/>
      <c r="HS530" s="519"/>
      <c r="HT530" s="519"/>
      <c r="HU530" s="519"/>
      <c r="HV530" s="519"/>
      <c r="HW530" s="519"/>
      <c r="HX530" s="519"/>
      <c r="HY530" s="519"/>
      <c r="HZ530" s="519"/>
      <c r="IA530" s="519"/>
      <c r="IB530" s="519"/>
      <c r="IC530" s="519"/>
      <c r="ID530" s="519"/>
      <c r="IE530" s="519"/>
      <c r="IF530" s="519"/>
      <c r="IG530" s="519"/>
      <c r="IH530" s="519"/>
      <c r="II530" s="519"/>
      <c r="IJ530" s="519"/>
      <c r="IK530" s="519"/>
      <c r="IL530" s="519"/>
      <c r="IM530" s="519"/>
      <c r="IN530" s="519"/>
      <c r="IO530" s="519"/>
      <c r="IP530" s="519"/>
      <c r="IQ530" s="519"/>
      <c r="IR530" s="519"/>
      <c r="IS530" s="519"/>
      <c r="IT530" s="519"/>
      <c r="IU530" s="519"/>
      <c r="IV530" s="519"/>
    </row>
    <row r="531" spans="1:8" s="508" customFormat="1" ht="24.75" customHeight="1">
      <c r="A531" s="541" t="s">
        <v>401</v>
      </c>
      <c r="B531" s="363"/>
      <c r="C531" s="363">
        <f t="shared" si="30"/>
        <v>0</v>
      </c>
      <c r="D531" s="363"/>
      <c r="E531" s="542"/>
      <c r="F531" s="543">
        <v>0</v>
      </c>
      <c r="G531" s="542"/>
      <c r="H531" s="544"/>
    </row>
    <row r="532" spans="1:256" s="510" customFormat="1" ht="24.75" customHeight="1">
      <c r="A532" s="541" t="s">
        <v>402</v>
      </c>
      <c r="B532" s="363"/>
      <c r="C532" s="363">
        <f t="shared" si="30"/>
        <v>0</v>
      </c>
      <c r="D532" s="363"/>
      <c r="E532" s="542"/>
      <c r="F532" s="543">
        <v>0</v>
      </c>
      <c r="G532" s="542"/>
      <c r="H532" s="518"/>
      <c r="I532" s="519"/>
      <c r="J532" s="519"/>
      <c r="K532" s="519"/>
      <c r="L532" s="519"/>
      <c r="M532" s="519"/>
      <c r="N532" s="519"/>
      <c r="O532" s="519"/>
      <c r="P532" s="519"/>
      <c r="Q532" s="519"/>
      <c r="R532" s="519"/>
      <c r="S532" s="519"/>
      <c r="T532" s="519"/>
      <c r="U532" s="519"/>
      <c r="V532" s="519"/>
      <c r="W532" s="519"/>
      <c r="X532" s="519"/>
      <c r="Y532" s="519"/>
      <c r="Z532" s="519"/>
      <c r="AA532" s="519"/>
      <c r="AB532" s="519"/>
      <c r="AC532" s="519"/>
      <c r="AD532" s="519"/>
      <c r="AE532" s="519"/>
      <c r="AF532" s="519"/>
      <c r="HQ532" s="519"/>
      <c r="HR532" s="519"/>
      <c r="HS532" s="519"/>
      <c r="HT532" s="519"/>
      <c r="HU532" s="519"/>
      <c r="HV532" s="519"/>
      <c r="HW532" s="519"/>
      <c r="HX532" s="519"/>
      <c r="HY532" s="519"/>
      <c r="HZ532" s="519"/>
      <c r="IA532" s="519"/>
      <c r="IB532" s="519"/>
      <c r="IC532" s="519"/>
      <c r="ID532" s="519"/>
      <c r="IE532" s="519"/>
      <c r="IF532" s="519"/>
      <c r="IG532" s="519"/>
      <c r="IH532" s="519"/>
      <c r="II532" s="519"/>
      <c r="IJ532" s="519"/>
      <c r="IK532" s="519"/>
      <c r="IL532" s="519"/>
      <c r="IM532" s="519"/>
      <c r="IN532" s="519"/>
      <c r="IO532" s="519"/>
      <c r="IP532" s="519"/>
      <c r="IQ532" s="519"/>
      <c r="IR532" s="519"/>
      <c r="IS532" s="519"/>
      <c r="IT532" s="519"/>
      <c r="IU532" s="519"/>
      <c r="IV532" s="519"/>
    </row>
    <row r="533" spans="1:8" s="508" customFormat="1" ht="24.75" customHeight="1">
      <c r="A533" s="534" t="s">
        <v>403</v>
      </c>
      <c r="B533" s="360">
        <f>SUM(B534:B543)</f>
        <v>0</v>
      </c>
      <c r="C533" s="360">
        <f t="shared" si="30"/>
        <v>13</v>
      </c>
      <c r="D533" s="360">
        <f>SUM(D534:D543)</f>
        <v>11</v>
      </c>
      <c r="E533" s="536">
        <f>D533/C533</f>
        <v>0.8461538461538461</v>
      </c>
      <c r="F533" s="539">
        <f>SUM(F534:F543)</f>
        <v>2</v>
      </c>
      <c r="G533" s="536">
        <f>(D533-F533)/F533</f>
        <v>4.5</v>
      </c>
      <c r="H533" s="540">
        <f>SUM(H534:H543)</f>
        <v>2</v>
      </c>
    </row>
    <row r="534" spans="1:256" s="510" customFormat="1" ht="24.75" customHeight="1">
      <c r="A534" s="541" t="s">
        <v>45</v>
      </c>
      <c r="B534" s="363"/>
      <c r="C534" s="363">
        <f t="shared" si="30"/>
        <v>0</v>
      </c>
      <c r="D534" s="363"/>
      <c r="E534" s="542"/>
      <c r="F534" s="543">
        <v>0</v>
      </c>
      <c r="G534" s="542"/>
      <c r="H534" s="518"/>
      <c r="I534" s="519"/>
      <c r="J534" s="519"/>
      <c r="K534" s="519"/>
      <c r="L534" s="519"/>
      <c r="M534" s="519"/>
      <c r="N534" s="519"/>
      <c r="O534" s="519"/>
      <c r="P534" s="519"/>
      <c r="Q534" s="519"/>
      <c r="R534" s="519"/>
      <c r="S534" s="519"/>
      <c r="T534" s="519"/>
      <c r="U534" s="519"/>
      <c r="V534" s="519"/>
      <c r="W534" s="519"/>
      <c r="X534" s="519"/>
      <c r="Y534" s="519"/>
      <c r="Z534" s="519"/>
      <c r="AA534" s="519"/>
      <c r="AB534" s="519"/>
      <c r="AC534" s="519"/>
      <c r="AD534" s="519"/>
      <c r="AE534" s="519"/>
      <c r="AF534" s="519"/>
      <c r="HQ534" s="519"/>
      <c r="HR534" s="519"/>
      <c r="HS534" s="519"/>
      <c r="HT534" s="519"/>
      <c r="HU534" s="519"/>
      <c r="HV534" s="519"/>
      <c r="HW534" s="519"/>
      <c r="HX534" s="519"/>
      <c r="HY534" s="519"/>
      <c r="HZ534" s="519"/>
      <c r="IA534" s="519"/>
      <c r="IB534" s="519"/>
      <c r="IC534" s="519"/>
      <c r="ID534" s="519"/>
      <c r="IE534" s="519"/>
      <c r="IF534" s="519"/>
      <c r="IG534" s="519"/>
      <c r="IH534" s="519"/>
      <c r="II534" s="519"/>
      <c r="IJ534" s="519"/>
      <c r="IK534" s="519"/>
      <c r="IL534" s="519"/>
      <c r="IM534" s="519"/>
      <c r="IN534" s="519"/>
      <c r="IO534" s="519"/>
      <c r="IP534" s="519"/>
      <c r="IQ534" s="519"/>
      <c r="IR534" s="519"/>
      <c r="IS534" s="519"/>
      <c r="IT534" s="519"/>
      <c r="IU534" s="519"/>
      <c r="IV534" s="519"/>
    </row>
    <row r="535" spans="1:8" s="508" customFormat="1" ht="24.75" customHeight="1">
      <c r="A535" s="541" t="s">
        <v>46</v>
      </c>
      <c r="B535" s="363"/>
      <c r="C535" s="363">
        <f t="shared" si="30"/>
        <v>0</v>
      </c>
      <c r="D535" s="363"/>
      <c r="E535" s="542"/>
      <c r="F535" s="537">
        <v>0</v>
      </c>
      <c r="G535" s="542"/>
      <c r="H535" s="544"/>
    </row>
    <row r="536" spans="1:256" s="510" customFormat="1" ht="24.75" customHeight="1" hidden="1">
      <c r="A536" s="541" t="s">
        <v>47</v>
      </c>
      <c r="B536" s="363"/>
      <c r="C536" s="363">
        <f t="shared" si="30"/>
        <v>0</v>
      </c>
      <c r="D536" s="363"/>
      <c r="E536" s="542"/>
      <c r="F536" s="539">
        <v>0</v>
      </c>
      <c r="G536" s="542"/>
      <c r="H536" s="518"/>
      <c r="I536" s="519"/>
      <c r="J536" s="519"/>
      <c r="K536" s="519"/>
      <c r="L536" s="519"/>
      <c r="M536" s="519"/>
      <c r="N536" s="519"/>
      <c r="O536" s="519"/>
      <c r="P536" s="519"/>
      <c r="Q536" s="519"/>
      <c r="R536" s="519"/>
      <c r="S536" s="519"/>
      <c r="T536" s="519"/>
      <c r="U536" s="519"/>
      <c r="V536" s="519"/>
      <c r="W536" s="519"/>
      <c r="X536" s="519"/>
      <c r="Y536" s="519"/>
      <c r="Z536" s="519"/>
      <c r="AA536" s="519"/>
      <c r="AB536" s="519"/>
      <c r="AC536" s="519"/>
      <c r="AD536" s="519"/>
      <c r="AE536" s="519"/>
      <c r="AF536" s="519"/>
      <c r="HQ536" s="519"/>
      <c r="HR536" s="519"/>
      <c r="HS536" s="519"/>
      <c r="HT536" s="519"/>
      <c r="HU536" s="519"/>
      <c r="HV536" s="519"/>
      <c r="HW536" s="519"/>
      <c r="HX536" s="519"/>
      <c r="HY536" s="519"/>
      <c r="HZ536" s="519"/>
      <c r="IA536" s="519"/>
      <c r="IB536" s="519"/>
      <c r="IC536" s="519"/>
      <c r="ID536" s="519"/>
      <c r="IE536" s="519"/>
      <c r="IF536" s="519"/>
      <c r="IG536" s="519"/>
      <c r="IH536" s="519"/>
      <c r="II536" s="519"/>
      <c r="IJ536" s="519"/>
      <c r="IK536" s="519"/>
      <c r="IL536" s="519"/>
      <c r="IM536" s="519"/>
      <c r="IN536" s="519"/>
      <c r="IO536" s="519"/>
      <c r="IP536" s="519"/>
      <c r="IQ536" s="519"/>
      <c r="IR536" s="519"/>
      <c r="IS536" s="519"/>
      <c r="IT536" s="519"/>
      <c r="IU536" s="519"/>
      <c r="IV536" s="519"/>
    </row>
    <row r="537" spans="1:256" s="510" customFormat="1" ht="24.75" customHeight="1" hidden="1">
      <c r="A537" s="541" t="s">
        <v>404</v>
      </c>
      <c r="B537" s="363"/>
      <c r="C537" s="363">
        <f t="shared" si="30"/>
        <v>0</v>
      </c>
      <c r="D537" s="363"/>
      <c r="E537" s="542"/>
      <c r="F537" s="543">
        <v>0</v>
      </c>
      <c r="G537" s="542"/>
      <c r="H537" s="518"/>
      <c r="I537" s="519"/>
      <c r="J537" s="519"/>
      <c r="K537" s="519"/>
      <c r="L537" s="519"/>
      <c r="M537" s="519"/>
      <c r="N537" s="519"/>
      <c r="O537" s="519"/>
      <c r="P537" s="519"/>
      <c r="Q537" s="519"/>
      <c r="R537" s="519"/>
      <c r="S537" s="519"/>
      <c r="T537" s="519"/>
      <c r="U537" s="519"/>
      <c r="V537" s="519"/>
      <c r="W537" s="519"/>
      <c r="X537" s="519"/>
      <c r="Y537" s="519"/>
      <c r="Z537" s="519"/>
      <c r="AA537" s="519"/>
      <c r="AB537" s="519"/>
      <c r="AC537" s="519"/>
      <c r="AD537" s="519"/>
      <c r="AE537" s="519"/>
      <c r="AF537" s="519"/>
      <c r="HQ537" s="519"/>
      <c r="HR537" s="519"/>
      <c r="HS537" s="519"/>
      <c r="HT537" s="519"/>
      <c r="HU537" s="519"/>
      <c r="HV537" s="519"/>
      <c r="HW537" s="519"/>
      <c r="HX537" s="519"/>
      <c r="HY537" s="519"/>
      <c r="HZ537" s="519"/>
      <c r="IA537" s="519"/>
      <c r="IB537" s="519"/>
      <c r="IC537" s="519"/>
      <c r="ID537" s="519"/>
      <c r="IE537" s="519"/>
      <c r="IF537" s="519"/>
      <c r="IG537" s="519"/>
      <c r="IH537" s="519"/>
      <c r="II537" s="519"/>
      <c r="IJ537" s="519"/>
      <c r="IK537" s="519"/>
      <c r="IL537" s="519"/>
      <c r="IM537" s="519"/>
      <c r="IN537" s="519"/>
      <c r="IO537" s="519"/>
      <c r="IP537" s="519"/>
      <c r="IQ537" s="519"/>
      <c r="IR537" s="519"/>
      <c r="IS537" s="519"/>
      <c r="IT537" s="519"/>
      <c r="IU537" s="519"/>
      <c r="IV537" s="519"/>
    </row>
    <row r="538" spans="1:8" s="508" customFormat="1" ht="24.75" customHeight="1" hidden="1">
      <c r="A538" s="541" t="s">
        <v>405</v>
      </c>
      <c r="B538" s="363"/>
      <c r="C538" s="363">
        <f t="shared" si="30"/>
        <v>0</v>
      </c>
      <c r="D538" s="363"/>
      <c r="E538" s="542"/>
      <c r="F538" s="543">
        <v>0</v>
      </c>
      <c r="G538" s="542"/>
      <c r="H538" s="544"/>
    </row>
    <row r="539" spans="1:256" s="510" customFormat="1" ht="24.75" customHeight="1" hidden="1">
      <c r="A539" s="541" t="s">
        <v>406</v>
      </c>
      <c r="B539" s="363"/>
      <c r="C539" s="363">
        <f t="shared" si="30"/>
        <v>0</v>
      </c>
      <c r="D539" s="363"/>
      <c r="E539" s="542"/>
      <c r="F539" s="543">
        <v>0</v>
      </c>
      <c r="G539" s="542"/>
      <c r="H539" s="518"/>
      <c r="I539" s="519"/>
      <c r="J539" s="519"/>
      <c r="K539" s="519"/>
      <c r="L539" s="519"/>
      <c r="M539" s="519"/>
      <c r="N539" s="519"/>
      <c r="O539" s="519"/>
      <c r="P539" s="519"/>
      <c r="Q539" s="519"/>
      <c r="R539" s="519"/>
      <c r="S539" s="519"/>
      <c r="T539" s="519"/>
      <c r="U539" s="519"/>
      <c r="V539" s="519"/>
      <c r="W539" s="519"/>
      <c r="X539" s="519"/>
      <c r="Y539" s="519"/>
      <c r="Z539" s="519"/>
      <c r="AA539" s="519"/>
      <c r="AB539" s="519"/>
      <c r="AC539" s="519"/>
      <c r="AD539" s="519"/>
      <c r="AE539" s="519"/>
      <c r="AF539" s="519"/>
      <c r="HQ539" s="519"/>
      <c r="HR539" s="519"/>
      <c r="HS539" s="519"/>
      <c r="HT539" s="519"/>
      <c r="HU539" s="519"/>
      <c r="HV539" s="519"/>
      <c r="HW539" s="519"/>
      <c r="HX539" s="519"/>
      <c r="HY539" s="519"/>
      <c r="HZ539" s="519"/>
      <c r="IA539" s="519"/>
      <c r="IB539" s="519"/>
      <c r="IC539" s="519"/>
      <c r="ID539" s="519"/>
      <c r="IE539" s="519"/>
      <c r="IF539" s="519"/>
      <c r="IG539" s="519"/>
      <c r="IH539" s="519"/>
      <c r="II539" s="519"/>
      <c r="IJ539" s="519"/>
      <c r="IK539" s="519"/>
      <c r="IL539" s="519"/>
      <c r="IM539" s="519"/>
      <c r="IN539" s="519"/>
      <c r="IO539" s="519"/>
      <c r="IP539" s="519"/>
      <c r="IQ539" s="519"/>
      <c r="IR539" s="519"/>
      <c r="IS539" s="519"/>
      <c r="IT539" s="519"/>
      <c r="IU539" s="519"/>
      <c r="IV539" s="519"/>
    </row>
    <row r="540" spans="1:256" s="510" customFormat="1" ht="24.75" customHeight="1" hidden="1">
      <c r="A540" s="541" t="s">
        <v>407</v>
      </c>
      <c r="B540" s="363"/>
      <c r="C540" s="363">
        <f t="shared" si="30"/>
        <v>0</v>
      </c>
      <c r="D540" s="363"/>
      <c r="E540" s="542"/>
      <c r="F540" s="543">
        <v>0</v>
      </c>
      <c r="G540" s="542"/>
      <c r="H540" s="518"/>
      <c r="I540" s="519"/>
      <c r="J540" s="519"/>
      <c r="K540" s="519"/>
      <c r="L540" s="519"/>
      <c r="M540" s="519"/>
      <c r="N540" s="519"/>
      <c r="O540" s="519"/>
      <c r="P540" s="519"/>
      <c r="Q540" s="519"/>
      <c r="R540" s="519"/>
      <c r="S540" s="519"/>
      <c r="T540" s="519"/>
      <c r="U540" s="519"/>
      <c r="V540" s="519"/>
      <c r="W540" s="519"/>
      <c r="X540" s="519"/>
      <c r="Y540" s="519"/>
      <c r="Z540" s="519"/>
      <c r="AA540" s="519"/>
      <c r="AB540" s="519"/>
      <c r="AC540" s="519"/>
      <c r="AD540" s="519"/>
      <c r="AE540" s="519"/>
      <c r="AF540" s="519"/>
      <c r="HQ540" s="519"/>
      <c r="HR540" s="519"/>
      <c r="HS540" s="519"/>
      <c r="HT540" s="519"/>
      <c r="HU540" s="519"/>
      <c r="HV540" s="519"/>
      <c r="HW540" s="519"/>
      <c r="HX540" s="519"/>
      <c r="HY540" s="519"/>
      <c r="HZ540" s="519"/>
      <c r="IA540" s="519"/>
      <c r="IB540" s="519"/>
      <c r="IC540" s="519"/>
      <c r="ID540" s="519"/>
      <c r="IE540" s="519"/>
      <c r="IF540" s="519"/>
      <c r="IG540" s="519"/>
      <c r="IH540" s="519"/>
      <c r="II540" s="519"/>
      <c r="IJ540" s="519"/>
      <c r="IK540" s="519"/>
      <c r="IL540" s="519"/>
      <c r="IM540" s="519"/>
      <c r="IN540" s="519"/>
      <c r="IO540" s="519"/>
      <c r="IP540" s="519"/>
      <c r="IQ540" s="519"/>
      <c r="IR540" s="519"/>
      <c r="IS540" s="519"/>
      <c r="IT540" s="519"/>
      <c r="IU540" s="519"/>
      <c r="IV540" s="519"/>
    </row>
    <row r="541" spans="1:256" s="510" customFormat="1" ht="24.75" customHeight="1" hidden="1">
      <c r="A541" s="541" t="s">
        <v>408</v>
      </c>
      <c r="B541" s="363"/>
      <c r="C541" s="363">
        <f t="shared" si="30"/>
        <v>0</v>
      </c>
      <c r="D541" s="363"/>
      <c r="E541" s="542"/>
      <c r="F541" s="543">
        <v>0</v>
      </c>
      <c r="G541" s="542"/>
      <c r="H541" s="518"/>
      <c r="I541" s="519"/>
      <c r="J541" s="519"/>
      <c r="K541" s="519"/>
      <c r="L541" s="519"/>
      <c r="M541" s="519"/>
      <c r="N541" s="519"/>
      <c r="O541" s="519"/>
      <c r="P541" s="519"/>
      <c r="Q541" s="519"/>
      <c r="R541" s="519"/>
      <c r="S541" s="519"/>
      <c r="T541" s="519"/>
      <c r="U541" s="519"/>
      <c r="V541" s="519"/>
      <c r="W541" s="519"/>
      <c r="X541" s="519"/>
      <c r="Y541" s="519"/>
      <c r="Z541" s="519"/>
      <c r="AA541" s="519"/>
      <c r="AB541" s="519"/>
      <c r="AC541" s="519"/>
      <c r="AD541" s="519"/>
      <c r="AE541" s="519"/>
      <c r="AF541" s="519"/>
      <c r="HQ541" s="519"/>
      <c r="HR541" s="519"/>
      <c r="HS541" s="519"/>
      <c r="HT541" s="519"/>
      <c r="HU541" s="519"/>
      <c r="HV541" s="519"/>
      <c r="HW541" s="519"/>
      <c r="HX541" s="519"/>
      <c r="HY541" s="519"/>
      <c r="HZ541" s="519"/>
      <c r="IA541" s="519"/>
      <c r="IB541" s="519"/>
      <c r="IC541" s="519"/>
      <c r="ID541" s="519"/>
      <c r="IE541" s="519"/>
      <c r="IF541" s="519"/>
      <c r="IG541" s="519"/>
      <c r="IH541" s="519"/>
      <c r="II541" s="519"/>
      <c r="IJ541" s="519"/>
      <c r="IK541" s="519"/>
      <c r="IL541" s="519"/>
      <c r="IM541" s="519"/>
      <c r="IN541" s="519"/>
      <c r="IO541" s="519"/>
      <c r="IP541" s="519"/>
      <c r="IQ541" s="519"/>
      <c r="IR541" s="519"/>
      <c r="IS541" s="519"/>
      <c r="IT541" s="519"/>
      <c r="IU541" s="519"/>
      <c r="IV541" s="519"/>
    </row>
    <row r="542" spans="1:256" s="510" customFormat="1" ht="24.75" customHeight="1" hidden="1">
      <c r="A542" s="541" t="s">
        <v>409</v>
      </c>
      <c r="B542" s="363"/>
      <c r="C542" s="363">
        <f t="shared" si="30"/>
        <v>0</v>
      </c>
      <c r="D542" s="363"/>
      <c r="E542" s="542"/>
      <c r="F542" s="543">
        <v>0</v>
      </c>
      <c r="G542" s="542"/>
      <c r="H542" s="518"/>
      <c r="I542" s="519"/>
      <c r="J542" s="519"/>
      <c r="K542" s="519"/>
      <c r="L542" s="519"/>
      <c r="M542" s="519"/>
      <c r="N542" s="519"/>
      <c r="O542" s="519"/>
      <c r="P542" s="519"/>
      <c r="Q542" s="519"/>
      <c r="R542" s="519"/>
      <c r="S542" s="519"/>
      <c r="T542" s="519"/>
      <c r="U542" s="519"/>
      <c r="V542" s="519"/>
      <c r="W542" s="519"/>
      <c r="X542" s="519"/>
      <c r="Y542" s="519"/>
      <c r="Z542" s="519"/>
      <c r="AA542" s="519"/>
      <c r="AB542" s="519"/>
      <c r="AC542" s="519"/>
      <c r="AD542" s="519"/>
      <c r="AE542" s="519"/>
      <c r="AF542" s="519"/>
      <c r="HQ542" s="519"/>
      <c r="HR542" s="519"/>
      <c r="HS542" s="519"/>
      <c r="HT542" s="519"/>
      <c r="HU542" s="519"/>
      <c r="HV542" s="519"/>
      <c r="HW542" s="519"/>
      <c r="HX542" s="519"/>
      <c r="HY542" s="519"/>
      <c r="HZ542" s="519"/>
      <c r="IA542" s="519"/>
      <c r="IB542" s="519"/>
      <c r="IC542" s="519"/>
      <c r="ID542" s="519"/>
      <c r="IE542" s="519"/>
      <c r="IF542" s="519"/>
      <c r="IG542" s="519"/>
      <c r="IH542" s="519"/>
      <c r="II542" s="519"/>
      <c r="IJ542" s="519"/>
      <c r="IK542" s="519"/>
      <c r="IL542" s="519"/>
      <c r="IM542" s="519"/>
      <c r="IN542" s="519"/>
      <c r="IO542" s="519"/>
      <c r="IP542" s="519"/>
      <c r="IQ542" s="519"/>
      <c r="IR542" s="519"/>
      <c r="IS542" s="519"/>
      <c r="IT542" s="519"/>
      <c r="IU542" s="519"/>
      <c r="IV542" s="519"/>
    </row>
    <row r="543" spans="1:8" s="508" customFormat="1" ht="24.75" customHeight="1">
      <c r="A543" s="541" t="s">
        <v>410</v>
      </c>
      <c r="B543" s="363"/>
      <c r="C543" s="363">
        <f t="shared" si="30"/>
        <v>13</v>
      </c>
      <c r="D543" s="363">
        <v>11</v>
      </c>
      <c r="E543" s="542">
        <f>D543/C543</f>
        <v>0.8461538461538461</v>
      </c>
      <c r="F543" s="543">
        <v>2</v>
      </c>
      <c r="G543" s="542">
        <f>(D543-F543)/F543</f>
        <v>4.5</v>
      </c>
      <c r="H543" s="544">
        <v>2</v>
      </c>
    </row>
    <row r="544" spans="1:8" s="508" customFormat="1" ht="24.75" customHeight="1">
      <c r="A544" s="534" t="s">
        <v>411</v>
      </c>
      <c r="B544" s="360">
        <f>SUM(B545:B552)</f>
        <v>7</v>
      </c>
      <c r="C544" s="360">
        <f t="shared" si="30"/>
        <v>7</v>
      </c>
      <c r="D544" s="360">
        <f>SUM(D545:D552)</f>
        <v>7</v>
      </c>
      <c r="E544" s="536">
        <f>D544/C544</f>
        <v>1</v>
      </c>
      <c r="F544" s="539">
        <f>SUM(F545:F552)</f>
        <v>0</v>
      </c>
      <c r="G544" s="542"/>
      <c r="H544" s="540">
        <f>SUM(H545:H552)</f>
        <v>0</v>
      </c>
    </row>
    <row r="545" spans="1:256" s="510" customFormat="1" ht="24.75" customHeight="1">
      <c r="A545" s="541" t="s">
        <v>45</v>
      </c>
      <c r="B545" s="363"/>
      <c r="C545" s="363">
        <f t="shared" si="30"/>
        <v>0</v>
      </c>
      <c r="D545" s="363"/>
      <c r="E545" s="542"/>
      <c r="F545" s="543"/>
      <c r="G545" s="542"/>
      <c r="H545" s="518"/>
      <c r="I545" s="519"/>
      <c r="J545" s="519"/>
      <c r="K545" s="519"/>
      <c r="L545" s="519"/>
      <c r="M545" s="519"/>
      <c r="N545" s="519"/>
      <c r="O545" s="519"/>
      <c r="P545" s="519"/>
      <c r="Q545" s="519"/>
      <c r="R545" s="519"/>
      <c r="S545" s="519"/>
      <c r="T545" s="519"/>
      <c r="U545" s="519"/>
      <c r="V545" s="519"/>
      <c r="W545" s="519"/>
      <c r="X545" s="519"/>
      <c r="Y545" s="519"/>
      <c r="Z545" s="519"/>
      <c r="AA545" s="519"/>
      <c r="AB545" s="519"/>
      <c r="AC545" s="519"/>
      <c r="AD545" s="519"/>
      <c r="AE545" s="519"/>
      <c r="AF545" s="519"/>
      <c r="HQ545" s="519"/>
      <c r="HR545" s="519"/>
      <c r="HS545" s="519"/>
      <c r="HT545" s="519"/>
      <c r="HU545" s="519"/>
      <c r="HV545" s="519"/>
      <c r="HW545" s="519"/>
      <c r="HX545" s="519"/>
      <c r="HY545" s="519"/>
      <c r="HZ545" s="519"/>
      <c r="IA545" s="519"/>
      <c r="IB545" s="519"/>
      <c r="IC545" s="519"/>
      <c r="ID545" s="519"/>
      <c r="IE545" s="519"/>
      <c r="IF545" s="519"/>
      <c r="IG545" s="519"/>
      <c r="IH545" s="519"/>
      <c r="II545" s="519"/>
      <c r="IJ545" s="519"/>
      <c r="IK545" s="519"/>
      <c r="IL545" s="519"/>
      <c r="IM545" s="519"/>
      <c r="IN545" s="519"/>
      <c r="IO545" s="519"/>
      <c r="IP545" s="519"/>
      <c r="IQ545" s="519"/>
      <c r="IR545" s="519"/>
      <c r="IS545" s="519"/>
      <c r="IT545" s="519"/>
      <c r="IU545" s="519"/>
      <c r="IV545" s="519"/>
    </row>
    <row r="546" spans="1:256" s="510" customFormat="1" ht="24.75" customHeight="1" hidden="1">
      <c r="A546" s="541" t="s">
        <v>46</v>
      </c>
      <c r="B546" s="363"/>
      <c r="C546" s="363">
        <f t="shared" si="30"/>
        <v>0</v>
      </c>
      <c r="D546" s="363"/>
      <c r="E546" s="542"/>
      <c r="F546" s="543"/>
      <c r="G546" s="542"/>
      <c r="H546" s="518"/>
      <c r="I546" s="519"/>
      <c r="J546" s="519"/>
      <c r="K546" s="519"/>
      <c r="L546" s="519"/>
      <c r="M546" s="519"/>
      <c r="N546" s="519"/>
      <c r="O546" s="519"/>
      <c r="P546" s="519"/>
      <c r="Q546" s="519"/>
      <c r="R546" s="519"/>
      <c r="S546" s="519"/>
      <c r="T546" s="519"/>
      <c r="U546" s="519"/>
      <c r="V546" s="519"/>
      <c r="W546" s="519"/>
      <c r="X546" s="519"/>
      <c r="Y546" s="519"/>
      <c r="Z546" s="519"/>
      <c r="AA546" s="519"/>
      <c r="AB546" s="519"/>
      <c r="AC546" s="519"/>
      <c r="AD546" s="519"/>
      <c r="AE546" s="519"/>
      <c r="AF546" s="519"/>
      <c r="HQ546" s="519"/>
      <c r="HR546" s="519"/>
      <c r="HS546" s="519"/>
      <c r="HT546" s="519"/>
      <c r="HU546" s="519"/>
      <c r="HV546" s="519"/>
      <c r="HW546" s="519"/>
      <c r="HX546" s="519"/>
      <c r="HY546" s="519"/>
      <c r="HZ546" s="519"/>
      <c r="IA546" s="519"/>
      <c r="IB546" s="519"/>
      <c r="IC546" s="519"/>
      <c r="ID546" s="519"/>
      <c r="IE546" s="519"/>
      <c r="IF546" s="519"/>
      <c r="IG546" s="519"/>
      <c r="IH546" s="519"/>
      <c r="II546" s="519"/>
      <c r="IJ546" s="519"/>
      <c r="IK546" s="519"/>
      <c r="IL546" s="519"/>
      <c r="IM546" s="519"/>
      <c r="IN546" s="519"/>
      <c r="IO546" s="519"/>
      <c r="IP546" s="519"/>
      <c r="IQ546" s="519"/>
      <c r="IR546" s="519"/>
      <c r="IS546" s="519"/>
      <c r="IT546" s="519"/>
      <c r="IU546" s="519"/>
      <c r="IV546" s="519"/>
    </row>
    <row r="547" spans="1:256" s="510" customFormat="1" ht="24.75" customHeight="1" hidden="1">
      <c r="A547" s="541" t="s">
        <v>47</v>
      </c>
      <c r="B547" s="363"/>
      <c r="C547" s="363">
        <f t="shared" si="30"/>
        <v>0</v>
      </c>
      <c r="D547" s="363"/>
      <c r="E547" s="542"/>
      <c r="F547" s="543"/>
      <c r="G547" s="542"/>
      <c r="H547" s="518"/>
      <c r="I547" s="519"/>
      <c r="J547" s="519"/>
      <c r="K547" s="519"/>
      <c r="L547" s="519"/>
      <c r="M547" s="519"/>
      <c r="N547" s="519"/>
      <c r="O547" s="519"/>
      <c r="P547" s="519"/>
      <c r="Q547" s="519"/>
      <c r="R547" s="519"/>
      <c r="S547" s="519"/>
      <c r="T547" s="519"/>
      <c r="U547" s="519"/>
      <c r="V547" s="519"/>
      <c r="W547" s="519"/>
      <c r="X547" s="519"/>
      <c r="Y547" s="519"/>
      <c r="Z547" s="519"/>
      <c r="AA547" s="519"/>
      <c r="AB547" s="519"/>
      <c r="AC547" s="519"/>
      <c r="AD547" s="519"/>
      <c r="AE547" s="519"/>
      <c r="AF547" s="519"/>
      <c r="HQ547" s="519"/>
      <c r="HR547" s="519"/>
      <c r="HS547" s="519"/>
      <c r="HT547" s="519"/>
      <c r="HU547" s="519"/>
      <c r="HV547" s="519"/>
      <c r="HW547" s="519"/>
      <c r="HX547" s="519"/>
      <c r="HY547" s="519"/>
      <c r="HZ547" s="519"/>
      <c r="IA547" s="519"/>
      <c r="IB547" s="519"/>
      <c r="IC547" s="519"/>
      <c r="ID547" s="519"/>
      <c r="IE547" s="519"/>
      <c r="IF547" s="519"/>
      <c r="IG547" s="519"/>
      <c r="IH547" s="519"/>
      <c r="II547" s="519"/>
      <c r="IJ547" s="519"/>
      <c r="IK547" s="519"/>
      <c r="IL547" s="519"/>
      <c r="IM547" s="519"/>
      <c r="IN547" s="519"/>
      <c r="IO547" s="519"/>
      <c r="IP547" s="519"/>
      <c r="IQ547" s="519"/>
      <c r="IR547" s="519"/>
      <c r="IS547" s="519"/>
      <c r="IT547" s="519"/>
      <c r="IU547" s="519"/>
      <c r="IV547" s="519"/>
    </row>
    <row r="548" spans="1:256" s="510" customFormat="1" ht="24.75" customHeight="1" hidden="1">
      <c r="A548" s="541" t="s">
        <v>412</v>
      </c>
      <c r="B548" s="363"/>
      <c r="C548" s="363">
        <f t="shared" si="30"/>
        <v>0</v>
      </c>
      <c r="D548" s="363"/>
      <c r="E548" s="542"/>
      <c r="F548" s="543"/>
      <c r="G548" s="542"/>
      <c r="H548" s="518"/>
      <c r="I548" s="519"/>
      <c r="J548" s="519"/>
      <c r="K548" s="519"/>
      <c r="L548" s="519"/>
      <c r="M548" s="519"/>
      <c r="N548" s="519"/>
      <c r="O548" s="519"/>
      <c r="P548" s="519"/>
      <c r="Q548" s="519"/>
      <c r="R548" s="519"/>
      <c r="S548" s="519"/>
      <c r="T548" s="519"/>
      <c r="U548" s="519"/>
      <c r="V548" s="519"/>
      <c r="W548" s="519"/>
      <c r="X548" s="519"/>
      <c r="Y548" s="519"/>
      <c r="Z548" s="519"/>
      <c r="AA548" s="519"/>
      <c r="AB548" s="519"/>
      <c r="AC548" s="519"/>
      <c r="AD548" s="519"/>
      <c r="AE548" s="519"/>
      <c r="AF548" s="519"/>
      <c r="HQ548" s="519"/>
      <c r="HR548" s="519"/>
      <c r="HS548" s="519"/>
      <c r="HT548" s="519"/>
      <c r="HU548" s="519"/>
      <c r="HV548" s="519"/>
      <c r="HW548" s="519"/>
      <c r="HX548" s="519"/>
      <c r="HY548" s="519"/>
      <c r="HZ548" s="519"/>
      <c r="IA548" s="519"/>
      <c r="IB548" s="519"/>
      <c r="IC548" s="519"/>
      <c r="ID548" s="519"/>
      <c r="IE548" s="519"/>
      <c r="IF548" s="519"/>
      <c r="IG548" s="519"/>
      <c r="IH548" s="519"/>
      <c r="II548" s="519"/>
      <c r="IJ548" s="519"/>
      <c r="IK548" s="519"/>
      <c r="IL548" s="519"/>
      <c r="IM548" s="519"/>
      <c r="IN548" s="519"/>
      <c r="IO548" s="519"/>
      <c r="IP548" s="519"/>
      <c r="IQ548" s="519"/>
      <c r="IR548" s="519"/>
      <c r="IS548" s="519"/>
      <c r="IT548" s="519"/>
      <c r="IU548" s="519"/>
      <c r="IV548" s="519"/>
    </row>
    <row r="549" spans="1:256" s="510" customFormat="1" ht="24.75" customHeight="1" hidden="1">
      <c r="A549" s="541" t="s">
        <v>413</v>
      </c>
      <c r="B549" s="363"/>
      <c r="C549" s="363">
        <f t="shared" si="30"/>
        <v>0</v>
      </c>
      <c r="D549" s="363"/>
      <c r="E549" s="542"/>
      <c r="F549" s="543"/>
      <c r="G549" s="542"/>
      <c r="H549" s="518"/>
      <c r="I549" s="519"/>
      <c r="J549" s="519"/>
      <c r="K549" s="519"/>
      <c r="L549" s="519"/>
      <c r="M549" s="519"/>
      <c r="N549" s="519"/>
      <c r="O549" s="519"/>
      <c r="P549" s="519"/>
      <c r="Q549" s="519"/>
      <c r="R549" s="519"/>
      <c r="S549" s="519"/>
      <c r="T549" s="519"/>
      <c r="U549" s="519"/>
      <c r="V549" s="519"/>
      <c r="W549" s="519"/>
      <c r="X549" s="519"/>
      <c r="Y549" s="519"/>
      <c r="Z549" s="519"/>
      <c r="AA549" s="519"/>
      <c r="AB549" s="519"/>
      <c r="AC549" s="519"/>
      <c r="AD549" s="519"/>
      <c r="AE549" s="519"/>
      <c r="AF549" s="519"/>
      <c r="HQ549" s="519"/>
      <c r="HR549" s="519"/>
      <c r="HS549" s="519"/>
      <c r="HT549" s="519"/>
      <c r="HU549" s="519"/>
      <c r="HV549" s="519"/>
      <c r="HW549" s="519"/>
      <c r="HX549" s="519"/>
      <c r="HY549" s="519"/>
      <c r="HZ549" s="519"/>
      <c r="IA549" s="519"/>
      <c r="IB549" s="519"/>
      <c r="IC549" s="519"/>
      <c r="ID549" s="519"/>
      <c r="IE549" s="519"/>
      <c r="IF549" s="519"/>
      <c r="IG549" s="519"/>
      <c r="IH549" s="519"/>
      <c r="II549" s="519"/>
      <c r="IJ549" s="519"/>
      <c r="IK549" s="519"/>
      <c r="IL549" s="519"/>
      <c r="IM549" s="519"/>
      <c r="IN549" s="519"/>
      <c r="IO549" s="519"/>
      <c r="IP549" s="519"/>
      <c r="IQ549" s="519"/>
      <c r="IR549" s="519"/>
      <c r="IS549" s="519"/>
      <c r="IT549" s="519"/>
      <c r="IU549" s="519"/>
      <c r="IV549" s="519"/>
    </row>
    <row r="550" spans="1:256" s="510" customFormat="1" ht="24.75" customHeight="1">
      <c r="A550" s="541" t="s">
        <v>414</v>
      </c>
      <c r="B550" s="363"/>
      <c r="C550" s="363">
        <f t="shared" si="30"/>
        <v>0</v>
      </c>
      <c r="D550" s="363"/>
      <c r="E550" s="542"/>
      <c r="F550" s="543"/>
      <c r="G550" s="542"/>
      <c r="H550" s="518"/>
      <c r="I550" s="519"/>
      <c r="J550" s="519"/>
      <c r="K550" s="519"/>
      <c r="L550" s="519"/>
      <c r="M550" s="519"/>
      <c r="N550" s="519"/>
      <c r="O550" s="519"/>
      <c r="P550" s="519"/>
      <c r="Q550" s="519"/>
      <c r="R550" s="519"/>
      <c r="S550" s="519"/>
      <c r="T550" s="519"/>
      <c r="U550" s="519"/>
      <c r="V550" s="519"/>
      <c r="W550" s="519"/>
      <c r="X550" s="519"/>
      <c r="Y550" s="519"/>
      <c r="Z550" s="519"/>
      <c r="AA550" s="519"/>
      <c r="AB550" s="519"/>
      <c r="AC550" s="519"/>
      <c r="AD550" s="519"/>
      <c r="AE550" s="519"/>
      <c r="AF550" s="519"/>
      <c r="HQ550" s="519"/>
      <c r="HR550" s="519"/>
      <c r="HS550" s="519"/>
      <c r="HT550" s="519"/>
      <c r="HU550" s="519"/>
      <c r="HV550" s="519"/>
      <c r="HW550" s="519"/>
      <c r="HX550" s="519"/>
      <c r="HY550" s="519"/>
      <c r="HZ550" s="519"/>
      <c r="IA550" s="519"/>
      <c r="IB550" s="519"/>
      <c r="IC550" s="519"/>
      <c r="ID550" s="519"/>
      <c r="IE550" s="519"/>
      <c r="IF550" s="519"/>
      <c r="IG550" s="519"/>
      <c r="IH550" s="519"/>
      <c r="II550" s="519"/>
      <c r="IJ550" s="519"/>
      <c r="IK550" s="519"/>
      <c r="IL550" s="519"/>
      <c r="IM550" s="519"/>
      <c r="IN550" s="519"/>
      <c r="IO550" s="519"/>
      <c r="IP550" s="519"/>
      <c r="IQ550" s="519"/>
      <c r="IR550" s="519"/>
      <c r="IS550" s="519"/>
      <c r="IT550" s="519"/>
      <c r="IU550" s="519"/>
      <c r="IV550" s="519"/>
    </row>
    <row r="551" spans="1:256" s="510" customFormat="1" ht="24.75" customHeight="1">
      <c r="A551" s="541" t="s">
        <v>415</v>
      </c>
      <c r="B551" s="363">
        <v>7</v>
      </c>
      <c r="C551" s="363">
        <f t="shared" si="30"/>
        <v>7</v>
      </c>
      <c r="D551" s="363">
        <v>7</v>
      </c>
      <c r="E551" s="542">
        <f>D551/C551</f>
        <v>1</v>
      </c>
      <c r="F551" s="543"/>
      <c r="G551" s="542"/>
      <c r="H551" s="518"/>
      <c r="I551" s="519"/>
      <c r="J551" s="519"/>
      <c r="K551" s="519"/>
      <c r="L551" s="519"/>
      <c r="M551" s="519"/>
      <c r="N551" s="519"/>
      <c r="O551" s="519"/>
      <c r="P551" s="519"/>
      <c r="Q551" s="519"/>
      <c r="R551" s="519"/>
      <c r="S551" s="519"/>
      <c r="T551" s="519"/>
      <c r="U551" s="519"/>
      <c r="V551" s="519"/>
      <c r="W551" s="519"/>
      <c r="X551" s="519"/>
      <c r="Y551" s="519"/>
      <c r="Z551" s="519"/>
      <c r="AA551" s="519"/>
      <c r="AB551" s="519"/>
      <c r="AC551" s="519"/>
      <c r="AD551" s="519"/>
      <c r="AE551" s="519"/>
      <c r="AF551" s="519"/>
      <c r="HQ551" s="519"/>
      <c r="HR551" s="519"/>
      <c r="HS551" s="519"/>
      <c r="HT551" s="519"/>
      <c r="HU551" s="519"/>
      <c r="HV551" s="519"/>
      <c r="HW551" s="519"/>
      <c r="HX551" s="519"/>
      <c r="HY551" s="519"/>
      <c r="HZ551" s="519"/>
      <c r="IA551" s="519"/>
      <c r="IB551" s="519"/>
      <c r="IC551" s="519"/>
      <c r="ID551" s="519"/>
      <c r="IE551" s="519"/>
      <c r="IF551" s="519"/>
      <c r="IG551" s="519"/>
      <c r="IH551" s="519"/>
      <c r="II551" s="519"/>
      <c r="IJ551" s="519"/>
      <c r="IK551" s="519"/>
      <c r="IL551" s="519"/>
      <c r="IM551" s="519"/>
      <c r="IN551" s="519"/>
      <c r="IO551" s="519"/>
      <c r="IP551" s="519"/>
      <c r="IQ551" s="519"/>
      <c r="IR551" s="519"/>
      <c r="IS551" s="519"/>
      <c r="IT551" s="519"/>
      <c r="IU551" s="519"/>
      <c r="IV551" s="519"/>
    </row>
    <row r="552" spans="1:256" s="510" customFormat="1" ht="24.75" customHeight="1">
      <c r="A552" s="541" t="s">
        <v>416</v>
      </c>
      <c r="B552" s="363"/>
      <c r="C552" s="363">
        <f t="shared" si="30"/>
        <v>0</v>
      </c>
      <c r="D552" s="363"/>
      <c r="E552" s="542"/>
      <c r="F552" s="543"/>
      <c r="G552" s="542"/>
      <c r="H552" s="518"/>
      <c r="I552" s="519"/>
      <c r="J552" s="519"/>
      <c r="K552" s="519"/>
      <c r="L552" s="519"/>
      <c r="M552" s="519"/>
      <c r="N552" s="519"/>
      <c r="O552" s="519"/>
      <c r="P552" s="519"/>
      <c r="Q552" s="519"/>
      <c r="R552" s="519"/>
      <c r="S552" s="519"/>
      <c r="T552" s="519"/>
      <c r="U552" s="519"/>
      <c r="V552" s="519"/>
      <c r="W552" s="519"/>
      <c r="X552" s="519"/>
      <c r="Y552" s="519"/>
      <c r="Z552" s="519"/>
      <c r="AA552" s="519"/>
      <c r="AB552" s="519"/>
      <c r="AC552" s="519"/>
      <c r="AD552" s="519"/>
      <c r="AE552" s="519"/>
      <c r="AF552" s="519"/>
      <c r="HQ552" s="519"/>
      <c r="HR552" s="519"/>
      <c r="HS552" s="519"/>
      <c r="HT552" s="519"/>
      <c r="HU552" s="519"/>
      <c r="HV552" s="519"/>
      <c r="HW552" s="519"/>
      <c r="HX552" s="519"/>
      <c r="HY552" s="519"/>
      <c r="HZ552" s="519"/>
      <c r="IA552" s="519"/>
      <c r="IB552" s="519"/>
      <c r="IC552" s="519"/>
      <c r="ID552" s="519"/>
      <c r="IE552" s="519"/>
      <c r="IF552" s="519"/>
      <c r="IG552" s="519"/>
      <c r="IH552" s="519"/>
      <c r="II552" s="519"/>
      <c r="IJ552" s="519"/>
      <c r="IK552" s="519"/>
      <c r="IL552" s="519"/>
      <c r="IM552" s="519"/>
      <c r="IN552" s="519"/>
      <c r="IO552" s="519"/>
      <c r="IP552" s="519"/>
      <c r="IQ552" s="519"/>
      <c r="IR552" s="519"/>
      <c r="IS552" s="519"/>
      <c r="IT552" s="519"/>
      <c r="IU552" s="519"/>
      <c r="IV552" s="519"/>
    </row>
    <row r="553" spans="1:8" s="508" customFormat="1" ht="24.75" customHeight="1">
      <c r="A553" s="534" t="s">
        <v>417</v>
      </c>
      <c r="B553" s="360">
        <f>SUM(B554:B560)</f>
        <v>0</v>
      </c>
      <c r="C553" s="360">
        <f t="shared" si="30"/>
        <v>300</v>
      </c>
      <c r="D553" s="360">
        <f>SUM(D554:D560)</f>
        <v>0</v>
      </c>
      <c r="E553" s="542">
        <f>D553/C553</f>
        <v>0</v>
      </c>
      <c r="F553" s="539">
        <f>SUM(F554:F560)</f>
        <v>22</v>
      </c>
      <c r="G553" s="536">
        <f>(D553-F553)/F553</f>
        <v>-1</v>
      </c>
      <c r="H553" s="540">
        <f>SUM(H554:H560)</f>
        <v>300</v>
      </c>
    </row>
    <row r="554" spans="1:256" s="510" customFormat="1" ht="24.75" customHeight="1">
      <c r="A554" s="541" t="s">
        <v>45</v>
      </c>
      <c r="B554" s="363"/>
      <c r="C554" s="363">
        <f t="shared" si="30"/>
        <v>0</v>
      </c>
      <c r="D554" s="363">
        <v>0</v>
      </c>
      <c r="E554" s="542"/>
      <c r="F554" s="537">
        <v>0</v>
      </c>
      <c r="G554" s="542"/>
      <c r="H554" s="518"/>
      <c r="I554" s="519"/>
      <c r="J554" s="519"/>
      <c r="K554" s="519"/>
      <c r="L554" s="519"/>
      <c r="M554" s="519"/>
      <c r="N554" s="519"/>
      <c r="O554" s="519"/>
      <c r="P554" s="519"/>
      <c r="Q554" s="519"/>
      <c r="R554" s="519"/>
      <c r="S554" s="519"/>
      <c r="T554" s="519"/>
      <c r="U554" s="519"/>
      <c r="V554" s="519"/>
      <c r="W554" s="519"/>
      <c r="X554" s="519"/>
      <c r="Y554" s="519"/>
      <c r="Z554" s="519"/>
      <c r="AA554" s="519"/>
      <c r="AB554" s="519"/>
      <c r="AC554" s="519"/>
      <c r="AD554" s="519"/>
      <c r="AE554" s="519"/>
      <c r="AF554" s="519"/>
      <c r="HQ554" s="519"/>
      <c r="HR554" s="519"/>
      <c r="HS554" s="519"/>
      <c r="HT554" s="519"/>
      <c r="HU554" s="519"/>
      <c r="HV554" s="519"/>
      <c r="HW554" s="519"/>
      <c r="HX554" s="519"/>
      <c r="HY554" s="519"/>
      <c r="HZ554" s="519"/>
      <c r="IA554" s="519"/>
      <c r="IB554" s="519"/>
      <c r="IC554" s="519"/>
      <c r="ID554" s="519"/>
      <c r="IE554" s="519"/>
      <c r="IF554" s="519"/>
      <c r="IG554" s="519"/>
      <c r="IH554" s="519"/>
      <c r="II554" s="519"/>
      <c r="IJ554" s="519"/>
      <c r="IK554" s="519"/>
      <c r="IL554" s="519"/>
      <c r="IM554" s="519"/>
      <c r="IN554" s="519"/>
      <c r="IO554" s="519"/>
      <c r="IP554" s="519"/>
      <c r="IQ554" s="519"/>
      <c r="IR554" s="519"/>
      <c r="IS554" s="519"/>
      <c r="IT554" s="519"/>
      <c r="IU554" s="519"/>
      <c r="IV554" s="519"/>
    </row>
    <row r="555" spans="1:256" s="510" customFormat="1" ht="24.75" customHeight="1" hidden="1">
      <c r="A555" s="541" t="s">
        <v>46</v>
      </c>
      <c r="B555" s="363"/>
      <c r="C555" s="363">
        <f t="shared" si="30"/>
        <v>0</v>
      </c>
      <c r="D555" s="363">
        <v>0</v>
      </c>
      <c r="E555" s="542"/>
      <c r="F555" s="543"/>
      <c r="G555" s="542"/>
      <c r="H555" s="518"/>
      <c r="I555" s="519"/>
      <c r="J555" s="519"/>
      <c r="K555" s="519"/>
      <c r="L555" s="519"/>
      <c r="M555" s="519"/>
      <c r="N555" s="519"/>
      <c r="O555" s="519"/>
      <c r="P555" s="519"/>
      <c r="Q555" s="519"/>
      <c r="R555" s="519"/>
      <c r="S555" s="519"/>
      <c r="T555" s="519"/>
      <c r="U555" s="519"/>
      <c r="V555" s="519"/>
      <c r="W555" s="519"/>
      <c r="X555" s="519"/>
      <c r="Y555" s="519"/>
      <c r="Z555" s="519"/>
      <c r="AA555" s="519"/>
      <c r="AB555" s="519"/>
      <c r="AC555" s="519"/>
      <c r="AD555" s="519"/>
      <c r="AE555" s="519"/>
      <c r="AF555" s="519"/>
      <c r="HQ555" s="519"/>
      <c r="HR555" s="519"/>
      <c r="HS555" s="519"/>
      <c r="HT555" s="519"/>
      <c r="HU555" s="519"/>
      <c r="HV555" s="519"/>
      <c r="HW555" s="519"/>
      <c r="HX555" s="519"/>
      <c r="HY555" s="519"/>
      <c r="HZ555" s="519"/>
      <c r="IA555" s="519"/>
      <c r="IB555" s="519"/>
      <c r="IC555" s="519"/>
      <c r="ID555" s="519"/>
      <c r="IE555" s="519"/>
      <c r="IF555" s="519"/>
      <c r="IG555" s="519"/>
      <c r="IH555" s="519"/>
      <c r="II555" s="519"/>
      <c r="IJ555" s="519"/>
      <c r="IK555" s="519"/>
      <c r="IL555" s="519"/>
      <c r="IM555" s="519"/>
      <c r="IN555" s="519"/>
      <c r="IO555" s="519"/>
      <c r="IP555" s="519"/>
      <c r="IQ555" s="519"/>
      <c r="IR555" s="519"/>
      <c r="IS555" s="519"/>
      <c r="IT555" s="519"/>
      <c r="IU555" s="519"/>
      <c r="IV555" s="519"/>
    </row>
    <row r="556" spans="1:256" s="510" customFormat="1" ht="24.75" customHeight="1" hidden="1">
      <c r="A556" s="541" t="s">
        <v>47</v>
      </c>
      <c r="B556" s="363"/>
      <c r="C556" s="363">
        <f t="shared" si="30"/>
        <v>0</v>
      </c>
      <c r="D556" s="363">
        <v>0</v>
      </c>
      <c r="E556" s="542"/>
      <c r="F556" s="543"/>
      <c r="G556" s="542"/>
      <c r="H556" s="518"/>
      <c r="I556" s="519"/>
      <c r="J556" s="519"/>
      <c r="K556" s="519"/>
      <c r="L556" s="519"/>
      <c r="M556" s="519"/>
      <c r="N556" s="519"/>
      <c r="O556" s="519"/>
      <c r="P556" s="519"/>
      <c r="Q556" s="519"/>
      <c r="R556" s="519"/>
      <c r="S556" s="519"/>
      <c r="T556" s="519"/>
      <c r="U556" s="519"/>
      <c r="V556" s="519"/>
      <c r="W556" s="519"/>
      <c r="X556" s="519"/>
      <c r="Y556" s="519"/>
      <c r="Z556" s="519"/>
      <c r="AA556" s="519"/>
      <c r="AB556" s="519"/>
      <c r="AC556" s="519"/>
      <c r="AD556" s="519"/>
      <c r="AE556" s="519"/>
      <c r="AF556" s="519"/>
      <c r="HQ556" s="519"/>
      <c r="HR556" s="519"/>
      <c r="HS556" s="519"/>
      <c r="HT556" s="519"/>
      <c r="HU556" s="519"/>
      <c r="HV556" s="519"/>
      <c r="HW556" s="519"/>
      <c r="HX556" s="519"/>
      <c r="HY556" s="519"/>
      <c r="HZ556" s="519"/>
      <c r="IA556" s="519"/>
      <c r="IB556" s="519"/>
      <c r="IC556" s="519"/>
      <c r="ID556" s="519"/>
      <c r="IE556" s="519"/>
      <c r="IF556" s="519"/>
      <c r="IG556" s="519"/>
      <c r="IH556" s="519"/>
      <c r="II556" s="519"/>
      <c r="IJ556" s="519"/>
      <c r="IK556" s="519"/>
      <c r="IL556" s="519"/>
      <c r="IM556" s="519"/>
      <c r="IN556" s="519"/>
      <c r="IO556" s="519"/>
      <c r="IP556" s="519"/>
      <c r="IQ556" s="519"/>
      <c r="IR556" s="519"/>
      <c r="IS556" s="519"/>
      <c r="IT556" s="519"/>
      <c r="IU556" s="519"/>
      <c r="IV556" s="519"/>
    </row>
    <row r="557" spans="1:256" s="510" customFormat="1" ht="24.75" customHeight="1" hidden="1">
      <c r="A557" s="541" t="s">
        <v>418</v>
      </c>
      <c r="B557" s="363"/>
      <c r="C557" s="363">
        <f t="shared" si="30"/>
        <v>0</v>
      </c>
      <c r="D557" s="363"/>
      <c r="E557" s="542"/>
      <c r="F557" s="543"/>
      <c r="G557" s="542"/>
      <c r="H557" s="518"/>
      <c r="I557" s="519"/>
      <c r="J557" s="519"/>
      <c r="K557" s="519"/>
      <c r="L557" s="519"/>
      <c r="M557" s="519"/>
      <c r="N557" s="519"/>
      <c r="O557" s="519"/>
      <c r="P557" s="519"/>
      <c r="Q557" s="519"/>
      <c r="R557" s="519"/>
      <c r="S557" s="519"/>
      <c r="T557" s="519"/>
      <c r="U557" s="519"/>
      <c r="V557" s="519"/>
      <c r="W557" s="519"/>
      <c r="X557" s="519"/>
      <c r="Y557" s="519"/>
      <c r="Z557" s="519"/>
      <c r="AA557" s="519"/>
      <c r="AB557" s="519"/>
      <c r="AC557" s="519"/>
      <c r="AD557" s="519"/>
      <c r="AE557" s="519"/>
      <c r="AF557" s="519"/>
      <c r="HQ557" s="519"/>
      <c r="HR557" s="519"/>
      <c r="HS557" s="519"/>
      <c r="HT557" s="519"/>
      <c r="HU557" s="519"/>
      <c r="HV557" s="519"/>
      <c r="HW557" s="519"/>
      <c r="HX557" s="519"/>
      <c r="HY557" s="519"/>
      <c r="HZ557" s="519"/>
      <c r="IA557" s="519"/>
      <c r="IB557" s="519"/>
      <c r="IC557" s="519"/>
      <c r="ID557" s="519"/>
      <c r="IE557" s="519"/>
      <c r="IF557" s="519"/>
      <c r="IG557" s="519"/>
      <c r="IH557" s="519"/>
      <c r="II557" s="519"/>
      <c r="IJ557" s="519"/>
      <c r="IK557" s="519"/>
      <c r="IL557" s="519"/>
      <c r="IM557" s="519"/>
      <c r="IN557" s="519"/>
      <c r="IO557" s="519"/>
      <c r="IP557" s="519"/>
      <c r="IQ557" s="519"/>
      <c r="IR557" s="519"/>
      <c r="IS557" s="519"/>
      <c r="IT557" s="519"/>
      <c r="IU557" s="519"/>
      <c r="IV557" s="519"/>
    </row>
    <row r="558" spans="1:8" s="508" customFormat="1" ht="24.75" customHeight="1" hidden="1">
      <c r="A558" s="541" t="s">
        <v>419</v>
      </c>
      <c r="B558" s="363"/>
      <c r="C558" s="363">
        <f t="shared" si="30"/>
        <v>0</v>
      </c>
      <c r="D558" s="363">
        <v>0</v>
      </c>
      <c r="E558" s="542"/>
      <c r="F558" s="543"/>
      <c r="G558" s="542"/>
      <c r="H558" s="544"/>
    </row>
    <row r="559" spans="1:256" s="510" customFormat="1" ht="24.75" customHeight="1">
      <c r="A559" s="541" t="s">
        <v>420</v>
      </c>
      <c r="B559" s="363"/>
      <c r="C559" s="363">
        <f t="shared" si="30"/>
        <v>0</v>
      </c>
      <c r="D559" s="363">
        <v>0</v>
      </c>
      <c r="E559" s="542"/>
      <c r="F559" s="543"/>
      <c r="G559" s="542"/>
      <c r="H559" s="518"/>
      <c r="I559" s="519"/>
      <c r="J559" s="519"/>
      <c r="K559" s="519"/>
      <c r="L559" s="519"/>
      <c r="M559" s="519"/>
      <c r="N559" s="519"/>
      <c r="O559" s="519"/>
      <c r="P559" s="519"/>
      <c r="Q559" s="519"/>
      <c r="R559" s="519"/>
      <c r="S559" s="519"/>
      <c r="T559" s="519"/>
      <c r="U559" s="519"/>
      <c r="V559" s="519"/>
      <c r="W559" s="519"/>
      <c r="X559" s="519"/>
      <c r="Y559" s="519"/>
      <c r="Z559" s="519"/>
      <c r="AA559" s="519"/>
      <c r="AB559" s="519"/>
      <c r="AC559" s="519"/>
      <c r="AD559" s="519"/>
      <c r="AE559" s="519"/>
      <c r="AF559" s="519"/>
      <c r="HQ559" s="519"/>
      <c r="HR559" s="519"/>
      <c r="HS559" s="519"/>
      <c r="HT559" s="519"/>
      <c r="HU559" s="519"/>
      <c r="HV559" s="519"/>
      <c r="HW559" s="519"/>
      <c r="HX559" s="519"/>
      <c r="HY559" s="519"/>
      <c r="HZ559" s="519"/>
      <c r="IA559" s="519"/>
      <c r="IB559" s="519"/>
      <c r="IC559" s="519"/>
      <c r="ID559" s="519"/>
      <c r="IE559" s="519"/>
      <c r="IF559" s="519"/>
      <c r="IG559" s="519"/>
      <c r="IH559" s="519"/>
      <c r="II559" s="519"/>
      <c r="IJ559" s="519"/>
      <c r="IK559" s="519"/>
      <c r="IL559" s="519"/>
      <c r="IM559" s="519"/>
      <c r="IN559" s="519"/>
      <c r="IO559" s="519"/>
      <c r="IP559" s="519"/>
      <c r="IQ559" s="519"/>
      <c r="IR559" s="519"/>
      <c r="IS559" s="519"/>
      <c r="IT559" s="519"/>
      <c r="IU559" s="519"/>
      <c r="IV559" s="519"/>
    </row>
    <row r="560" spans="1:8" s="508" customFormat="1" ht="24.75" customHeight="1">
      <c r="A560" s="541" t="s">
        <v>421</v>
      </c>
      <c r="B560" s="363"/>
      <c r="C560" s="363">
        <f t="shared" si="30"/>
        <v>300</v>
      </c>
      <c r="D560" s="363"/>
      <c r="E560" s="542">
        <f>D560/C560</f>
        <v>0</v>
      </c>
      <c r="F560" s="543">
        <v>22</v>
      </c>
      <c r="G560" s="542">
        <f aca="true" t="shared" si="31" ref="G560:G567">(D560-F560)/F560</f>
        <v>-1</v>
      </c>
      <c r="H560" s="544">
        <v>300</v>
      </c>
    </row>
    <row r="561" spans="1:8" s="508" customFormat="1" ht="24.75" customHeight="1">
      <c r="A561" s="534" t="s">
        <v>422</v>
      </c>
      <c r="B561" s="360">
        <f>SUM(B562:B564)</f>
        <v>242</v>
      </c>
      <c r="C561" s="360">
        <f t="shared" si="30"/>
        <v>338</v>
      </c>
      <c r="D561" s="360">
        <f>SUM(D562:D564)</f>
        <v>185</v>
      </c>
      <c r="E561" s="536">
        <f>D561/C561</f>
        <v>0.5473372781065089</v>
      </c>
      <c r="F561" s="539">
        <f>SUM(F562:F564)</f>
        <v>58</v>
      </c>
      <c r="G561" s="536">
        <f t="shared" si="31"/>
        <v>2.189655172413793</v>
      </c>
      <c r="H561" s="540">
        <f>SUM(H562:H564)</f>
        <v>153</v>
      </c>
    </row>
    <row r="562" spans="1:256" s="510" customFormat="1" ht="24.75" customHeight="1">
      <c r="A562" s="541" t="s">
        <v>423</v>
      </c>
      <c r="B562" s="363">
        <v>10</v>
      </c>
      <c r="C562" s="363">
        <f t="shared" si="30"/>
        <v>10</v>
      </c>
      <c r="D562" s="363"/>
      <c r="E562" s="542">
        <f>D562/C562</f>
        <v>0</v>
      </c>
      <c r="F562" s="543">
        <v>0</v>
      </c>
      <c r="G562" s="542"/>
      <c r="H562" s="518">
        <v>10</v>
      </c>
      <c r="I562" s="519"/>
      <c r="J562" s="519"/>
      <c r="K562" s="519"/>
      <c r="L562" s="519"/>
      <c r="M562" s="519"/>
      <c r="N562" s="519"/>
      <c r="O562" s="519"/>
      <c r="P562" s="519"/>
      <c r="Q562" s="519"/>
      <c r="R562" s="519"/>
      <c r="S562" s="519"/>
      <c r="T562" s="519"/>
      <c r="U562" s="519"/>
      <c r="V562" s="519"/>
      <c r="W562" s="519"/>
      <c r="X562" s="519"/>
      <c r="Y562" s="519"/>
      <c r="Z562" s="519"/>
      <c r="AA562" s="519"/>
      <c r="AB562" s="519"/>
      <c r="AC562" s="519"/>
      <c r="AD562" s="519"/>
      <c r="AE562" s="519"/>
      <c r="AF562" s="519"/>
      <c r="HQ562" s="519"/>
      <c r="HR562" s="519"/>
      <c r="HS562" s="519"/>
      <c r="HT562" s="519"/>
      <c r="HU562" s="519"/>
      <c r="HV562" s="519"/>
      <c r="HW562" s="519"/>
      <c r="HX562" s="519"/>
      <c r="HY562" s="519"/>
      <c r="HZ562" s="519"/>
      <c r="IA562" s="519"/>
      <c r="IB562" s="519"/>
      <c r="IC562" s="519"/>
      <c r="ID562" s="519"/>
      <c r="IE562" s="519"/>
      <c r="IF562" s="519"/>
      <c r="IG562" s="519"/>
      <c r="IH562" s="519"/>
      <c r="II562" s="519"/>
      <c r="IJ562" s="519"/>
      <c r="IK562" s="519"/>
      <c r="IL562" s="519"/>
      <c r="IM562" s="519"/>
      <c r="IN562" s="519"/>
      <c r="IO562" s="519"/>
      <c r="IP562" s="519"/>
      <c r="IQ562" s="519"/>
      <c r="IR562" s="519"/>
      <c r="IS562" s="519"/>
      <c r="IT562" s="519"/>
      <c r="IU562" s="519"/>
      <c r="IV562" s="519"/>
    </row>
    <row r="563" spans="1:256" s="510" customFormat="1" ht="24.75" customHeight="1">
      <c r="A563" s="541" t="s">
        <v>424</v>
      </c>
      <c r="B563" s="363"/>
      <c r="C563" s="363">
        <f t="shared" si="30"/>
        <v>0</v>
      </c>
      <c r="D563" s="363"/>
      <c r="E563" s="542"/>
      <c r="F563" s="543">
        <v>0</v>
      </c>
      <c r="G563" s="542"/>
      <c r="H563" s="518"/>
      <c r="I563" s="519"/>
      <c r="J563" s="519"/>
      <c r="K563" s="519"/>
      <c r="L563" s="519"/>
      <c r="M563" s="519"/>
      <c r="N563" s="519"/>
      <c r="O563" s="519"/>
      <c r="P563" s="519"/>
      <c r="Q563" s="519"/>
      <c r="R563" s="519"/>
      <c r="S563" s="519"/>
      <c r="T563" s="519"/>
      <c r="U563" s="519"/>
      <c r="V563" s="519"/>
      <c r="W563" s="519"/>
      <c r="X563" s="519"/>
      <c r="Y563" s="519"/>
      <c r="Z563" s="519"/>
      <c r="AA563" s="519"/>
      <c r="AB563" s="519"/>
      <c r="AC563" s="519"/>
      <c r="AD563" s="519"/>
      <c r="AE563" s="519"/>
      <c r="AF563" s="519"/>
      <c r="HQ563" s="519"/>
      <c r="HR563" s="519"/>
      <c r="HS563" s="519"/>
      <c r="HT563" s="519"/>
      <c r="HU563" s="519"/>
      <c r="HV563" s="519"/>
      <c r="HW563" s="519"/>
      <c r="HX563" s="519"/>
      <c r="HY563" s="519"/>
      <c r="HZ563" s="519"/>
      <c r="IA563" s="519"/>
      <c r="IB563" s="519"/>
      <c r="IC563" s="519"/>
      <c r="ID563" s="519"/>
      <c r="IE563" s="519"/>
      <c r="IF563" s="519"/>
      <c r="IG563" s="519"/>
      <c r="IH563" s="519"/>
      <c r="II563" s="519"/>
      <c r="IJ563" s="519"/>
      <c r="IK563" s="519"/>
      <c r="IL563" s="519"/>
      <c r="IM563" s="519"/>
      <c r="IN563" s="519"/>
      <c r="IO563" s="519"/>
      <c r="IP563" s="519"/>
      <c r="IQ563" s="519"/>
      <c r="IR563" s="519"/>
      <c r="IS563" s="519"/>
      <c r="IT563" s="519"/>
      <c r="IU563" s="519"/>
      <c r="IV563" s="519"/>
    </row>
    <row r="564" spans="1:8" s="508" customFormat="1" ht="39.75" customHeight="1">
      <c r="A564" s="541" t="s">
        <v>425</v>
      </c>
      <c r="B564" s="363">
        <v>232</v>
      </c>
      <c r="C564" s="363">
        <f t="shared" si="30"/>
        <v>328</v>
      </c>
      <c r="D564" s="363">
        <v>185</v>
      </c>
      <c r="E564" s="542">
        <f>D564/C564</f>
        <v>0.5640243902439024</v>
      </c>
      <c r="F564" s="543">
        <v>58</v>
      </c>
      <c r="G564" s="542">
        <f t="shared" si="31"/>
        <v>2.189655172413793</v>
      </c>
      <c r="H564" s="544">
        <v>143</v>
      </c>
    </row>
    <row r="565" spans="1:8" s="508" customFormat="1" ht="24.75" customHeight="1">
      <c r="A565" s="534" t="s">
        <v>426</v>
      </c>
      <c r="B565" s="360">
        <f>B566+B581+B589+B591+B599+B603+B613+B621+B628+B636+B645+B650+B653+B656+B659+B662+B665+B669+B674+B682+B685</f>
        <v>10240</v>
      </c>
      <c r="C565" s="360">
        <f t="shared" si="30"/>
        <v>13570</v>
      </c>
      <c r="D565" s="360">
        <f>D566+D581+D589+D591+D599+D603+D613+D621+D628+D636+D645+D650+D653+D656+D659+D662+D665+D669+D674+D682+D685</f>
        <v>12782</v>
      </c>
      <c r="E565" s="536">
        <f>D565/C565</f>
        <v>0.941930729550479</v>
      </c>
      <c r="F565" s="539">
        <f>F566+F581+F589+F591+F599+F603+F613+F621+F628+F636+F645+F650+F653+F656+F659+F662+F665+F669+F674+F682+F685</f>
        <v>11928</v>
      </c>
      <c r="G565" s="536">
        <f t="shared" si="31"/>
        <v>0.0715962441314554</v>
      </c>
      <c r="H565" s="540">
        <f>H566+H581+H589+H591+H599+H603+H613+H621+H628+H636+H645+H650+H653+H656+H659+H662+H665+H669+H674+H682+H685</f>
        <v>788</v>
      </c>
    </row>
    <row r="566" spans="1:8" s="508" customFormat="1" ht="39.75" customHeight="1">
      <c r="A566" s="534" t="s">
        <v>427</v>
      </c>
      <c r="B566" s="360">
        <f>SUM(B567:B580)</f>
        <v>943</v>
      </c>
      <c r="C566" s="360">
        <f t="shared" si="30"/>
        <v>905</v>
      </c>
      <c r="D566" s="360">
        <f>SUM(D567:D580)</f>
        <v>846</v>
      </c>
      <c r="E566" s="536">
        <f>D566/C566</f>
        <v>0.9348066298342541</v>
      </c>
      <c r="F566" s="539">
        <f>SUM(F567:F580)</f>
        <v>899</v>
      </c>
      <c r="G566" s="536">
        <f t="shared" si="31"/>
        <v>-0.058954393770856504</v>
      </c>
      <c r="H566" s="540">
        <f>SUM(H567:H580)</f>
        <v>59</v>
      </c>
    </row>
    <row r="567" spans="1:256" s="510" customFormat="1" ht="24.75" customHeight="1">
      <c r="A567" s="541" t="s">
        <v>45</v>
      </c>
      <c r="B567" s="363">
        <v>479</v>
      </c>
      <c r="C567" s="363">
        <f t="shared" si="30"/>
        <v>499</v>
      </c>
      <c r="D567" s="25">
        <v>499</v>
      </c>
      <c r="E567" s="542">
        <f>D567/C567</f>
        <v>1</v>
      </c>
      <c r="F567" s="543">
        <v>487</v>
      </c>
      <c r="G567" s="542">
        <f t="shared" si="31"/>
        <v>0.024640657084188913</v>
      </c>
      <c r="H567" s="518"/>
      <c r="I567" s="519"/>
      <c r="J567" s="519"/>
      <c r="K567" s="519"/>
      <c r="L567" s="519"/>
      <c r="M567" s="519"/>
      <c r="N567" s="519"/>
      <c r="O567" s="519"/>
      <c r="P567" s="519"/>
      <c r="Q567" s="519"/>
      <c r="R567" s="519"/>
      <c r="S567" s="519"/>
      <c r="T567" s="519"/>
      <c r="U567" s="519"/>
      <c r="V567" s="519"/>
      <c r="W567" s="519"/>
      <c r="X567" s="519"/>
      <c r="Y567" s="519"/>
      <c r="Z567" s="519"/>
      <c r="AA567" s="519"/>
      <c r="AB567" s="519"/>
      <c r="AC567" s="519"/>
      <c r="AD567" s="519"/>
      <c r="AE567" s="519"/>
      <c r="AF567" s="519"/>
      <c r="HQ567" s="519"/>
      <c r="HR567" s="519"/>
      <c r="HS567" s="519"/>
      <c r="HT567" s="519"/>
      <c r="HU567" s="519"/>
      <c r="HV567" s="519"/>
      <c r="HW567" s="519"/>
      <c r="HX567" s="519"/>
      <c r="HY567" s="519"/>
      <c r="HZ567" s="519"/>
      <c r="IA567" s="519"/>
      <c r="IB567" s="519"/>
      <c r="IC567" s="519"/>
      <c r="ID567" s="519"/>
      <c r="IE567" s="519"/>
      <c r="IF567" s="519"/>
      <c r="IG567" s="519"/>
      <c r="IH567" s="519"/>
      <c r="II567" s="519"/>
      <c r="IJ567" s="519"/>
      <c r="IK567" s="519"/>
      <c r="IL567" s="519"/>
      <c r="IM567" s="519"/>
      <c r="IN567" s="519"/>
      <c r="IO567" s="519"/>
      <c r="IP567" s="519"/>
      <c r="IQ567" s="519"/>
      <c r="IR567" s="519"/>
      <c r="IS567" s="519"/>
      <c r="IT567" s="519"/>
      <c r="IU567" s="519"/>
      <c r="IV567" s="519"/>
    </row>
    <row r="568" spans="1:256" s="510" customFormat="1" ht="24.75" customHeight="1">
      <c r="A568" s="541" t="s">
        <v>46</v>
      </c>
      <c r="B568" s="363">
        <v>0</v>
      </c>
      <c r="C568" s="363">
        <f t="shared" si="30"/>
        <v>0</v>
      </c>
      <c r="D568" s="25"/>
      <c r="E568" s="542"/>
      <c r="F568" s="543">
        <v>0</v>
      </c>
      <c r="G568" s="542"/>
      <c r="H568" s="518"/>
      <c r="I568" s="519"/>
      <c r="J568" s="519"/>
      <c r="K568" s="519"/>
      <c r="L568" s="519"/>
      <c r="M568" s="519"/>
      <c r="N568" s="519"/>
      <c r="O568" s="519"/>
      <c r="P568" s="519"/>
      <c r="Q568" s="519"/>
      <c r="R568" s="519"/>
      <c r="S568" s="519"/>
      <c r="T568" s="519"/>
      <c r="U568" s="519"/>
      <c r="V568" s="519"/>
      <c r="W568" s="519"/>
      <c r="X568" s="519"/>
      <c r="Y568" s="519"/>
      <c r="Z568" s="519"/>
      <c r="AA568" s="519"/>
      <c r="AB568" s="519"/>
      <c r="AC568" s="519"/>
      <c r="AD568" s="519"/>
      <c r="AE568" s="519"/>
      <c r="AF568" s="519"/>
      <c r="HQ568" s="519"/>
      <c r="HR568" s="519"/>
      <c r="HS568" s="519"/>
      <c r="HT568" s="519"/>
      <c r="HU568" s="519"/>
      <c r="HV568" s="519"/>
      <c r="HW568" s="519"/>
      <c r="HX568" s="519"/>
      <c r="HY568" s="519"/>
      <c r="HZ568" s="519"/>
      <c r="IA568" s="519"/>
      <c r="IB568" s="519"/>
      <c r="IC568" s="519"/>
      <c r="ID568" s="519"/>
      <c r="IE568" s="519"/>
      <c r="IF568" s="519"/>
      <c r="IG568" s="519"/>
      <c r="IH568" s="519"/>
      <c r="II568" s="519"/>
      <c r="IJ568" s="519"/>
      <c r="IK568" s="519"/>
      <c r="IL568" s="519"/>
      <c r="IM568" s="519"/>
      <c r="IN568" s="519"/>
      <c r="IO568" s="519"/>
      <c r="IP568" s="519"/>
      <c r="IQ568" s="519"/>
      <c r="IR568" s="519"/>
      <c r="IS568" s="519"/>
      <c r="IT568" s="519"/>
      <c r="IU568" s="519"/>
      <c r="IV568" s="519"/>
    </row>
    <row r="569" spans="1:256" s="510" customFormat="1" ht="24.75" customHeight="1" hidden="1">
      <c r="A569" s="541" t="s">
        <v>47</v>
      </c>
      <c r="B569" s="363">
        <v>0</v>
      </c>
      <c r="C569" s="363">
        <f t="shared" si="30"/>
        <v>0</v>
      </c>
      <c r="D569" s="25"/>
      <c r="E569" s="542"/>
      <c r="F569" s="543">
        <v>0</v>
      </c>
      <c r="G569" s="542"/>
      <c r="H569" s="518"/>
      <c r="I569" s="519"/>
      <c r="J569" s="519"/>
      <c r="K569" s="519"/>
      <c r="L569" s="519"/>
      <c r="M569" s="519"/>
      <c r="N569" s="519"/>
      <c r="O569" s="519"/>
      <c r="P569" s="519"/>
      <c r="Q569" s="519"/>
      <c r="R569" s="519"/>
      <c r="S569" s="519"/>
      <c r="T569" s="519"/>
      <c r="U569" s="519"/>
      <c r="V569" s="519"/>
      <c r="W569" s="519"/>
      <c r="X569" s="519"/>
      <c r="Y569" s="519"/>
      <c r="Z569" s="519"/>
      <c r="AA569" s="519"/>
      <c r="AB569" s="519"/>
      <c r="AC569" s="519"/>
      <c r="AD569" s="519"/>
      <c r="AE569" s="519"/>
      <c r="AF569" s="519"/>
      <c r="HQ569" s="519"/>
      <c r="HR569" s="519"/>
      <c r="HS569" s="519"/>
      <c r="HT569" s="519"/>
      <c r="HU569" s="519"/>
      <c r="HV569" s="519"/>
      <c r="HW569" s="519"/>
      <c r="HX569" s="519"/>
      <c r="HY569" s="519"/>
      <c r="HZ569" s="519"/>
      <c r="IA569" s="519"/>
      <c r="IB569" s="519"/>
      <c r="IC569" s="519"/>
      <c r="ID569" s="519"/>
      <c r="IE569" s="519"/>
      <c r="IF569" s="519"/>
      <c r="IG569" s="519"/>
      <c r="IH569" s="519"/>
      <c r="II569" s="519"/>
      <c r="IJ569" s="519"/>
      <c r="IK569" s="519"/>
      <c r="IL569" s="519"/>
      <c r="IM569" s="519"/>
      <c r="IN569" s="519"/>
      <c r="IO569" s="519"/>
      <c r="IP569" s="519"/>
      <c r="IQ569" s="519"/>
      <c r="IR569" s="519"/>
      <c r="IS569" s="519"/>
      <c r="IT569" s="519"/>
      <c r="IU569" s="519"/>
      <c r="IV569" s="519"/>
    </row>
    <row r="570" spans="1:256" s="510" customFormat="1" ht="24.75" customHeight="1" hidden="1">
      <c r="A570" s="541" t="s">
        <v>428</v>
      </c>
      <c r="B570" s="363">
        <v>0</v>
      </c>
      <c r="C570" s="363">
        <f t="shared" si="30"/>
        <v>0</v>
      </c>
      <c r="D570" s="25"/>
      <c r="E570" s="542"/>
      <c r="F570" s="543">
        <v>0</v>
      </c>
      <c r="G570" s="542"/>
      <c r="H570" s="518"/>
      <c r="I570" s="519"/>
      <c r="J570" s="519"/>
      <c r="K570" s="519"/>
      <c r="L570" s="519"/>
      <c r="M570" s="519"/>
      <c r="N570" s="519"/>
      <c r="O570" s="519"/>
      <c r="P570" s="519"/>
      <c r="Q570" s="519"/>
      <c r="R570" s="519"/>
      <c r="S570" s="519"/>
      <c r="T570" s="519"/>
      <c r="U570" s="519"/>
      <c r="V570" s="519"/>
      <c r="W570" s="519"/>
      <c r="X570" s="519"/>
      <c r="Y570" s="519"/>
      <c r="Z570" s="519"/>
      <c r="AA570" s="519"/>
      <c r="AB570" s="519"/>
      <c r="AC570" s="519"/>
      <c r="AD570" s="519"/>
      <c r="AE570" s="519"/>
      <c r="AF570" s="519"/>
      <c r="HQ570" s="519"/>
      <c r="HR570" s="519"/>
      <c r="HS570" s="519"/>
      <c r="HT570" s="519"/>
      <c r="HU570" s="519"/>
      <c r="HV570" s="519"/>
      <c r="HW570" s="519"/>
      <c r="HX570" s="519"/>
      <c r="HY570" s="519"/>
      <c r="HZ570" s="519"/>
      <c r="IA570" s="519"/>
      <c r="IB570" s="519"/>
      <c r="IC570" s="519"/>
      <c r="ID570" s="519"/>
      <c r="IE570" s="519"/>
      <c r="IF570" s="519"/>
      <c r="IG570" s="519"/>
      <c r="IH570" s="519"/>
      <c r="II570" s="519"/>
      <c r="IJ570" s="519"/>
      <c r="IK570" s="519"/>
      <c r="IL570" s="519"/>
      <c r="IM570" s="519"/>
      <c r="IN570" s="519"/>
      <c r="IO570" s="519"/>
      <c r="IP570" s="519"/>
      <c r="IQ570" s="519"/>
      <c r="IR570" s="519"/>
      <c r="IS570" s="519"/>
      <c r="IT570" s="519"/>
      <c r="IU570" s="519"/>
      <c r="IV570" s="519"/>
    </row>
    <row r="571" spans="1:256" s="510" customFormat="1" ht="24.75" customHeight="1" hidden="1">
      <c r="A571" s="541" t="s">
        <v>429</v>
      </c>
      <c r="B571" s="363">
        <v>0</v>
      </c>
      <c r="C571" s="363">
        <f t="shared" si="30"/>
        <v>0</v>
      </c>
      <c r="D571" s="25"/>
      <c r="E571" s="542"/>
      <c r="F571" s="537">
        <v>0</v>
      </c>
      <c r="G571" s="542"/>
      <c r="H571" s="518"/>
      <c r="I571" s="519"/>
      <c r="J571" s="519"/>
      <c r="K571" s="519"/>
      <c r="L571" s="519"/>
      <c r="M571" s="519"/>
      <c r="N571" s="519"/>
      <c r="O571" s="519"/>
      <c r="P571" s="519"/>
      <c r="Q571" s="519"/>
      <c r="R571" s="519"/>
      <c r="S571" s="519"/>
      <c r="T571" s="519"/>
      <c r="U571" s="519"/>
      <c r="V571" s="519"/>
      <c r="W571" s="519"/>
      <c r="X571" s="519"/>
      <c r="Y571" s="519"/>
      <c r="Z571" s="519"/>
      <c r="AA571" s="519"/>
      <c r="AB571" s="519"/>
      <c r="AC571" s="519"/>
      <c r="AD571" s="519"/>
      <c r="AE571" s="519"/>
      <c r="AF571" s="519"/>
      <c r="HQ571" s="519"/>
      <c r="HR571" s="519"/>
      <c r="HS571" s="519"/>
      <c r="HT571" s="519"/>
      <c r="HU571" s="519"/>
      <c r="HV571" s="519"/>
      <c r="HW571" s="519"/>
      <c r="HX571" s="519"/>
      <c r="HY571" s="519"/>
      <c r="HZ571" s="519"/>
      <c r="IA571" s="519"/>
      <c r="IB571" s="519"/>
      <c r="IC571" s="519"/>
      <c r="ID571" s="519"/>
      <c r="IE571" s="519"/>
      <c r="IF571" s="519"/>
      <c r="IG571" s="519"/>
      <c r="IH571" s="519"/>
      <c r="II571" s="519"/>
      <c r="IJ571" s="519"/>
      <c r="IK571" s="519"/>
      <c r="IL571" s="519"/>
      <c r="IM571" s="519"/>
      <c r="IN571" s="519"/>
      <c r="IO571" s="519"/>
      <c r="IP571" s="519"/>
      <c r="IQ571" s="519"/>
      <c r="IR571" s="519"/>
      <c r="IS571" s="519"/>
      <c r="IT571" s="519"/>
      <c r="IU571" s="519"/>
      <c r="IV571" s="519"/>
    </row>
    <row r="572" spans="1:256" s="510" customFormat="1" ht="24.75" customHeight="1" hidden="1">
      <c r="A572" s="541" t="s">
        <v>430</v>
      </c>
      <c r="B572" s="363">
        <v>0</v>
      </c>
      <c r="C572" s="363">
        <f t="shared" si="30"/>
        <v>0</v>
      </c>
      <c r="D572" s="25"/>
      <c r="E572" s="542"/>
      <c r="F572" s="539">
        <v>0</v>
      </c>
      <c r="G572" s="542"/>
      <c r="H572" s="518"/>
      <c r="I572" s="519"/>
      <c r="J572" s="519"/>
      <c r="K572" s="519"/>
      <c r="L572" s="519"/>
      <c r="M572" s="519"/>
      <c r="N572" s="519"/>
      <c r="O572" s="519"/>
      <c r="P572" s="519"/>
      <c r="Q572" s="519"/>
      <c r="R572" s="519"/>
      <c r="S572" s="519"/>
      <c r="T572" s="519"/>
      <c r="U572" s="519"/>
      <c r="V572" s="519"/>
      <c r="W572" s="519"/>
      <c r="X572" s="519"/>
      <c r="Y572" s="519"/>
      <c r="Z572" s="519"/>
      <c r="AA572" s="519"/>
      <c r="AB572" s="519"/>
      <c r="AC572" s="519"/>
      <c r="AD572" s="519"/>
      <c r="AE572" s="519"/>
      <c r="AF572" s="519"/>
      <c r="HQ572" s="519"/>
      <c r="HR572" s="519"/>
      <c r="HS572" s="519"/>
      <c r="HT572" s="519"/>
      <c r="HU572" s="519"/>
      <c r="HV572" s="519"/>
      <c r="HW572" s="519"/>
      <c r="HX572" s="519"/>
      <c r="HY572" s="519"/>
      <c r="HZ572" s="519"/>
      <c r="IA572" s="519"/>
      <c r="IB572" s="519"/>
      <c r="IC572" s="519"/>
      <c r="ID572" s="519"/>
      <c r="IE572" s="519"/>
      <c r="IF572" s="519"/>
      <c r="IG572" s="519"/>
      <c r="IH572" s="519"/>
      <c r="II572" s="519"/>
      <c r="IJ572" s="519"/>
      <c r="IK572" s="519"/>
      <c r="IL572" s="519"/>
      <c r="IM572" s="519"/>
      <c r="IN572" s="519"/>
      <c r="IO572" s="519"/>
      <c r="IP572" s="519"/>
      <c r="IQ572" s="519"/>
      <c r="IR572" s="519"/>
      <c r="IS572" s="519"/>
      <c r="IT572" s="519"/>
      <c r="IU572" s="519"/>
      <c r="IV572" s="519"/>
    </row>
    <row r="573" spans="1:256" s="510" customFormat="1" ht="24.75" customHeight="1" hidden="1">
      <c r="A573" s="541" t="s">
        <v>431</v>
      </c>
      <c r="B573" s="363">
        <v>0</v>
      </c>
      <c r="C573" s="363">
        <f t="shared" si="30"/>
        <v>0</v>
      </c>
      <c r="D573" s="25"/>
      <c r="E573" s="542"/>
      <c r="F573" s="543">
        <v>0</v>
      </c>
      <c r="G573" s="542"/>
      <c r="H573" s="518"/>
      <c r="I573" s="519"/>
      <c r="J573" s="519"/>
      <c r="K573" s="519"/>
      <c r="L573" s="519"/>
      <c r="M573" s="519"/>
      <c r="N573" s="519"/>
      <c r="O573" s="519"/>
      <c r="P573" s="519"/>
      <c r="Q573" s="519"/>
      <c r="R573" s="519"/>
      <c r="S573" s="519"/>
      <c r="T573" s="519"/>
      <c r="U573" s="519"/>
      <c r="V573" s="519"/>
      <c r="W573" s="519"/>
      <c r="X573" s="519"/>
      <c r="Y573" s="519"/>
      <c r="Z573" s="519"/>
      <c r="AA573" s="519"/>
      <c r="AB573" s="519"/>
      <c r="AC573" s="519"/>
      <c r="AD573" s="519"/>
      <c r="AE573" s="519"/>
      <c r="AF573" s="519"/>
      <c r="HQ573" s="519"/>
      <c r="HR573" s="519"/>
      <c r="HS573" s="519"/>
      <c r="HT573" s="519"/>
      <c r="HU573" s="519"/>
      <c r="HV573" s="519"/>
      <c r="HW573" s="519"/>
      <c r="HX573" s="519"/>
      <c r="HY573" s="519"/>
      <c r="HZ573" s="519"/>
      <c r="IA573" s="519"/>
      <c r="IB573" s="519"/>
      <c r="IC573" s="519"/>
      <c r="ID573" s="519"/>
      <c r="IE573" s="519"/>
      <c r="IF573" s="519"/>
      <c r="IG573" s="519"/>
      <c r="IH573" s="519"/>
      <c r="II573" s="519"/>
      <c r="IJ573" s="519"/>
      <c r="IK573" s="519"/>
      <c r="IL573" s="519"/>
      <c r="IM573" s="519"/>
      <c r="IN573" s="519"/>
      <c r="IO573" s="519"/>
      <c r="IP573" s="519"/>
      <c r="IQ573" s="519"/>
      <c r="IR573" s="519"/>
      <c r="IS573" s="519"/>
      <c r="IT573" s="519"/>
      <c r="IU573" s="519"/>
      <c r="IV573" s="519"/>
    </row>
    <row r="574" spans="1:256" s="510" customFormat="1" ht="24.75" customHeight="1" hidden="1">
      <c r="A574" s="541" t="s">
        <v>86</v>
      </c>
      <c r="B574" s="363">
        <v>0</v>
      </c>
      <c r="C574" s="363">
        <f t="shared" si="30"/>
        <v>0</v>
      </c>
      <c r="D574" s="25"/>
      <c r="E574" s="542"/>
      <c r="F574" s="543">
        <v>0</v>
      </c>
      <c r="G574" s="542"/>
      <c r="H574" s="518"/>
      <c r="I574" s="519"/>
      <c r="J574" s="519"/>
      <c r="K574" s="519"/>
      <c r="L574" s="519"/>
      <c r="M574" s="519"/>
      <c r="N574" s="519"/>
      <c r="O574" s="519"/>
      <c r="P574" s="519"/>
      <c r="Q574" s="519"/>
      <c r="R574" s="519"/>
      <c r="S574" s="519"/>
      <c r="T574" s="519"/>
      <c r="U574" s="519"/>
      <c r="V574" s="519"/>
      <c r="W574" s="519"/>
      <c r="X574" s="519"/>
      <c r="Y574" s="519"/>
      <c r="Z574" s="519"/>
      <c r="AA574" s="519"/>
      <c r="AB574" s="519"/>
      <c r="AC574" s="519"/>
      <c r="AD574" s="519"/>
      <c r="AE574" s="519"/>
      <c r="AF574" s="519"/>
      <c r="HQ574" s="519"/>
      <c r="HR574" s="519"/>
      <c r="HS574" s="519"/>
      <c r="HT574" s="519"/>
      <c r="HU574" s="519"/>
      <c r="HV574" s="519"/>
      <c r="HW574" s="519"/>
      <c r="HX574" s="519"/>
      <c r="HY574" s="519"/>
      <c r="HZ574" s="519"/>
      <c r="IA574" s="519"/>
      <c r="IB574" s="519"/>
      <c r="IC574" s="519"/>
      <c r="ID574" s="519"/>
      <c r="IE574" s="519"/>
      <c r="IF574" s="519"/>
      <c r="IG574" s="519"/>
      <c r="IH574" s="519"/>
      <c r="II574" s="519"/>
      <c r="IJ574" s="519"/>
      <c r="IK574" s="519"/>
      <c r="IL574" s="519"/>
      <c r="IM574" s="519"/>
      <c r="IN574" s="519"/>
      <c r="IO574" s="519"/>
      <c r="IP574" s="519"/>
      <c r="IQ574" s="519"/>
      <c r="IR574" s="519"/>
      <c r="IS574" s="519"/>
      <c r="IT574" s="519"/>
      <c r="IU574" s="519"/>
      <c r="IV574" s="519"/>
    </row>
    <row r="575" spans="1:256" s="510" customFormat="1" ht="24.75" customHeight="1">
      <c r="A575" s="541" t="s">
        <v>432</v>
      </c>
      <c r="B575" s="363">
        <v>64</v>
      </c>
      <c r="C575" s="363">
        <f t="shared" si="30"/>
        <v>59</v>
      </c>
      <c r="D575" s="25">
        <v>59</v>
      </c>
      <c r="E575" s="542">
        <f aca="true" t="shared" si="32" ref="E575:E582">D575/C575</f>
        <v>1</v>
      </c>
      <c r="F575" s="543">
        <v>65</v>
      </c>
      <c r="G575" s="542">
        <f aca="true" t="shared" si="33" ref="G575:G582">(D575-F575)/F575</f>
        <v>-0.09230769230769231</v>
      </c>
      <c r="H575" s="518"/>
      <c r="I575" s="519"/>
      <c r="J575" s="519"/>
      <c r="K575" s="519"/>
      <c r="L575" s="519"/>
      <c r="M575" s="519"/>
      <c r="N575" s="519"/>
      <c r="O575" s="519"/>
      <c r="P575" s="519"/>
      <c r="Q575" s="519"/>
      <c r="R575" s="519"/>
      <c r="S575" s="519"/>
      <c r="T575" s="519"/>
      <c r="U575" s="519"/>
      <c r="V575" s="519"/>
      <c r="W575" s="519"/>
      <c r="X575" s="519"/>
      <c r="Y575" s="519"/>
      <c r="Z575" s="519"/>
      <c r="AA575" s="519"/>
      <c r="AB575" s="519"/>
      <c r="AC575" s="519"/>
      <c r="AD575" s="519"/>
      <c r="AE575" s="519"/>
      <c r="AF575" s="519"/>
      <c r="HQ575" s="519"/>
      <c r="HR575" s="519"/>
      <c r="HS575" s="519"/>
      <c r="HT575" s="519"/>
      <c r="HU575" s="519"/>
      <c r="HV575" s="519"/>
      <c r="HW575" s="519"/>
      <c r="HX575" s="519"/>
      <c r="HY575" s="519"/>
      <c r="HZ575" s="519"/>
      <c r="IA575" s="519"/>
      <c r="IB575" s="519"/>
      <c r="IC575" s="519"/>
      <c r="ID575" s="519"/>
      <c r="IE575" s="519"/>
      <c r="IF575" s="519"/>
      <c r="IG575" s="519"/>
      <c r="IH575" s="519"/>
      <c r="II575" s="519"/>
      <c r="IJ575" s="519"/>
      <c r="IK575" s="519"/>
      <c r="IL575" s="519"/>
      <c r="IM575" s="519"/>
      <c r="IN575" s="519"/>
      <c r="IO575" s="519"/>
      <c r="IP575" s="519"/>
      <c r="IQ575" s="519"/>
      <c r="IR575" s="519"/>
      <c r="IS575" s="519"/>
      <c r="IT575" s="519"/>
      <c r="IU575" s="519"/>
      <c r="IV575" s="519"/>
    </row>
    <row r="576" spans="1:256" s="510" customFormat="1" ht="24.75" customHeight="1">
      <c r="A576" s="541" t="s">
        <v>433</v>
      </c>
      <c r="B576" s="363">
        <v>0</v>
      </c>
      <c r="C576" s="363">
        <f t="shared" si="30"/>
        <v>0</v>
      </c>
      <c r="D576" s="25"/>
      <c r="E576" s="542"/>
      <c r="F576" s="543">
        <v>0</v>
      </c>
      <c r="G576" s="542"/>
      <c r="H576" s="518"/>
      <c r="I576" s="519"/>
      <c r="J576" s="519"/>
      <c r="K576" s="519"/>
      <c r="L576" s="519"/>
      <c r="M576" s="519"/>
      <c r="N576" s="519"/>
      <c r="O576" s="519"/>
      <c r="P576" s="519"/>
      <c r="Q576" s="519"/>
      <c r="R576" s="519"/>
      <c r="S576" s="519"/>
      <c r="T576" s="519"/>
      <c r="U576" s="519"/>
      <c r="V576" s="519"/>
      <c r="W576" s="519"/>
      <c r="X576" s="519"/>
      <c r="Y576" s="519"/>
      <c r="Z576" s="519"/>
      <c r="AA576" s="519"/>
      <c r="AB576" s="519"/>
      <c r="AC576" s="519"/>
      <c r="AD576" s="519"/>
      <c r="AE576" s="519"/>
      <c r="AF576" s="519"/>
      <c r="HQ576" s="519"/>
      <c r="HR576" s="519"/>
      <c r="HS576" s="519"/>
      <c r="HT576" s="519"/>
      <c r="HU576" s="519"/>
      <c r="HV576" s="519"/>
      <c r="HW576" s="519"/>
      <c r="HX576" s="519"/>
      <c r="HY576" s="519"/>
      <c r="HZ576" s="519"/>
      <c r="IA576" s="519"/>
      <c r="IB576" s="519"/>
      <c r="IC576" s="519"/>
      <c r="ID576" s="519"/>
      <c r="IE576" s="519"/>
      <c r="IF576" s="519"/>
      <c r="IG576" s="519"/>
      <c r="IH576" s="519"/>
      <c r="II576" s="519"/>
      <c r="IJ576" s="519"/>
      <c r="IK576" s="519"/>
      <c r="IL576" s="519"/>
      <c r="IM576" s="519"/>
      <c r="IN576" s="519"/>
      <c r="IO576" s="519"/>
      <c r="IP576" s="519"/>
      <c r="IQ576" s="519"/>
      <c r="IR576" s="519"/>
      <c r="IS576" s="519"/>
      <c r="IT576" s="519"/>
      <c r="IU576" s="519"/>
      <c r="IV576" s="519"/>
    </row>
    <row r="577" spans="1:8" s="508" customFormat="1" ht="39.75" customHeight="1" hidden="1">
      <c r="A577" s="541" t="s">
        <v>434</v>
      </c>
      <c r="B577" s="363">
        <v>0</v>
      </c>
      <c r="C577" s="363">
        <f t="shared" si="30"/>
        <v>0</v>
      </c>
      <c r="D577" s="25"/>
      <c r="E577" s="542"/>
      <c r="F577" s="543">
        <v>0</v>
      </c>
      <c r="G577" s="542"/>
      <c r="H577" s="544"/>
    </row>
    <row r="578" spans="1:8" s="508" customFormat="1" ht="24.75" customHeight="1" hidden="1">
      <c r="A578" s="541" t="s">
        <v>435</v>
      </c>
      <c r="B578" s="363">
        <v>0</v>
      </c>
      <c r="C578" s="363">
        <f t="shared" si="30"/>
        <v>0</v>
      </c>
      <c r="D578" s="25"/>
      <c r="E578" s="542"/>
      <c r="F578" s="543">
        <v>0</v>
      </c>
      <c r="G578" s="542"/>
      <c r="H578" s="544"/>
    </row>
    <row r="579" spans="1:256" s="510" customFormat="1" ht="24.75" customHeight="1">
      <c r="A579" s="541" t="s">
        <v>54</v>
      </c>
      <c r="B579" s="363">
        <v>212</v>
      </c>
      <c r="C579" s="363">
        <f t="shared" si="30"/>
        <v>185</v>
      </c>
      <c r="D579" s="25">
        <v>185</v>
      </c>
      <c r="E579" s="542">
        <f t="shared" si="32"/>
        <v>1</v>
      </c>
      <c r="F579" s="543">
        <v>205</v>
      </c>
      <c r="G579" s="542">
        <f t="shared" si="33"/>
        <v>-0.0975609756097561</v>
      </c>
      <c r="H579" s="518"/>
      <c r="I579" s="519"/>
      <c r="J579" s="519"/>
      <c r="K579" s="519"/>
      <c r="L579" s="519"/>
      <c r="M579" s="519"/>
      <c r="N579" s="519"/>
      <c r="O579" s="519"/>
      <c r="P579" s="519"/>
      <c r="Q579" s="519"/>
      <c r="R579" s="519"/>
      <c r="S579" s="519"/>
      <c r="T579" s="519"/>
      <c r="U579" s="519"/>
      <c r="V579" s="519"/>
      <c r="W579" s="519"/>
      <c r="X579" s="519"/>
      <c r="Y579" s="519"/>
      <c r="Z579" s="519"/>
      <c r="AA579" s="519"/>
      <c r="AB579" s="519"/>
      <c r="AC579" s="519"/>
      <c r="AD579" s="519"/>
      <c r="AE579" s="519"/>
      <c r="AF579" s="519"/>
      <c r="HQ579" s="519"/>
      <c r="HR579" s="519"/>
      <c r="HS579" s="519"/>
      <c r="HT579" s="519"/>
      <c r="HU579" s="519"/>
      <c r="HV579" s="519"/>
      <c r="HW579" s="519"/>
      <c r="HX579" s="519"/>
      <c r="HY579" s="519"/>
      <c r="HZ579" s="519"/>
      <c r="IA579" s="519"/>
      <c r="IB579" s="519"/>
      <c r="IC579" s="519"/>
      <c r="ID579" s="519"/>
      <c r="IE579" s="519"/>
      <c r="IF579" s="519"/>
      <c r="IG579" s="519"/>
      <c r="IH579" s="519"/>
      <c r="II579" s="519"/>
      <c r="IJ579" s="519"/>
      <c r="IK579" s="519"/>
      <c r="IL579" s="519"/>
      <c r="IM579" s="519"/>
      <c r="IN579" s="519"/>
      <c r="IO579" s="519"/>
      <c r="IP579" s="519"/>
      <c r="IQ579" s="519"/>
      <c r="IR579" s="519"/>
      <c r="IS579" s="519"/>
      <c r="IT579" s="519"/>
      <c r="IU579" s="519"/>
      <c r="IV579" s="519"/>
    </row>
    <row r="580" spans="1:8" s="508" customFormat="1" ht="39.75" customHeight="1">
      <c r="A580" s="541" t="s">
        <v>436</v>
      </c>
      <c r="B580" s="363">
        <v>188</v>
      </c>
      <c r="C580" s="363">
        <f t="shared" si="30"/>
        <v>162</v>
      </c>
      <c r="D580" s="25">
        <v>103</v>
      </c>
      <c r="E580" s="542">
        <f t="shared" si="32"/>
        <v>0.6358024691358025</v>
      </c>
      <c r="F580" s="543">
        <v>142</v>
      </c>
      <c r="G580" s="542">
        <f t="shared" si="33"/>
        <v>-0.2746478873239437</v>
      </c>
      <c r="H580" s="544">
        <v>59</v>
      </c>
    </row>
    <row r="581" spans="1:8" s="508" customFormat="1" ht="24.75" customHeight="1">
      <c r="A581" s="534" t="s">
        <v>437</v>
      </c>
      <c r="B581" s="360">
        <f>SUM(B582:B588)</f>
        <v>790</v>
      </c>
      <c r="C581" s="360">
        <f t="shared" si="30"/>
        <v>852</v>
      </c>
      <c r="D581" s="360">
        <f>SUM(D582:D588)</f>
        <v>812</v>
      </c>
      <c r="E581" s="536">
        <f t="shared" si="32"/>
        <v>0.9530516431924883</v>
      </c>
      <c r="F581" s="539">
        <f>SUM(F582:F588)</f>
        <v>498</v>
      </c>
      <c r="G581" s="536">
        <f t="shared" si="33"/>
        <v>0.6305220883534136</v>
      </c>
      <c r="H581" s="540">
        <f>SUM(H582:H588)</f>
        <v>40</v>
      </c>
    </row>
    <row r="582" spans="1:256" s="510" customFormat="1" ht="24.75" customHeight="1">
      <c r="A582" s="541" t="s">
        <v>45</v>
      </c>
      <c r="B582" s="363">
        <v>178</v>
      </c>
      <c r="C582" s="363">
        <f t="shared" si="30"/>
        <v>185</v>
      </c>
      <c r="D582" s="25">
        <v>185</v>
      </c>
      <c r="E582" s="542">
        <f t="shared" si="32"/>
        <v>1</v>
      </c>
      <c r="F582" s="543">
        <v>186</v>
      </c>
      <c r="G582" s="542">
        <f t="shared" si="33"/>
        <v>-0.005376344086021506</v>
      </c>
      <c r="H582" s="518"/>
      <c r="I582" s="519"/>
      <c r="J582" s="519"/>
      <c r="K582" s="519"/>
      <c r="L582" s="519"/>
      <c r="M582" s="519"/>
      <c r="N582" s="519"/>
      <c r="O582" s="519"/>
      <c r="P582" s="519"/>
      <c r="Q582" s="519"/>
      <c r="R582" s="519"/>
      <c r="S582" s="519"/>
      <c r="T582" s="519"/>
      <c r="U582" s="519"/>
      <c r="V582" s="519"/>
      <c r="W582" s="519"/>
      <c r="X582" s="519"/>
      <c r="Y582" s="519"/>
      <c r="Z582" s="519"/>
      <c r="AA582" s="519"/>
      <c r="AB582" s="519"/>
      <c r="AC582" s="519"/>
      <c r="AD582" s="519"/>
      <c r="AE582" s="519"/>
      <c r="AF582" s="519"/>
      <c r="HQ582" s="519"/>
      <c r="HR582" s="519"/>
      <c r="HS582" s="519"/>
      <c r="HT582" s="519"/>
      <c r="HU582" s="519"/>
      <c r="HV582" s="519"/>
      <c r="HW582" s="519"/>
      <c r="HX582" s="519"/>
      <c r="HY582" s="519"/>
      <c r="HZ582" s="519"/>
      <c r="IA582" s="519"/>
      <c r="IB582" s="519"/>
      <c r="IC582" s="519"/>
      <c r="ID582" s="519"/>
      <c r="IE582" s="519"/>
      <c r="IF582" s="519"/>
      <c r="IG582" s="519"/>
      <c r="IH582" s="519"/>
      <c r="II582" s="519"/>
      <c r="IJ582" s="519"/>
      <c r="IK582" s="519"/>
      <c r="IL582" s="519"/>
      <c r="IM582" s="519"/>
      <c r="IN582" s="519"/>
      <c r="IO582" s="519"/>
      <c r="IP582" s="519"/>
      <c r="IQ582" s="519"/>
      <c r="IR582" s="519"/>
      <c r="IS582" s="519"/>
      <c r="IT582" s="519"/>
      <c r="IU582" s="519"/>
      <c r="IV582" s="519"/>
    </row>
    <row r="583" spans="1:256" s="510" customFormat="1" ht="24.75" customHeight="1">
      <c r="A583" s="541" t="s">
        <v>46</v>
      </c>
      <c r="B583" s="363">
        <v>0</v>
      </c>
      <c r="C583" s="363">
        <f aca="true" t="shared" si="34" ref="C583:C646">D583+H583</f>
        <v>0</v>
      </c>
      <c r="D583" s="25"/>
      <c r="E583" s="542"/>
      <c r="F583" s="537">
        <v>0</v>
      </c>
      <c r="G583" s="542"/>
      <c r="H583" s="518"/>
      <c r="I583" s="519"/>
      <c r="J583" s="519"/>
      <c r="K583" s="519"/>
      <c r="L583" s="519"/>
      <c r="M583" s="519"/>
      <c r="N583" s="519"/>
      <c r="O583" s="519"/>
      <c r="P583" s="519"/>
      <c r="Q583" s="519"/>
      <c r="R583" s="519"/>
      <c r="S583" s="519"/>
      <c r="T583" s="519"/>
      <c r="U583" s="519"/>
      <c r="V583" s="519"/>
      <c r="W583" s="519"/>
      <c r="X583" s="519"/>
      <c r="Y583" s="519"/>
      <c r="Z583" s="519"/>
      <c r="AA583" s="519"/>
      <c r="AB583" s="519"/>
      <c r="AC583" s="519"/>
      <c r="AD583" s="519"/>
      <c r="AE583" s="519"/>
      <c r="AF583" s="519"/>
      <c r="HQ583" s="519"/>
      <c r="HR583" s="519"/>
      <c r="HS583" s="519"/>
      <c r="HT583" s="519"/>
      <c r="HU583" s="519"/>
      <c r="HV583" s="519"/>
      <c r="HW583" s="519"/>
      <c r="HX583" s="519"/>
      <c r="HY583" s="519"/>
      <c r="HZ583" s="519"/>
      <c r="IA583" s="519"/>
      <c r="IB583" s="519"/>
      <c r="IC583" s="519"/>
      <c r="ID583" s="519"/>
      <c r="IE583" s="519"/>
      <c r="IF583" s="519"/>
      <c r="IG583" s="519"/>
      <c r="IH583" s="519"/>
      <c r="II583" s="519"/>
      <c r="IJ583" s="519"/>
      <c r="IK583" s="519"/>
      <c r="IL583" s="519"/>
      <c r="IM583" s="519"/>
      <c r="IN583" s="519"/>
      <c r="IO583" s="519"/>
      <c r="IP583" s="519"/>
      <c r="IQ583" s="519"/>
      <c r="IR583" s="519"/>
      <c r="IS583" s="519"/>
      <c r="IT583" s="519"/>
      <c r="IU583" s="519"/>
      <c r="IV583" s="519"/>
    </row>
    <row r="584" spans="1:256" s="510" customFormat="1" ht="24.75" customHeight="1" hidden="1">
      <c r="A584" s="541" t="s">
        <v>47</v>
      </c>
      <c r="B584" s="363">
        <v>0</v>
      </c>
      <c r="C584" s="363">
        <f t="shared" si="34"/>
        <v>0</v>
      </c>
      <c r="D584" s="25"/>
      <c r="E584" s="542"/>
      <c r="F584" s="539">
        <v>0</v>
      </c>
      <c r="G584" s="542"/>
      <c r="H584" s="518"/>
      <c r="I584" s="519"/>
      <c r="J584" s="519"/>
      <c r="K584" s="519"/>
      <c r="L584" s="519"/>
      <c r="M584" s="519"/>
      <c r="N584" s="519"/>
      <c r="O584" s="519"/>
      <c r="P584" s="519"/>
      <c r="Q584" s="519"/>
      <c r="R584" s="519"/>
      <c r="S584" s="519"/>
      <c r="T584" s="519"/>
      <c r="U584" s="519"/>
      <c r="V584" s="519"/>
      <c r="W584" s="519"/>
      <c r="X584" s="519"/>
      <c r="Y584" s="519"/>
      <c r="Z584" s="519"/>
      <c r="AA584" s="519"/>
      <c r="AB584" s="519"/>
      <c r="AC584" s="519"/>
      <c r="AD584" s="519"/>
      <c r="AE584" s="519"/>
      <c r="AF584" s="519"/>
      <c r="HQ584" s="519"/>
      <c r="HR584" s="519"/>
      <c r="HS584" s="519"/>
      <c r="HT584" s="519"/>
      <c r="HU584" s="519"/>
      <c r="HV584" s="519"/>
      <c r="HW584" s="519"/>
      <c r="HX584" s="519"/>
      <c r="HY584" s="519"/>
      <c r="HZ584" s="519"/>
      <c r="IA584" s="519"/>
      <c r="IB584" s="519"/>
      <c r="IC584" s="519"/>
      <c r="ID584" s="519"/>
      <c r="IE584" s="519"/>
      <c r="IF584" s="519"/>
      <c r="IG584" s="519"/>
      <c r="IH584" s="519"/>
      <c r="II584" s="519"/>
      <c r="IJ584" s="519"/>
      <c r="IK584" s="519"/>
      <c r="IL584" s="519"/>
      <c r="IM584" s="519"/>
      <c r="IN584" s="519"/>
      <c r="IO584" s="519"/>
      <c r="IP584" s="519"/>
      <c r="IQ584" s="519"/>
      <c r="IR584" s="519"/>
      <c r="IS584" s="519"/>
      <c r="IT584" s="519"/>
      <c r="IU584" s="519"/>
      <c r="IV584" s="519"/>
    </row>
    <row r="585" spans="1:256" s="510" customFormat="1" ht="24.75" customHeight="1" hidden="1">
      <c r="A585" s="541" t="s">
        <v>438</v>
      </c>
      <c r="B585" s="363">
        <v>0</v>
      </c>
      <c r="C585" s="363">
        <f t="shared" si="34"/>
        <v>0</v>
      </c>
      <c r="D585" s="25"/>
      <c r="E585" s="542"/>
      <c r="F585" s="543">
        <v>0</v>
      </c>
      <c r="G585" s="542"/>
      <c r="H585" s="518"/>
      <c r="I585" s="519"/>
      <c r="J585" s="519"/>
      <c r="K585" s="519"/>
      <c r="L585" s="519"/>
      <c r="M585" s="519"/>
      <c r="N585" s="519"/>
      <c r="O585" s="519"/>
      <c r="P585" s="519"/>
      <c r="Q585" s="519"/>
      <c r="R585" s="519"/>
      <c r="S585" s="519"/>
      <c r="T585" s="519"/>
      <c r="U585" s="519"/>
      <c r="V585" s="519"/>
      <c r="W585" s="519"/>
      <c r="X585" s="519"/>
      <c r="Y585" s="519"/>
      <c r="Z585" s="519"/>
      <c r="AA585" s="519"/>
      <c r="AB585" s="519"/>
      <c r="AC585" s="519"/>
      <c r="AD585" s="519"/>
      <c r="AE585" s="519"/>
      <c r="AF585" s="519"/>
      <c r="HQ585" s="519"/>
      <c r="HR585" s="519"/>
      <c r="HS585" s="519"/>
      <c r="HT585" s="519"/>
      <c r="HU585" s="519"/>
      <c r="HV585" s="519"/>
      <c r="HW585" s="519"/>
      <c r="HX585" s="519"/>
      <c r="HY585" s="519"/>
      <c r="HZ585" s="519"/>
      <c r="IA585" s="519"/>
      <c r="IB585" s="519"/>
      <c r="IC585" s="519"/>
      <c r="ID585" s="519"/>
      <c r="IE585" s="519"/>
      <c r="IF585" s="519"/>
      <c r="IG585" s="519"/>
      <c r="IH585" s="519"/>
      <c r="II585" s="519"/>
      <c r="IJ585" s="519"/>
      <c r="IK585" s="519"/>
      <c r="IL585" s="519"/>
      <c r="IM585" s="519"/>
      <c r="IN585" s="519"/>
      <c r="IO585" s="519"/>
      <c r="IP585" s="519"/>
      <c r="IQ585" s="519"/>
      <c r="IR585" s="519"/>
      <c r="IS585" s="519"/>
      <c r="IT585" s="519"/>
      <c r="IU585" s="519"/>
      <c r="IV585" s="519"/>
    </row>
    <row r="586" spans="1:256" s="510" customFormat="1" ht="24.75" customHeight="1" hidden="1">
      <c r="A586" s="541" t="s">
        <v>439</v>
      </c>
      <c r="B586" s="363">
        <v>0</v>
      </c>
      <c r="C586" s="363">
        <f t="shared" si="34"/>
        <v>0</v>
      </c>
      <c r="D586" s="25"/>
      <c r="E586" s="542"/>
      <c r="F586" s="543">
        <v>0</v>
      </c>
      <c r="G586" s="542"/>
      <c r="H586" s="518"/>
      <c r="I586" s="519"/>
      <c r="J586" s="519"/>
      <c r="K586" s="519"/>
      <c r="L586" s="519"/>
      <c r="M586" s="519"/>
      <c r="N586" s="519"/>
      <c r="O586" s="519"/>
      <c r="P586" s="519"/>
      <c r="Q586" s="519"/>
      <c r="R586" s="519"/>
      <c r="S586" s="519"/>
      <c r="T586" s="519"/>
      <c r="U586" s="519"/>
      <c r="V586" s="519"/>
      <c r="W586" s="519"/>
      <c r="X586" s="519"/>
      <c r="Y586" s="519"/>
      <c r="Z586" s="519"/>
      <c r="AA586" s="519"/>
      <c r="AB586" s="519"/>
      <c r="AC586" s="519"/>
      <c r="AD586" s="519"/>
      <c r="AE586" s="519"/>
      <c r="AF586" s="519"/>
      <c r="HQ586" s="519"/>
      <c r="HR586" s="519"/>
      <c r="HS586" s="519"/>
      <c r="HT586" s="519"/>
      <c r="HU586" s="519"/>
      <c r="HV586" s="519"/>
      <c r="HW586" s="519"/>
      <c r="HX586" s="519"/>
      <c r="HY586" s="519"/>
      <c r="HZ586" s="519"/>
      <c r="IA586" s="519"/>
      <c r="IB586" s="519"/>
      <c r="IC586" s="519"/>
      <c r="ID586" s="519"/>
      <c r="IE586" s="519"/>
      <c r="IF586" s="519"/>
      <c r="IG586" s="519"/>
      <c r="IH586" s="519"/>
      <c r="II586" s="519"/>
      <c r="IJ586" s="519"/>
      <c r="IK586" s="519"/>
      <c r="IL586" s="519"/>
      <c r="IM586" s="519"/>
      <c r="IN586" s="519"/>
      <c r="IO586" s="519"/>
      <c r="IP586" s="519"/>
      <c r="IQ586" s="519"/>
      <c r="IR586" s="519"/>
      <c r="IS586" s="519"/>
      <c r="IT586" s="519"/>
      <c r="IU586" s="519"/>
      <c r="IV586" s="519"/>
    </row>
    <row r="587" spans="1:256" s="510" customFormat="1" ht="24.75" customHeight="1">
      <c r="A587" s="541" t="s">
        <v>440</v>
      </c>
      <c r="B587" s="363">
        <v>320</v>
      </c>
      <c r="C587" s="363">
        <f t="shared" si="34"/>
        <v>314</v>
      </c>
      <c r="D587" s="25">
        <v>274</v>
      </c>
      <c r="E587" s="542">
        <f aca="true" t="shared" si="35" ref="E587:E593">D587/C587</f>
        <v>0.8726114649681529</v>
      </c>
      <c r="F587" s="543">
        <v>0</v>
      </c>
      <c r="G587" s="542"/>
      <c r="H587" s="518">
        <v>40</v>
      </c>
      <c r="I587" s="519"/>
      <c r="J587" s="519"/>
      <c r="K587" s="519"/>
      <c r="L587" s="519"/>
      <c r="M587" s="519"/>
      <c r="N587" s="519"/>
      <c r="O587" s="519"/>
      <c r="P587" s="519"/>
      <c r="Q587" s="519"/>
      <c r="R587" s="519"/>
      <c r="S587" s="519"/>
      <c r="T587" s="519"/>
      <c r="U587" s="519"/>
      <c r="V587" s="519"/>
      <c r="W587" s="519"/>
      <c r="X587" s="519"/>
      <c r="Y587" s="519"/>
      <c r="Z587" s="519"/>
      <c r="AA587" s="519"/>
      <c r="AB587" s="519"/>
      <c r="AC587" s="519"/>
      <c r="AD587" s="519"/>
      <c r="AE587" s="519"/>
      <c r="AF587" s="519"/>
      <c r="HQ587" s="519"/>
      <c r="HR587" s="519"/>
      <c r="HS587" s="519"/>
      <c r="HT587" s="519"/>
      <c r="HU587" s="519"/>
      <c r="HV587" s="519"/>
      <c r="HW587" s="519"/>
      <c r="HX587" s="519"/>
      <c r="HY587" s="519"/>
      <c r="HZ587" s="519"/>
      <c r="IA587" s="519"/>
      <c r="IB587" s="519"/>
      <c r="IC587" s="519"/>
      <c r="ID587" s="519"/>
      <c r="IE587" s="519"/>
      <c r="IF587" s="519"/>
      <c r="IG587" s="519"/>
      <c r="IH587" s="519"/>
      <c r="II587" s="519"/>
      <c r="IJ587" s="519"/>
      <c r="IK587" s="519"/>
      <c r="IL587" s="519"/>
      <c r="IM587" s="519"/>
      <c r="IN587" s="519"/>
      <c r="IO587" s="519"/>
      <c r="IP587" s="519"/>
      <c r="IQ587" s="519"/>
      <c r="IR587" s="519"/>
      <c r="IS587" s="519"/>
      <c r="IT587" s="519"/>
      <c r="IU587" s="519"/>
      <c r="IV587" s="519"/>
    </row>
    <row r="588" spans="1:8" s="508" customFormat="1" ht="24.75" customHeight="1">
      <c r="A588" s="541" t="s">
        <v>441</v>
      </c>
      <c r="B588" s="363">
        <v>292</v>
      </c>
      <c r="C588" s="363">
        <f t="shared" si="34"/>
        <v>353</v>
      </c>
      <c r="D588" s="25">
        <v>353</v>
      </c>
      <c r="E588" s="542">
        <f t="shared" si="35"/>
        <v>1</v>
      </c>
      <c r="F588" s="543">
        <v>312</v>
      </c>
      <c r="G588" s="542">
        <f>(D588-F588)/F588</f>
        <v>0.13141025641025642</v>
      </c>
      <c r="H588" s="544"/>
    </row>
    <row r="589" spans="1:8" s="508" customFormat="1" ht="24.75" customHeight="1">
      <c r="A589" s="534" t="s">
        <v>442</v>
      </c>
      <c r="B589" s="360">
        <f>B590</f>
        <v>0</v>
      </c>
      <c r="C589" s="360">
        <f t="shared" si="34"/>
        <v>0</v>
      </c>
      <c r="D589" s="360">
        <f>D590</f>
        <v>0</v>
      </c>
      <c r="E589" s="536"/>
      <c r="F589" s="539">
        <f>F590</f>
        <v>0</v>
      </c>
      <c r="G589" s="536"/>
      <c r="H589" s="540">
        <f>H590</f>
        <v>0</v>
      </c>
    </row>
    <row r="590" spans="1:8" s="508" customFormat="1" ht="24.75" customHeight="1">
      <c r="A590" s="541" t="s">
        <v>443</v>
      </c>
      <c r="B590" s="363"/>
      <c r="C590" s="363">
        <f t="shared" si="34"/>
        <v>0</v>
      </c>
      <c r="D590" s="363"/>
      <c r="E590" s="542"/>
      <c r="F590" s="543"/>
      <c r="G590" s="542"/>
      <c r="H590" s="544"/>
    </row>
    <row r="591" spans="1:8" s="508" customFormat="1" ht="24.75" customHeight="1">
      <c r="A591" s="534" t="s">
        <v>444</v>
      </c>
      <c r="B591" s="360">
        <f>SUM(B592:B598)</f>
        <v>4341</v>
      </c>
      <c r="C591" s="360">
        <f t="shared" si="34"/>
        <v>5756</v>
      </c>
      <c r="D591" s="360">
        <f>SUM(D592:D598)</f>
        <v>5756</v>
      </c>
      <c r="E591" s="536">
        <f t="shared" si="35"/>
        <v>1</v>
      </c>
      <c r="F591" s="539">
        <f>SUM(F592:F598)</f>
        <v>5437</v>
      </c>
      <c r="G591" s="536">
        <f>(D591-F591)/F591</f>
        <v>0.0586720617987861</v>
      </c>
      <c r="H591" s="540">
        <f>SUM(H592:H598)</f>
        <v>0</v>
      </c>
    </row>
    <row r="592" spans="1:256" s="510" customFormat="1" ht="24.75" customHeight="1">
      <c r="A592" s="541" t="s">
        <v>445</v>
      </c>
      <c r="B592" s="363">
        <v>282</v>
      </c>
      <c r="C592" s="363">
        <f t="shared" si="34"/>
        <v>318</v>
      </c>
      <c r="D592" s="25">
        <v>318</v>
      </c>
      <c r="E592" s="542">
        <f t="shared" si="35"/>
        <v>1</v>
      </c>
      <c r="F592" s="543">
        <v>516</v>
      </c>
      <c r="G592" s="542">
        <f>(D592-F592)/F592</f>
        <v>-0.38372093023255816</v>
      </c>
      <c r="H592" s="518"/>
      <c r="I592" s="519"/>
      <c r="J592" s="519"/>
      <c r="K592" s="519"/>
      <c r="L592" s="519"/>
      <c r="M592" s="519"/>
      <c r="N592" s="519"/>
      <c r="O592" s="519"/>
      <c r="P592" s="519"/>
      <c r="Q592" s="519"/>
      <c r="R592" s="519"/>
      <c r="S592" s="519"/>
      <c r="T592" s="519"/>
      <c r="U592" s="519"/>
      <c r="V592" s="519"/>
      <c r="W592" s="519"/>
      <c r="X592" s="519"/>
      <c r="Y592" s="519"/>
      <c r="Z592" s="519"/>
      <c r="AA592" s="519"/>
      <c r="AB592" s="519"/>
      <c r="AC592" s="519"/>
      <c r="AD592" s="519"/>
      <c r="AE592" s="519"/>
      <c r="AF592" s="519"/>
      <c r="HQ592" s="519"/>
      <c r="HR592" s="519"/>
      <c r="HS592" s="519"/>
      <c r="HT592" s="519"/>
      <c r="HU592" s="519"/>
      <c r="HV592" s="519"/>
      <c r="HW592" s="519"/>
      <c r="HX592" s="519"/>
      <c r="HY592" s="519"/>
      <c r="HZ592" s="519"/>
      <c r="IA592" s="519"/>
      <c r="IB592" s="519"/>
      <c r="IC592" s="519"/>
      <c r="ID592" s="519"/>
      <c r="IE592" s="519"/>
      <c r="IF592" s="519"/>
      <c r="IG592" s="519"/>
      <c r="IH592" s="519"/>
      <c r="II592" s="519"/>
      <c r="IJ592" s="519"/>
      <c r="IK592" s="519"/>
      <c r="IL592" s="519"/>
      <c r="IM592" s="519"/>
      <c r="IN592" s="519"/>
      <c r="IO592" s="519"/>
      <c r="IP592" s="519"/>
      <c r="IQ592" s="519"/>
      <c r="IR592" s="519"/>
      <c r="IS592" s="519"/>
      <c r="IT592" s="519"/>
      <c r="IU592" s="519"/>
      <c r="IV592" s="519"/>
    </row>
    <row r="593" spans="1:256" s="510" customFormat="1" ht="24.75" customHeight="1">
      <c r="A593" s="541" t="s">
        <v>446</v>
      </c>
      <c r="B593" s="363">
        <v>1055</v>
      </c>
      <c r="C593" s="363">
        <f t="shared" si="34"/>
        <v>2290</v>
      </c>
      <c r="D593" s="25">
        <v>2290</v>
      </c>
      <c r="E593" s="542">
        <f t="shared" si="35"/>
        <v>1</v>
      </c>
      <c r="F593" s="543">
        <v>1403</v>
      </c>
      <c r="G593" s="542">
        <f>(D593-F593)/F593</f>
        <v>0.632216678545973</v>
      </c>
      <c r="H593" s="518"/>
      <c r="I593" s="519"/>
      <c r="J593" s="519"/>
      <c r="K593" s="519"/>
      <c r="L593" s="519"/>
      <c r="M593" s="519"/>
      <c r="N593" s="519"/>
      <c r="O593" s="519"/>
      <c r="P593" s="519"/>
      <c r="Q593" s="519"/>
      <c r="R593" s="519"/>
      <c r="S593" s="519"/>
      <c r="T593" s="519"/>
      <c r="U593" s="519"/>
      <c r="V593" s="519"/>
      <c r="W593" s="519"/>
      <c r="X593" s="519"/>
      <c r="Y593" s="519"/>
      <c r="Z593" s="519"/>
      <c r="AA593" s="519"/>
      <c r="AB593" s="519"/>
      <c r="AC593" s="519"/>
      <c r="AD593" s="519"/>
      <c r="AE593" s="519"/>
      <c r="AF593" s="519"/>
      <c r="HQ593" s="519"/>
      <c r="HR593" s="519"/>
      <c r="HS593" s="519"/>
      <c r="HT593" s="519"/>
      <c r="HU593" s="519"/>
      <c r="HV593" s="519"/>
      <c r="HW593" s="519"/>
      <c r="HX593" s="519"/>
      <c r="HY593" s="519"/>
      <c r="HZ593" s="519"/>
      <c r="IA593" s="519"/>
      <c r="IB593" s="519"/>
      <c r="IC593" s="519"/>
      <c r="ID593" s="519"/>
      <c r="IE593" s="519"/>
      <c r="IF593" s="519"/>
      <c r="IG593" s="519"/>
      <c r="IH593" s="519"/>
      <c r="II593" s="519"/>
      <c r="IJ593" s="519"/>
      <c r="IK593" s="519"/>
      <c r="IL593" s="519"/>
      <c r="IM593" s="519"/>
      <c r="IN593" s="519"/>
      <c r="IO593" s="519"/>
      <c r="IP593" s="519"/>
      <c r="IQ593" s="519"/>
      <c r="IR593" s="519"/>
      <c r="IS593" s="519"/>
      <c r="IT593" s="519"/>
      <c r="IU593" s="519"/>
      <c r="IV593" s="519"/>
    </row>
    <row r="594" spans="1:256" s="510" customFormat="1" ht="24.75" customHeight="1">
      <c r="A594" s="541" t="s">
        <v>447</v>
      </c>
      <c r="B594" s="363">
        <v>0</v>
      </c>
      <c r="C594" s="363">
        <f t="shared" si="34"/>
        <v>0</v>
      </c>
      <c r="D594" s="25"/>
      <c r="E594" s="542"/>
      <c r="F594" s="543">
        <v>0</v>
      </c>
      <c r="G594" s="542"/>
      <c r="H594" s="518"/>
      <c r="I594" s="519"/>
      <c r="J594" s="519"/>
      <c r="K594" s="519"/>
      <c r="L594" s="519"/>
      <c r="M594" s="519"/>
      <c r="N594" s="519"/>
      <c r="O594" s="519"/>
      <c r="P594" s="519"/>
      <c r="Q594" s="519"/>
      <c r="R594" s="519"/>
      <c r="S594" s="519"/>
      <c r="T594" s="519"/>
      <c r="U594" s="519"/>
      <c r="V594" s="519"/>
      <c r="W594" s="519"/>
      <c r="X594" s="519"/>
      <c r="Y594" s="519"/>
      <c r="Z594" s="519"/>
      <c r="AA594" s="519"/>
      <c r="AB594" s="519"/>
      <c r="AC594" s="519"/>
      <c r="AD594" s="519"/>
      <c r="AE594" s="519"/>
      <c r="AF594" s="519"/>
      <c r="HQ594" s="519"/>
      <c r="HR594" s="519"/>
      <c r="HS594" s="519"/>
      <c r="HT594" s="519"/>
      <c r="HU594" s="519"/>
      <c r="HV594" s="519"/>
      <c r="HW594" s="519"/>
      <c r="HX594" s="519"/>
      <c r="HY594" s="519"/>
      <c r="HZ594" s="519"/>
      <c r="IA594" s="519"/>
      <c r="IB594" s="519"/>
      <c r="IC594" s="519"/>
      <c r="ID594" s="519"/>
      <c r="IE594" s="519"/>
      <c r="IF594" s="519"/>
      <c r="IG594" s="519"/>
      <c r="IH594" s="519"/>
      <c r="II594" s="519"/>
      <c r="IJ594" s="519"/>
      <c r="IK594" s="519"/>
      <c r="IL594" s="519"/>
      <c r="IM594" s="519"/>
      <c r="IN594" s="519"/>
      <c r="IO594" s="519"/>
      <c r="IP594" s="519"/>
      <c r="IQ594" s="519"/>
      <c r="IR594" s="519"/>
      <c r="IS594" s="519"/>
      <c r="IT594" s="519"/>
      <c r="IU594" s="519"/>
      <c r="IV594" s="519"/>
    </row>
    <row r="595" spans="1:256" s="510" customFormat="1" ht="39.75" customHeight="1">
      <c r="A595" s="541" t="s">
        <v>448</v>
      </c>
      <c r="B595" s="363">
        <v>3004</v>
      </c>
      <c r="C595" s="363">
        <f t="shared" si="34"/>
        <v>2730</v>
      </c>
      <c r="D595" s="25">
        <v>2730</v>
      </c>
      <c r="E595" s="542">
        <f>D595/C595</f>
        <v>1</v>
      </c>
      <c r="F595" s="545">
        <v>3019</v>
      </c>
      <c r="G595" s="542">
        <f>(D595-F595)/F595</f>
        <v>-0.09572706194104008</v>
      </c>
      <c r="H595" s="518"/>
      <c r="I595" s="519"/>
      <c r="J595" s="519"/>
      <c r="K595" s="519"/>
      <c r="L595" s="519"/>
      <c r="M595" s="519"/>
      <c r="N595" s="519"/>
      <c r="O595" s="519"/>
      <c r="P595" s="519"/>
      <c r="Q595" s="519"/>
      <c r="R595" s="519"/>
      <c r="S595" s="519"/>
      <c r="T595" s="519"/>
      <c r="U595" s="519"/>
      <c r="V595" s="519"/>
      <c r="W595" s="519"/>
      <c r="X595" s="519"/>
      <c r="Y595" s="519"/>
      <c r="Z595" s="519"/>
      <c r="AA595" s="519"/>
      <c r="AB595" s="519"/>
      <c r="AC595" s="519"/>
      <c r="AD595" s="519"/>
      <c r="AE595" s="519"/>
      <c r="AF595" s="519"/>
      <c r="HQ595" s="519"/>
      <c r="HR595" s="519"/>
      <c r="HS595" s="519"/>
      <c r="HT595" s="519"/>
      <c r="HU595" s="519"/>
      <c r="HV595" s="519"/>
      <c r="HW595" s="519"/>
      <c r="HX595" s="519"/>
      <c r="HY595" s="519"/>
      <c r="HZ595" s="519"/>
      <c r="IA595" s="519"/>
      <c r="IB595" s="519"/>
      <c r="IC595" s="519"/>
      <c r="ID595" s="519"/>
      <c r="IE595" s="519"/>
      <c r="IF595" s="519"/>
      <c r="IG595" s="519"/>
      <c r="IH595" s="519"/>
      <c r="II595" s="519"/>
      <c r="IJ595" s="519"/>
      <c r="IK595" s="519"/>
      <c r="IL595" s="519"/>
      <c r="IM595" s="519"/>
      <c r="IN595" s="519"/>
      <c r="IO595" s="519"/>
      <c r="IP595" s="519"/>
      <c r="IQ595" s="519"/>
      <c r="IR595" s="519"/>
      <c r="IS595" s="519"/>
      <c r="IT595" s="519"/>
      <c r="IU595" s="519"/>
      <c r="IV595" s="519"/>
    </row>
    <row r="596" spans="1:256" s="510" customFormat="1" ht="39.75" customHeight="1">
      <c r="A596" s="541" t="s">
        <v>449</v>
      </c>
      <c r="B596" s="363">
        <v>0</v>
      </c>
      <c r="C596" s="363">
        <f t="shared" si="34"/>
        <v>418</v>
      </c>
      <c r="D596" s="25">
        <v>418</v>
      </c>
      <c r="E596" s="542">
        <f>D596/C596</f>
        <v>1</v>
      </c>
      <c r="F596" s="543">
        <v>453</v>
      </c>
      <c r="G596" s="542">
        <f>(D596-F596)/F596</f>
        <v>-0.0772626931567329</v>
      </c>
      <c r="H596" s="518"/>
      <c r="I596" s="519"/>
      <c r="J596" s="519"/>
      <c r="K596" s="519"/>
      <c r="L596" s="519"/>
      <c r="M596" s="519"/>
      <c r="N596" s="519"/>
      <c r="O596" s="519"/>
      <c r="P596" s="519"/>
      <c r="Q596" s="519"/>
      <c r="R596" s="519"/>
      <c r="S596" s="519"/>
      <c r="T596" s="519"/>
      <c r="U596" s="519"/>
      <c r="V596" s="519"/>
      <c r="W596" s="519"/>
      <c r="X596" s="519"/>
      <c r="Y596" s="519"/>
      <c r="Z596" s="519"/>
      <c r="AA596" s="519"/>
      <c r="AB596" s="519"/>
      <c r="AC596" s="519"/>
      <c r="AD596" s="519"/>
      <c r="AE596" s="519"/>
      <c r="AF596" s="519"/>
      <c r="HQ596" s="519"/>
      <c r="HR596" s="519"/>
      <c r="HS596" s="519"/>
      <c r="HT596" s="519"/>
      <c r="HU596" s="519"/>
      <c r="HV596" s="519"/>
      <c r="HW596" s="519"/>
      <c r="HX596" s="519"/>
      <c r="HY596" s="519"/>
      <c r="HZ596" s="519"/>
      <c r="IA596" s="519"/>
      <c r="IB596" s="519"/>
      <c r="IC596" s="519"/>
      <c r="ID596" s="519"/>
      <c r="IE596" s="519"/>
      <c r="IF596" s="519"/>
      <c r="IG596" s="519"/>
      <c r="IH596" s="519"/>
      <c r="II596" s="519"/>
      <c r="IJ596" s="519"/>
      <c r="IK596" s="519"/>
      <c r="IL596" s="519"/>
      <c r="IM596" s="519"/>
      <c r="IN596" s="519"/>
      <c r="IO596" s="519"/>
      <c r="IP596" s="519"/>
      <c r="IQ596" s="519"/>
      <c r="IR596" s="519"/>
      <c r="IS596" s="519"/>
      <c r="IT596" s="519"/>
      <c r="IU596" s="519"/>
      <c r="IV596" s="519"/>
    </row>
    <row r="597" spans="1:8" s="508" customFormat="1" ht="39.75" customHeight="1">
      <c r="A597" s="541" t="s">
        <v>450</v>
      </c>
      <c r="B597" s="363">
        <v>0</v>
      </c>
      <c r="C597" s="363">
        <f t="shared" si="34"/>
        <v>0</v>
      </c>
      <c r="D597" s="25"/>
      <c r="E597" s="542"/>
      <c r="F597" s="543">
        <v>46</v>
      </c>
      <c r="G597" s="542">
        <f>(D597-F597)/F597</f>
        <v>-1</v>
      </c>
      <c r="H597" s="544"/>
    </row>
    <row r="598" spans="1:256" s="510" customFormat="1" ht="24.75" customHeight="1">
      <c r="A598" s="541" t="s">
        <v>451</v>
      </c>
      <c r="B598" s="363"/>
      <c r="C598" s="363">
        <f t="shared" si="34"/>
        <v>0</v>
      </c>
      <c r="D598" s="25"/>
      <c r="E598" s="542"/>
      <c r="F598" s="543">
        <v>0</v>
      </c>
      <c r="G598" s="542"/>
      <c r="H598" s="518"/>
      <c r="I598" s="519"/>
      <c r="J598" s="519"/>
      <c r="K598" s="519"/>
      <c r="L598" s="519"/>
      <c r="M598" s="519"/>
      <c r="N598" s="519"/>
      <c r="O598" s="519"/>
      <c r="P598" s="519"/>
      <c r="Q598" s="519"/>
      <c r="R598" s="519"/>
      <c r="S598" s="519"/>
      <c r="T598" s="519"/>
      <c r="U598" s="519"/>
      <c r="V598" s="519"/>
      <c r="W598" s="519"/>
      <c r="X598" s="519"/>
      <c r="Y598" s="519"/>
      <c r="Z598" s="519"/>
      <c r="AA598" s="519"/>
      <c r="AB598" s="519"/>
      <c r="AC598" s="519"/>
      <c r="AD598" s="519"/>
      <c r="AE598" s="519"/>
      <c r="AF598" s="519"/>
      <c r="HQ598" s="519"/>
      <c r="HR598" s="519"/>
      <c r="HS598" s="519"/>
      <c r="HT598" s="519"/>
      <c r="HU598" s="519"/>
      <c r="HV598" s="519"/>
      <c r="HW598" s="519"/>
      <c r="HX598" s="519"/>
      <c r="HY598" s="519"/>
      <c r="HZ598" s="519"/>
      <c r="IA598" s="519"/>
      <c r="IB598" s="519"/>
      <c r="IC598" s="519"/>
      <c r="ID598" s="519"/>
      <c r="IE598" s="519"/>
      <c r="IF598" s="519"/>
      <c r="IG598" s="519"/>
      <c r="IH598" s="519"/>
      <c r="II598" s="519"/>
      <c r="IJ598" s="519"/>
      <c r="IK598" s="519"/>
      <c r="IL598" s="519"/>
      <c r="IM598" s="519"/>
      <c r="IN598" s="519"/>
      <c r="IO598" s="519"/>
      <c r="IP598" s="519"/>
      <c r="IQ598" s="519"/>
      <c r="IR598" s="519"/>
      <c r="IS598" s="519"/>
      <c r="IT598" s="519"/>
      <c r="IU598" s="519"/>
      <c r="IV598" s="519"/>
    </row>
    <row r="599" spans="1:8" s="508" customFormat="1" ht="24.75" customHeight="1" hidden="1">
      <c r="A599" s="534" t="s">
        <v>452</v>
      </c>
      <c r="B599" s="360">
        <f>SUM(B600:B602)</f>
        <v>0</v>
      </c>
      <c r="C599" s="360">
        <f t="shared" si="34"/>
        <v>0</v>
      </c>
      <c r="D599" s="360">
        <f>SUM(D600:D602)</f>
        <v>0</v>
      </c>
      <c r="E599" s="536"/>
      <c r="F599" s="539">
        <f>SUM(F600:F602)</f>
        <v>0</v>
      </c>
      <c r="G599" s="536"/>
      <c r="H599" s="540"/>
    </row>
    <row r="600" spans="1:256" s="510" customFormat="1" ht="24.75" customHeight="1" hidden="1">
      <c r="A600" s="541" t="s">
        <v>453</v>
      </c>
      <c r="B600" s="363"/>
      <c r="C600" s="363">
        <f t="shared" si="34"/>
        <v>0</v>
      </c>
      <c r="D600" s="363"/>
      <c r="E600" s="542"/>
      <c r="F600" s="543"/>
      <c r="G600" s="542"/>
      <c r="H600" s="518"/>
      <c r="I600" s="519"/>
      <c r="J600" s="519"/>
      <c r="K600" s="519"/>
      <c r="L600" s="519"/>
      <c r="M600" s="519"/>
      <c r="N600" s="519"/>
      <c r="O600" s="519"/>
      <c r="P600" s="519"/>
      <c r="Q600" s="519"/>
      <c r="R600" s="519"/>
      <c r="S600" s="519"/>
      <c r="T600" s="519"/>
      <c r="U600" s="519"/>
      <c r="V600" s="519"/>
      <c r="W600" s="519"/>
      <c r="X600" s="519"/>
      <c r="Y600" s="519"/>
      <c r="Z600" s="519"/>
      <c r="AA600" s="519"/>
      <c r="AB600" s="519"/>
      <c r="AC600" s="519"/>
      <c r="AD600" s="519"/>
      <c r="AE600" s="519"/>
      <c r="AF600" s="519"/>
      <c r="HQ600" s="519"/>
      <c r="HR600" s="519"/>
      <c r="HS600" s="519"/>
      <c r="HT600" s="519"/>
      <c r="HU600" s="519"/>
      <c r="HV600" s="519"/>
      <c r="HW600" s="519"/>
      <c r="HX600" s="519"/>
      <c r="HY600" s="519"/>
      <c r="HZ600" s="519"/>
      <c r="IA600" s="519"/>
      <c r="IB600" s="519"/>
      <c r="IC600" s="519"/>
      <c r="ID600" s="519"/>
      <c r="IE600" s="519"/>
      <c r="IF600" s="519"/>
      <c r="IG600" s="519"/>
      <c r="IH600" s="519"/>
      <c r="II600" s="519"/>
      <c r="IJ600" s="519"/>
      <c r="IK600" s="519"/>
      <c r="IL600" s="519"/>
      <c r="IM600" s="519"/>
      <c r="IN600" s="519"/>
      <c r="IO600" s="519"/>
      <c r="IP600" s="519"/>
      <c r="IQ600" s="519"/>
      <c r="IR600" s="519"/>
      <c r="IS600" s="519"/>
      <c r="IT600" s="519"/>
      <c r="IU600" s="519"/>
      <c r="IV600" s="519"/>
    </row>
    <row r="601" spans="1:8" s="508" customFormat="1" ht="24.75" customHeight="1" hidden="1">
      <c r="A601" s="541" t="s">
        <v>454</v>
      </c>
      <c r="B601" s="363"/>
      <c r="C601" s="363">
        <f t="shared" si="34"/>
        <v>0</v>
      </c>
      <c r="D601" s="363"/>
      <c r="E601" s="542"/>
      <c r="F601" s="543"/>
      <c r="G601" s="542"/>
      <c r="H601" s="544"/>
    </row>
    <row r="602" spans="1:256" s="510" customFormat="1" ht="24.75" customHeight="1" hidden="1">
      <c r="A602" s="541" t="s">
        <v>455</v>
      </c>
      <c r="B602" s="363"/>
      <c r="C602" s="363">
        <f t="shared" si="34"/>
        <v>0</v>
      </c>
      <c r="D602" s="363">
        <v>0</v>
      </c>
      <c r="E602" s="542"/>
      <c r="F602" s="543"/>
      <c r="G602" s="542"/>
      <c r="H602" s="518"/>
      <c r="I602" s="519"/>
      <c r="J602" s="519"/>
      <c r="K602" s="519"/>
      <c r="L602" s="519"/>
      <c r="M602" s="519"/>
      <c r="N602" s="519"/>
      <c r="O602" s="519"/>
      <c r="P602" s="519"/>
      <c r="Q602" s="519"/>
      <c r="R602" s="519"/>
      <c r="S602" s="519"/>
      <c r="T602" s="519"/>
      <c r="U602" s="519"/>
      <c r="V602" s="519"/>
      <c r="W602" s="519"/>
      <c r="X602" s="519"/>
      <c r="Y602" s="519"/>
      <c r="Z602" s="519"/>
      <c r="AA602" s="519"/>
      <c r="AB602" s="519"/>
      <c r="AC602" s="519"/>
      <c r="AD602" s="519"/>
      <c r="AE602" s="519"/>
      <c r="AF602" s="519"/>
      <c r="HQ602" s="519"/>
      <c r="HR602" s="519"/>
      <c r="HS602" s="519"/>
      <c r="HT602" s="519"/>
      <c r="HU602" s="519"/>
      <c r="HV602" s="519"/>
      <c r="HW602" s="519"/>
      <c r="HX602" s="519"/>
      <c r="HY602" s="519"/>
      <c r="HZ602" s="519"/>
      <c r="IA602" s="519"/>
      <c r="IB602" s="519"/>
      <c r="IC602" s="519"/>
      <c r="ID602" s="519"/>
      <c r="IE602" s="519"/>
      <c r="IF602" s="519"/>
      <c r="IG602" s="519"/>
      <c r="IH602" s="519"/>
      <c r="II602" s="519"/>
      <c r="IJ602" s="519"/>
      <c r="IK602" s="519"/>
      <c r="IL602" s="519"/>
      <c r="IM602" s="519"/>
      <c r="IN602" s="519"/>
      <c r="IO602" s="519"/>
      <c r="IP602" s="519"/>
      <c r="IQ602" s="519"/>
      <c r="IR602" s="519"/>
      <c r="IS602" s="519"/>
      <c r="IT602" s="519"/>
      <c r="IU602" s="519"/>
      <c r="IV602" s="519"/>
    </row>
    <row r="603" spans="1:8" s="508" customFormat="1" ht="24.75" customHeight="1">
      <c r="A603" s="534" t="s">
        <v>456</v>
      </c>
      <c r="B603" s="360">
        <f>SUM(B604:B612)</f>
        <v>116</v>
      </c>
      <c r="C603" s="360">
        <f t="shared" si="34"/>
        <v>1444</v>
      </c>
      <c r="D603" s="360">
        <f>SUM(D604:D612)</f>
        <v>1021</v>
      </c>
      <c r="E603" s="536">
        <f>D603/C603</f>
        <v>0.7070637119113573</v>
      </c>
      <c r="F603" s="539">
        <f>SUM(F604:F612)</f>
        <v>1568</v>
      </c>
      <c r="G603" s="536">
        <f>(D603-F603)/F603</f>
        <v>-0.34885204081632654</v>
      </c>
      <c r="H603" s="540">
        <f>SUM(H604:H612)</f>
        <v>423</v>
      </c>
    </row>
    <row r="604" spans="1:256" s="510" customFormat="1" ht="24.75" customHeight="1">
      <c r="A604" s="541" t="s">
        <v>457</v>
      </c>
      <c r="B604" s="363"/>
      <c r="C604" s="363">
        <f t="shared" si="34"/>
        <v>0</v>
      </c>
      <c r="D604" s="363">
        <v>0</v>
      </c>
      <c r="E604" s="542"/>
      <c r="F604" s="543"/>
      <c r="G604" s="542"/>
      <c r="H604" s="518"/>
      <c r="I604" s="519"/>
      <c r="J604" s="519"/>
      <c r="K604" s="519"/>
      <c r="L604" s="519"/>
      <c r="M604" s="519"/>
      <c r="N604" s="519"/>
      <c r="O604" s="519"/>
      <c r="P604" s="519"/>
      <c r="Q604" s="519"/>
      <c r="R604" s="519"/>
      <c r="S604" s="519"/>
      <c r="T604" s="519"/>
      <c r="U604" s="519"/>
      <c r="V604" s="519"/>
      <c r="W604" s="519"/>
      <c r="X604" s="519"/>
      <c r="Y604" s="519"/>
      <c r="Z604" s="519"/>
      <c r="AA604" s="519"/>
      <c r="AB604" s="519"/>
      <c r="AC604" s="519"/>
      <c r="AD604" s="519"/>
      <c r="AE604" s="519"/>
      <c r="AF604" s="519"/>
      <c r="HQ604" s="519"/>
      <c r="HR604" s="519"/>
      <c r="HS604" s="519"/>
      <c r="HT604" s="519"/>
      <c r="HU604" s="519"/>
      <c r="HV604" s="519"/>
      <c r="HW604" s="519"/>
      <c r="HX604" s="519"/>
      <c r="HY604" s="519"/>
      <c r="HZ604" s="519"/>
      <c r="IA604" s="519"/>
      <c r="IB604" s="519"/>
      <c r="IC604" s="519"/>
      <c r="ID604" s="519"/>
      <c r="IE604" s="519"/>
      <c r="IF604" s="519"/>
      <c r="IG604" s="519"/>
      <c r="IH604" s="519"/>
      <c r="II604" s="519"/>
      <c r="IJ604" s="519"/>
      <c r="IK604" s="519"/>
      <c r="IL604" s="519"/>
      <c r="IM604" s="519"/>
      <c r="IN604" s="519"/>
      <c r="IO604" s="519"/>
      <c r="IP604" s="519"/>
      <c r="IQ604" s="519"/>
      <c r="IR604" s="519"/>
      <c r="IS604" s="519"/>
      <c r="IT604" s="519"/>
      <c r="IU604" s="519"/>
      <c r="IV604" s="519"/>
    </row>
    <row r="605" spans="1:256" s="510" customFormat="1" ht="24.75" customHeight="1" hidden="1">
      <c r="A605" s="541" t="s">
        <v>458</v>
      </c>
      <c r="B605" s="363"/>
      <c r="C605" s="363">
        <f t="shared" si="34"/>
        <v>0</v>
      </c>
      <c r="D605" s="363">
        <v>0</v>
      </c>
      <c r="E605" s="542"/>
      <c r="F605" s="543"/>
      <c r="G605" s="542"/>
      <c r="H605" s="518"/>
      <c r="I605" s="519"/>
      <c r="J605" s="519"/>
      <c r="K605" s="519"/>
      <c r="L605" s="519"/>
      <c r="M605" s="519"/>
      <c r="N605" s="519"/>
      <c r="O605" s="519"/>
      <c r="P605" s="519"/>
      <c r="Q605" s="519"/>
      <c r="R605" s="519"/>
      <c r="S605" s="519"/>
      <c r="T605" s="519"/>
      <c r="U605" s="519"/>
      <c r="V605" s="519"/>
      <c r="W605" s="519"/>
      <c r="X605" s="519"/>
      <c r="Y605" s="519"/>
      <c r="Z605" s="519"/>
      <c r="AA605" s="519"/>
      <c r="AB605" s="519"/>
      <c r="AC605" s="519"/>
      <c r="AD605" s="519"/>
      <c r="AE605" s="519"/>
      <c r="AF605" s="519"/>
      <c r="HQ605" s="519"/>
      <c r="HR605" s="519"/>
      <c r="HS605" s="519"/>
      <c r="HT605" s="519"/>
      <c r="HU605" s="519"/>
      <c r="HV605" s="519"/>
      <c r="HW605" s="519"/>
      <c r="HX605" s="519"/>
      <c r="HY605" s="519"/>
      <c r="HZ605" s="519"/>
      <c r="IA605" s="519"/>
      <c r="IB605" s="519"/>
      <c r="IC605" s="519"/>
      <c r="ID605" s="519"/>
      <c r="IE605" s="519"/>
      <c r="IF605" s="519"/>
      <c r="IG605" s="519"/>
      <c r="IH605" s="519"/>
      <c r="II605" s="519"/>
      <c r="IJ605" s="519"/>
      <c r="IK605" s="519"/>
      <c r="IL605" s="519"/>
      <c r="IM605" s="519"/>
      <c r="IN605" s="519"/>
      <c r="IO605" s="519"/>
      <c r="IP605" s="519"/>
      <c r="IQ605" s="519"/>
      <c r="IR605" s="519"/>
      <c r="IS605" s="519"/>
      <c r="IT605" s="519"/>
      <c r="IU605" s="519"/>
      <c r="IV605" s="519"/>
    </row>
    <row r="606" spans="1:8" s="508" customFormat="1" ht="24.75" customHeight="1" hidden="1">
      <c r="A606" s="541" t="s">
        <v>459</v>
      </c>
      <c r="B606" s="363"/>
      <c r="C606" s="363">
        <f t="shared" si="34"/>
        <v>0</v>
      </c>
      <c r="D606" s="363">
        <v>0</v>
      </c>
      <c r="E606" s="542"/>
      <c r="F606" s="543"/>
      <c r="G606" s="542"/>
      <c r="H606" s="544"/>
    </row>
    <row r="607" spans="1:256" s="510" customFormat="1" ht="24.75" customHeight="1" hidden="1">
      <c r="A607" s="541" t="s">
        <v>460</v>
      </c>
      <c r="B607" s="363"/>
      <c r="C607" s="363">
        <f t="shared" si="34"/>
        <v>0</v>
      </c>
      <c r="D607" s="363">
        <v>0</v>
      </c>
      <c r="E607" s="542"/>
      <c r="F607" s="543"/>
      <c r="G607" s="542"/>
      <c r="H607" s="518"/>
      <c r="I607" s="519"/>
      <c r="J607" s="519"/>
      <c r="K607" s="519"/>
      <c r="L607" s="519"/>
      <c r="M607" s="519"/>
      <c r="N607" s="519"/>
      <c r="O607" s="519"/>
      <c r="P607" s="519"/>
      <c r="Q607" s="519"/>
      <c r="R607" s="519"/>
      <c r="S607" s="519"/>
      <c r="T607" s="519"/>
      <c r="U607" s="519"/>
      <c r="V607" s="519"/>
      <c r="W607" s="519"/>
      <c r="X607" s="519"/>
      <c r="Y607" s="519"/>
      <c r="Z607" s="519"/>
      <c r="AA607" s="519"/>
      <c r="AB607" s="519"/>
      <c r="AC607" s="519"/>
      <c r="AD607" s="519"/>
      <c r="AE607" s="519"/>
      <c r="AF607" s="519"/>
      <c r="HQ607" s="519"/>
      <c r="HR607" s="519"/>
      <c r="HS607" s="519"/>
      <c r="HT607" s="519"/>
      <c r="HU607" s="519"/>
      <c r="HV607" s="519"/>
      <c r="HW607" s="519"/>
      <c r="HX607" s="519"/>
      <c r="HY607" s="519"/>
      <c r="HZ607" s="519"/>
      <c r="IA607" s="519"/>
      <c r="IB607" s="519"/>
      <c r="IC607" s="519"/>
      <c r="ID607" s="519"/>
      <c r="IE607" s="519"/>
      <c r="IF607" s="519"/>
      <c r="IG607" s="519"/>
      <c r="IH607" s="519"/>
      <c r="II607" s="519"/>
      <c r="IJ607" s="519"/>
      <c r="IK607" s="519"/>
      <c r="IL607" s="519"/>
      <c r="IM607" s="519"/>
      <c r="IN607" s="519"/>
      <c r="IO607" s="519"/>
      <c r="IP607" s="519"/>
      <c r="IQ607" s="519"/>
      <c r="IR607" s="519"/>
      <c r="IS607" s="519"/>
      <c r="IT607" s="519"/>
      <c r="IU607" s="519"/>
      <c r="IV607" s="519"/>
    </row>
    <row r="608" spans="1:256" s="510" customFormat="1" ht="24.75" customHeight="1" hidden="1">
      <c r="A608" s="541" t="s">
        <v>461</v>
      </c>
      <c r="B608" s="363"/>
      <c r="C608" s="363">
        <f t="shared" si="34"/>
        <v>0</v>
      </c>
      <c r="D608" s="363">
        <v>0</v>
      </c>
      <c r="E608" s="542"/>
      <c r="F608" s="543"/>
      <c r="G608" s="542"/>
      <c r="H608" s="518"/>
      <c r="I608" s="519"/>
      <c r="J608" s="519"/>
      <c r="K608" s="519"/>
      <c r="L608" s="519"/>
      <c r="M608" s="519"/>
      <c r="N608" s="519"/>
      <c r="O608" s="519"/>
      <c r="P608" s="519"/>
      <c r="Q608" s="519"/>
      <c r="R608" s="519"/>
      <c r="S608" s="519"/>
      <c r="T608" s="519"/>
      <c r="U608" s="519"/>
      <c r="V608" s="519"/>
      <c r="W608" s="519"/>
      <c r="X608" s="519"/>
      <c r="Y608" s="519"/>
      <c r="Z608" s="519"/>
      <c r="AA608" s="519"/>
      <c r="AB608" s="519"/>
      <c r="AC608" s="519"/>
      <c r="AD608" s="519"/>
      <c r="AE608" s="519"/>
      <c r="AF608" s="519"/>
      <c r="HQ608" s="519"/>
      <c r="HR608" s="519"/>
      <c r="HS608" s="519"/>
      <c r="HT608" s="519"/>
      <c r="HU608" s="519"/>
      <c r="HV608" s="519"/>
      <c r="HW608" s="519"/>
      <c r="HX608" s="519"/>
      <c r="HY608" s="519"/>
      <c r="HZ608" s="519"/>
      <c r="IA608" s="519"/>
      <c r="IB608" s="519"/>
      <c r="IC608" s="519"/>
      <c r="ID608" s="519"/>
      <c r="IE608" s="519"/>
      <c r="IF608" s="519"/>
      <c r="IG608" s="519"/>
      <c r="IH608" s="519"/>
      <c r="II608" s="519"/>
      <c r="IJ608" s="519"/>
      <c r="IK608" s="519"/>
      <c r="IL608" s="519"/>
      <c r="IM608" s="519"/>
      <c r="IN608" s="519"/>
      <c r="IO608" s="519"/>
      <c r="IP608" s="519"/>
      <c r="IQ608" s="519"/>
      <c r="IR608" s="519"/>
      <c r="IS608" s="519"/>
      <c r="IT608" s="519"/>
      <c r="IU608" s="519"/>
      <c r="IV608" s="519"/>
    </row>
    <row r="609" spans="1:256" s="510" customFormat="1" ht="24.75" customHeight="1" hidden="1">
      <c r="A609" s="541" t="s">
        <v>462</v>
      </c>
      <c r="B609" s="363"/>
      <c r="C609" s="363">
        <f t="shared" si="34"/>
        <v>0</v>
      </c>
      <c r="D609" s="363">
        <v>0</v>
      </c>
      <c r="E609" s="542"/>
      <c r="F609" s="543">
        <v>0</v>
      </c>
      <c r="G609" s="542"/>
      <c r="H609" s="518"/>
      <c r="I609" s="519"/>
      <c r="J609" s="519"/>
      <c r="K609" s="519"/>
      <c r="L609" s="519"/>
      <c r="M609" s="519"/>
      <c r="N609" s="519"/>
      <c r="O609" s="519"/>
      <c r="P609" s="519"/>
      <c r="Q609" s="519"/>
      <c r="R609" s="519"/>
      <c r="S609" s="519"/>
      <c r="T609" s="519"/>
      <c r="U609" s="519"/>
      <c r="V609" s="519"/>
      <c r="W609" s="519"/>
      <c r="X609" s="519"/>
      <c r="Y609" s="519"/>
      <c r="Z609" s="519"/>
      <c r="AA609" s="519"/>
      <c r="AB609" s="519"/>
      <c r="AC609" s="519"/>
      <c r="AD609" s="519"/>
      <c r="AE609" s="519"/>
      <c r="AF609" s="519"/>
      <c r="HQ609" s="519"/>
      <c r="HR609" s="519"/>
      <c r="HS609" s="519"/>
      <c r="HT609" s="519"/>
      <c r="HU609" s="519"/>
      <c r="HV609" s="519"/>
      <c r="HW609" s="519"/>
      <c r="HX609" s="519"/>
      <c r="HY609" s="519"/>
      <c r="HZ609" s="519"/>
      <c r="IA609" s="519"/>
      <c r="IB609" s="519"/>
      <c r="IC609" s="519"/>
      <c r="ID609" s="519"/>
      <c r="IE609" s="519"/>
      <c r="IF609" s="519"/>
      <c r="IG609" s="519"/>
      <c r="IH609" s="519"/>
      <c r="II609" s="519"/>
      <c r="IJ609" s="519"/>
      <c r="IK609" s="519"/>
      <c r="IL609" s="519"/>
      <c r="IM609" s="519"/>
      <c r="IN609" s="519"/>
      <c r="IO609" s="519"/>
      <c r="IP609" s="519"/>
      <c r="IQ609" s="519"/>
      <c r="IR609" s="519"/>
      <c r="IS609" s="519"/>
      <c r="IT609" s="519"/>
      <c r="IU609" s="519"/>
      <c r="IV609" s="519"/>
    </row>
    <row r="610" spans="1:256" s="510" customFormat="1" ht="24.75" customHeight="1" hidden="1">
      <c r="A610" s="541" t="s">
        <v>463</v>
      </c>
      <c r="B610" s="363"/>
      <c r="C610" s="363">
        <f t="shared" si="34"/>
        <v>0</v>
      </c>
      <c r="D610" s="363"/>
      <c r="E610" s="542"/>
      <c r="F610" s="543"/>
      <c r="G610" s="542"/>
      <c r="H610" s="518"/>
      <c r="I610" s="519"/>
      <c r="J610" s="519"/>
      <c r="K610" s="519"/>
      <c r="L610" s="519"/>
      <c r="M610" s="519"/>
      <c r="N610" s="519"/>
      <c r="O610" s="519"/>
      <c r="P610" s="519"/>
      <c r="Q610" s="519"/>
      <c r="R610" s="519"/>
      <c r="S610" s="519"/>
      <c r="T610" s="519"/>
      <c r="U610" s="519"/>
      <c r="V610" s="519"/>
      <c r="W610" s="519"/>
      <c r="X610" s="519"/>
      <c r="Y610" s="519"/>
      <c r="Z610" s="519"/>
      <c r="AA610" s="519"/>
      <c r="AB610" s="519"/>
      <c r="AC610" s="519"/>
      <c r="AD610" s="519"/>
      <c r="AE610" s="519"/>
      <c r="AF610" s="519"/>
      <c r="HQ610" s="519"/>
      <c r="HR610" s="519"/>
      <c r="HS610" s="519"/>
      <c r="HT610" s="519"/>
      <c r="HU610" s="519"/>
      <c r="HV610" s="519"/>
      <c r="HW610" s="519"/>
      <c r="HX610" s="519"/>
      <c r="HY610" s="519"/>
      <c r="HZ610" s="519"/>
      <c r="IA610" s="519"/>
      <c r="IB610" s="519"/>
      <c r="IC610" s="519"/>
      <c r="ID610" s="519"/>
      <c r="IE610" s="519"/>
      <c r="IF610" s="519"/>
      <c r="IG610" s="519"/>
      <c r="IH610" s="519"/>
      <c r="II610" s="519"/>
      <c r="IJ610" s="519"/>
      <c r="IK610" s="519"/>
      <c r="IL610" s="519"/>
      <c r="IM610" s="519"/>
      <c r="IN610" s="519"/>
      <c r="IO610" s="519"/>
      <c r="IP610" s="519"/>
      <c r="IQ610" s="519"/>
      <c r="IR610" s="519"/>
      <c r="IS610" s="519"/>
      <c r="IT610" s="519"/>
      <c r="IU610" s="519"/>
      <c r="IV610" s="519"/>
    </row>
    <row r="611" spans="1:8" s="508" customFormat="1" ht="24.75" customHeight="1" hidden="1">
      <c r="A611" s="541" t="s">
        <v>464</v>
      </c>
      <c r="B611" s="363"/>
      <c r="C611" s="363">
        <f t="shared" si="34"/>
        <v>0</v>
      </c>
      <c r="D611" s="363"/>
      <c r="E611" s="542"/>
      <c r="F611" s="543"/>
      <c r="G611" s="542"/>
      <c r="H611" s="544"/>
    </row>
    <row r="612" spans="1:256" s="510" customFormat="1" ht="24.75" customHeight="1">
      <c r="A612" s="541" t="s">
        <v>465</v>
      </c>
      <c r="B612" s="363">
        <v>116</v>
      </c>
      <c r="C612" s="363">
        <f t="shared" si="34"/>
        <v>1444</v>
      </c>
      <c r="D612" s="363">
        <v>1021</v>
      </c>
      <c r="E612" s="542">
        <f>D612/C612</f>
        <v>0.7070637119113573</v>
      </c>
      <c r="F612" s="543">
        <v>1568</v>
      </c>
      <c r="G612" s="542">
        <f>(D612-F612)/F612</f>
        <v>-0.34885204081632654</v>
      </c>
      <c r="H612" s="518">
        <v>423</v>
      </c>
      <c r="I612" s="519"/>
      <c r="J612" s="519"/>
      <c r="K612" s="519"/>
      <c r="L612" s="519"/>
      <c r="M612" s="519"/>
      <c r="N612" s="519"/>
      <c r="O612" s="519"/>
      <c r="P612" s="519"/>
      <c r="Q612" s="519"/>
      <c r="R612" s="519"/>
      <c r="S612" s="519"/>
      <c r="T612" s="519"/>
      <c r="U612" s="519"/>
      <c r="V612" s="519"/>
      <c r="W612" s="519"/>
      <c r="X612" s="519"/>
      <c r="Y612" s="519"/>
      <c r="Z612" s="519"/>
      <c r="AA612" s="519"/>
      <c r="AB612" s="519"/>
      <c r="AC612" s="519"/>
      <c r="AD612" s="519"/>
      <c r="AE612" s="519"/>
      <c r="AF612" s="519"/>
      <c r="HQ612" s="519"/>
      <c r="HR612" s="519"/>
      <c r="HS612" s="519"/>
      <c r="HT612" s="519"/>
      <c r="HU612" s="519"/>
      <c r="HV612" s="519"/>
      <c r="HW612" s="519"/>
      <c r="HX612" s="519"/>
      <c r="HY612" s="519"/>
      <c r="HZ612" s="519"/>
      <c r="IA612" s="519"/>
      <c r="IB612" s="519"/>
      <c r="IC612" s="519"/>
      <c r="ID612" s="519"/>
      <c r="IE612" s="519"/>
      <c r="IF612" s="519"/>
      <c r="IG612" s="519"/>
      <c r="IH612" s="519"/>
      <c r="II612" s="519"/>
      <c r="IJ612" s="519"/>
      <c r="IK612" s="519"/>
      <c r="IL612" s="519"/>
      <c r="IM612" s="519"/>
      <c r="IN612" s="519"/>
      <c r="IO612" s="519"/>
      <c r="IP612" s="519"/>
      <c r="IQ612" s="519"/>
      <c r="IR612" s="519"/>
      <c r="IS612" s="519"/>
      <c r="IT612" s="519"/>
      <c r="IU612" s="519"/>
      <c r="IV612" s="519"/>
    </row>
    <row r="613" spans="1:8" s="508" customFormat="1" ht="24.75" customHeight="1">
      <c r="A613" s="534" t="s">
        <v>466</v>
      </c>
      <c r="B613" s="360">
        <f>SUM(B614:B620)</f>
        <v>607</v>
      </c>
      <c r="C613" s="360">
        <f t="shared" si="34"/>
        <v>993</v>
      </c>
      <c r="D613" s="360">
        <f>SUM(D614:D620)</f>
        <v>884</v>
      </c>
      <c r="E613" s="536">
        <f>D613/C613</f>
        <v>0.8902316213494461</v>
      </c>
      <c r="F613" s="539">
        <f>SUM(F614:F620)</f>
        <v>755</v>
      </c>
      <c r="G613" s="536">
        <f>(D613-F613)/F613</f>
        <v>0.17086092715231788</v>
      </c>
      <c r="H613" s="540">
        <f>SUM(H614:H620)</f>
        <v>109</v>
      </c>
    </row>
    <row r="614" spans="1:256" s="510" customFormat="1" ht="24.75" customHeight="1">
      <c r="A614" s="541" t="s">
        <v>467</v>
      </c>
      <c r="B614" s="363"/>
      <c r="C614" s="363">
        <f t="shared" si="34"/>
        <v>269</v>
      </c>
      <c r="D614" s="25">
        <v>269</v>
      </c>
      <c r="E614" s="542">
        <f>D614/C614</f>
        <v>1</v>
      </c>
      <c r="F614" s="543">
        <v>290</v>
      </c>
      <c r="G614" s="542">
        <f>(D614-F614)/F614</f>
        <v>-0.07241379310344828</v>
      </c>
      <c r="H614" s="518"/>
      <c r="I614" s="519"/>
      <c r="J614" s="519"/>
      <c r="K614" s="519"/>
      <c r="L614" s="519"/>
      <c r="M614" s="519"/>
      <c r="N614" s="519"/>
      <c r="O614" s="519"/>
      <c r="P614" s="519"/>
      <c r="Q614" s="519"/>
      <c r="R614" s="519"/>
      <c r="S614" s="519"/>
      <c r="T614" s="519"/>
      <c r="U614" s="519"/>
      <c r="V614" s="519"/>
      <c r="W614" s="519"/>
      <c r="X614" s="519"/>
      <c r="Y614" s="519"/>
      <c r="Z614" s="519"/>
      <c r="AA614" s="519"/>
      <c r="AB614" s="519"/>
      <c r="AC614" s="519"/>
      <c r="AD614" s="519"/>
      <c r="AE614" s="519"/>
      <c r="AF614" s="519"/>
      <c r="HQ614" s="519"/>
      <c r="HR614" s="519"/>
      <c r="HS614" s="519"/>
      <c r="HT614" s="519"/>
      <c r="HU614" s="519"/>
      <c r="HV614" s="519"/>
      <c r="HW614" s="519"/>
      <c r="HX614" s="519"/>
      <c r="HY614" s="519"/>
      <c r="HZ614" s="519"/>
      <c r="IA614" s="519"/>
      <c r="IB614" s="519"/>
      <c r="IC614" s="519"/>
      <c r="ID614" s="519"/>
      <c r="IE614" s="519"/>
      <c r="IF614" s="519"/>
      <c r="IG614" s="519"/>
      <c r="IH614" s="519"/>
      <c r="II614" s="519"/>
      <c r="IJ614" s="519"/>
      <c r="IK614" s="519"/>
      <c r="IL614" s="519"/>
      <c r="IM614" s="519"/>
      <c r="IN614" s="519"/>
      <c r="IO614" s="519"/>
      <c r="IP614" s="519"/>
      <c r="IQ614" s="519"/>
      <c r="IR614" s="519"/>
      <c r="IS614" s="519"/>
      <c r="IT614" s="519"/>
      <c r="IU614" s="519"/>
      <c r="IV614" s="519"/>
    </row>
    <row r="615" spans="1:256" s="510" customFormat="1" ht="24.75" customHeight="1">
      <c r="A615" s="541" t="s">
        <v>468</v>
      </c>
      <c r="B615" s="363">
        <v>16</v>
      </c>
      <c r="C615" s="363">
        <f t="shared" si="34"/>
        <v>15</v>
      </c>
      <c r="D615" s="25">
        <v>15</v>
      </c>
      <c r="E615" s="542">
        <f>D615/C615</f>
        <v>1</v>
      </c>
      <c r="F615" s="543">
        <v>15</v>
      </c>
      <c r="G615" s="542">
        <f>(D615-F615)/F615</f>
        <v>0</v>
      </c>
      <c r="H615" s="518"/>
      <c r="I615" s="519"/>
      <c r="J615" s="519"/>
      <c r="K615" s="519"/>
      <c r="L615" s="519"/>
      <c r="M615" s="519"/>
      <c r="N615" s="519"/>
      <c r="O615" s="519"/>
      <c r="P615" s="519"/>
      <c r="Q615" s="519"/>
      <c r="R615" s="519"/>
      <c r="S615" s="519"/>
      <c r="T615" s="519"/>
      <c r="U615" s="519"/>
      <c r="V615" s="519"/>
      <c r="W615" s="519"/>
      <c r="X615" s="519"/>
      <c r="Y615" s="519"/>
      <c r="Z615" s="519"/>
      <c r="AA615" s="519"/>
      <c r="AB615" s="519"/>
      <c r="AC615" s="519"/>
      <c r="AD615" s="519"/>
      <c r="AE615" s="519"/>
      <c r="AF615" s="519"/>
      <c r="HQ615" s="519"/>
      <c r="HR615" s="519"/>
      <c r="HS615" s="519"/>
      <c r="HT615" s="519"/>
      <c r="HU615" s="519"/>
      <c r="HV615" s="519"/>
      <c r="HW615" s="519"/>
      <c r="HX615" s="519"/>
      <c r="HY615" s="519"/>
      <c r="HZ615" s="519"/>
      <c r="IA615" s="519"/>
      <c r="IB615" s="519"/>
      <c r="IC615" s="519"/>
      <c r="ID615" s="519"/>
      <c r="IE615" s="519"/>
      <c r="IF615" s="519"/>
      <c r="IG615" s="519"/>
      <c r="IH615" s="519"/>
      <c r="II615" s="519"/>
      <c r="IJ615" s="519"/>
      <c r="IK615" s="519"/>
      <c r="IL615" s="519"/>
      <c r="IM615" s="519"/>
      <c r="IN615" s="519"/>
      <c r="IO615" s="519"/>
      <c r="IP615" s="519"/>
      <c r="IQ615" s="519"/>
      <c r="IR615" s="519"/>
      <c r="IS615" s="519"/>
      <c r="IT615" s="519"/>
      <c r="IU615" s="519"/>
      <c r="IV615" s="519"/>
    </row>
    <row r="616" spans="1:256" s="510" customFormat="1" ht="39.75" customHeight="1">
      <c r="A616" s="541" t="s">
        <v>469</v>
      </c>
      <c r="B616" s="363"/>
      <c r="C616" s="363">
        <f t="shared" si="34"/>
        <v>0</v>
      </c>
      <c r="D616" s="363"/>
      <c r="E616" s="542"/>
      <c r="F616" s="543">
        <v>0</v>
      </c>
      <c r="G616" s="542"/>
      <c r="H616" s="518"/>
      <c r="I616" s="519"/>
      <c r="J616" s="519"/>
      <c r="K616" s="519"/>
      <c r="L616" s="519"/>
      <c r="M616" s="519"/>
      <c r="N616" s="519"/>
      <c r="O616" s="519"/>
      <c r="P616" s="519"/>
      <c r="Q616" s="519"/>
      <c r="R616" s="519"/>
      <c r="S616" s="519"/>
      <c r="T616" s="519"/>
      <c r="U616" s="519"/>
      <c r="V616" s="519"/>
      <c r="W616" s="519"/>
      <c r="X616" s="519"/>
      <c r="Y616" s="519"/>
      <c r="Z616" s="519"/>
      <c r="AA616" s="519"/>
      <c r="AB616" s="519"/>
      <c r="AC616" s="519"/>
      <c r="AD616" s="519"/>
      <c r="AE616" s="519"/>
      <c r="AF616" s="519"/>
      <c r="HQ616" s="519"/>
      <c r="HR616" s="519"/>
      <c r="HS616" s="519"/>
      <c r="HT616" s="519"/>
      <c r="HU616" s="519"/>
      <c r="HV616" s="519"/>
      <c r="HW616" s="519"/>
      <c r="HX616" s="519"/>
      <c r="HY616" s="519"/>
      <c r="HZ616" s="519"/>
      <c r="IA616" s="519"/>
      <c r="IB616" s="519"/>
      <c r="IC616" s="519"/>
      <c r="ID616" s="519"/>
      <c r="IE616" s="519"/>
      <c r="IF616" s="519"/>
      <c r="IG616" s="519"/>
      <c r="IH616" s="519"/>
      <c r="II616" s="519"/>
      <c r="IJ616" s="519"/>
      <c r="IK616" s="519"/>
      <c r="IL616" s="519"/>
      <c r="IM616" s="519"/>
      <c r="IN616" s="519"/>
      <c r="IO616" s="519"/>
      <c r="IP616" s="519"/>
      <c r="IQ616" s="519"/>
      <c r="IR616" s="519"/>
      <c r="IS616" s="519"/>
      <c r="IT616" s="519"/>
      <c r="IU616" s="519"/>
      <c r="IV616" s="519"/>
    </row>
    <row r="617" spans="1:8" s="508" customFormat="1" ht="24.75" customHeight="1">
      <c r="A617" s="541" t="s">
        <v>470</v>
      </c>
      <c r="B617" s="363"/>
      <c r="C617" s="363">
        <f t="shared" si="34"/>
        <v>0</v>
      </c>
      <c r="D617" s="363"/>
      <c r="E617" s="542"/>
      <c r="F617" s="543">
        <v>0</v>
      </c>
      <c r="G617" s="542"/>
      <c r="H617" s="544"/>
    </row>
    <row r="618" spans="1:256" s="510" customFormat="1" ht="24.75" customHeight="1">
      <c r="A618" s="541" t="s">
        <v>471</v>
      </c>
      <c r="B618" s="363">
        <v>220</v>
      </c>
      <c r="C618" s="363">
        <f t="shared" si="34"/>
        <v>299</v>
      </c>
      <c r="D618" s="25">
        <v>195</v>
      </c>
      <c r="E618" s="542">
        <f>D618/C618</f>
        <v>0.6521739130434783</v>
      </c>
      <c r="F618" s="543">
        <v>152</v>
      </c>
      <c r="G618" s="542">
        <f>(D618-F618)/F618</f>
        <v>0.28289473684210525</v>
      </c>
      <c r="H618" s="518">
        <v>104</v>
      </c>
      <c r="I618" s="519"/>
      <c r="J618" s="519"/>
      <c r="K618" s="519"/>
      <c r="L618" s="519"/>
      <c r="M618" s="519"/>
      <c r="N618" s="519"/>
      <c r="O618" s="519"/>
      <c r="P618" s="519"/>
      <c r="Q618" s="519"/>
      <c r="R618" s="519"/>
      <c r="S618" s="519"/>
      <c r="T618" s="519"/>
      <c r="U618" s="519"/>
      <c r="V618" s="519"/>
      <c r="W618" s="519"/>
      <c r="X618" s="519"/>
      <c r="Y618" s="519"/>
      <c r="Z618" s="519"/>
      <c r="AA618" s="519"/>
      <c r="AB618" s="519"/>
      <c r="AC618" s="519"/>
      <c r="AD618" s="519"/>
      <c r="AE618" s="519"/>
      <c r="AF618" s="519"/>
      <c r="HQ618" s="519"/>
      <c r="HR618" s="519"/>
      <c r="HS618" s="519"/>
      <c r="HT618" s="519"/>
      <c r="HU618" s="519"/>
      <c r="HV618" s="519"/>
      <c r="HW618" s="519"/>
      <c r="HX618" s="519"/>
      <c r="HY618" s="519"/>
      <c r="HZ618" s="519"/>
      <c r="IA618" s="519"/>
      <c r="IB618" s="519"/>
      <c r="IC618" s="519"/>
      <c r="ID618" s="519"/>
      <c r="IE618" s="519"/>
      <c r="IF618" s="519"/>
      <c r="IG618" s="519"/>
      <c r="IH618" s="519"/>
      <c r="II618" s="519"/>
      <c r="IJ618" s="519"/>
      <c r="IK618" s="519"/>
      <c r="IL618" s="519"/>
      <c r="IM618" s="519"/>
      <c r="IN618" s="519"/>
      <c r="IO618" s="519"/>
      <c r="IP618" s="519"/>
      <c r="IQ618" s="519"/>
      <c r="IR618" s="519"/>
      <c r="IS618" s="519"/>
      <c r="IT618" s="519"/>
      <c r="IU618" s="519"/>
      <c r="IV618" s="519"/>
    </row>
    <row r="619" spans="1:8" s="508" customFormat="1" ht="39.75" customHeight="1">
      <c r="A619" s="541" t="s">
        <v>472</v>
      </c>
      <c r="B619" s="363"/>
      <c r="C619" s="363">
        <f t="shared" si="34"/>
        <v>0</v>
      </c>
      <c r="D619" s="25"/>
      <c r="E619" s="542"/>
      <c r="F619" s="543"/>
      <c r="G619" s="542"/>
      <c r="H619" s="544"/>
    </row>
    <row r="620" spans="1:256" s="510" customFormat="1" ht="24.75" customHeight="1">
      <c r="A620" s="541" t="s">
        <v>473</v>
      </c>
      <c r="B620" s="363">
        <v>371</v>
      </c>
      <c r="C620" s="363">
        <f t="shared" si="34"/>
        <v>410</v>
      </c>
      <c r="D620" s="25">
        <v>405</v>
      </c>
      <c r="E620" s="542">
        <f>D620/C620</f>
        <v>0.9878048780487805</v>
      </c>
      <c r="F620" s="543">
        <v>298</v>
      </c>
      <c r="G620" s="542">
        <f>(D620-F620)/F620</f>
        <v>0.35906040268456374</v>
      </c>
      <c r="H620" s="518">
        <v>5</v>
      </c>
      <c r="I620" s="519"/>
      <c r="J620" s="519"/>
      <c r="K620" s="519"/>
      <c r="L620" s="519"/>
      <c r="M620" s="519"/>
      <c r="N620" s="519"/>
      <c r="O620" s="519"/>
      <c r="P620" s="519"/>
      <c r="Q620" s="519"/>
      <c r="R620" s="519"/>
      <c r="S620" s="519"/>
      <c r="T620" s="519"/>
      <c r="U620" s="519"/>
      <c r="V620" s="519"/>
      <c r="W620" s="519"/>
      <c r="X620" s="519"/>
      <c r="Y620" s="519"/>
      <c r="Z620" s="519"/>
      <c r="AA620" s="519"/>
      <c r="AB620" s="519"/>
      <c r="AC620" s="519"/>
      <c r="AD620" s="519"/>
      <c r="AE620" s="519"/>
      <c r="AF620" s="519"/>
      <c r="HQ620" s="519"/>
      <c r="HR620" s="519"/>
      <c r="HS620" s="519"/>
      <c r="HT620" s="519"/>
      <c r="HU620" s="519"/>
      <c r="HV620" s="519"/>
      <c r="HW620" s="519"/>
      <c r="HX620" s="519"/>
      <c r="HY620" s="519"/>
      <c r="HZ620" s="519"/>
      <c r="IA620" s="519"/>
      <c r="IB620" s="519"/>
      <c r="IC620" s="519"/>
      <c r="ID620" s="519"/>
      <c r="IE620" s="519"/>
      <c r="IF620" s="519"/>
      <c r="IG620" s="519"/>
      <c r="IH620" s="519"/>
      <c r="II620" s="519"/>
      <c r="IJ620" s="519"/>
      <c r="IK620" s="519"/>
      <c r="IL620" s="519"/>
      <c r="IM620" s="519"/>
      <c r="IN620" s="519"/>
      <c r="IO620" s="519"/>
      <c r="IP620" s="519"/>
      <c r="IQ620" s="519"/>
      <c r="IR620" s="519"/>
      <c r="IS620" s="519"/>
      <c r="IT620" s="519"/>
      <c r="IU620" s="519"/>
      <c r="IV620" s="519"/>
    </row>
    <row r="621" spans="1:8" s="508" customFormat="1" ht="24.75" customHeight="1">
      <c r="A621" s="534" t="s">
        <v>474</v>
      </c>
      <c r="B621" s="360">
        <f>SUM(B622:B627)</f>
        <v>116</v>
      </c>
      <c r="C621" s="360">
        <f t="shared" si="34"/>
        <v>150</v>
      </c>
      <c r="D621" s="360">
        <f>SUM(D622:D627)</f>
        <v>74</v>
      </c>
      <c r="E621" s="536">
        <f>D621/C621</f>
        <v>0.49333333333333335</v>
      </c>
      <c r="F621" s="539">
        <f>SUM(F622:F627)</f>
        <v>70</v>
      </c>
      <c r="G621" s="536">
        <f>(D621-F621)/F621</f>
        <v>0.05714285714285714</v>
      </c>
      <c r="H621" s="540">
        <f>SUM(H622:H627)</f>
        <v>76</v>
      </c>
    </row>
    <row r="622" spans="1:256" s="510" customFormat="1" ht="24.75" customHeight="1">
      <c r="A622" s="541" t="s">
        <v>475</v>
      </c>
      <c r="B622" s="363">
        <v>55</v>
      </c>
      <c r="C622" s="363">
        <f t="shared" si="34"/>
        <v>58</v>
      </c>
      <c r="D622" s="25">
        <v>39</v>
      </c>
      <c r="E622" s="542">
        <f>D622/C622</f>
        <v>0.6724137931034483</v>
      </c>
      <c r="F622" s="543">
        <v>50</v>
      </c>
      <c r="G622" s="542">
        <f>(D622-F622)/F622</f>
        <v>-0.22</v>
      </c>
      <c r="H622" s="518">
        <v>19</v>
      </c>
      <c r="I622" s="519"/>
      <c r="J622" s="519"/>
      <c r="K622" s="519"/>
      <c r="L622" s="519"/>
      <c r="M622" s="519"/>
      <c r="N622" s="519"/>
      <c r="O622" s="519"/>
      <c r="P622" s="519"/>
      <c r="Q622" s="519"/>
      <c r="R622" s="519"/>
      <c r="S622" s="519"/>
      <c r="T622" s="519"/>
      <c r="U622" s="519"/>
      <c r="V622" s="519"/>
      <c r="W622" s="519"/>
      <c r="X622" s="519"/>
      <c r="Y622" s="519"/>
      <c r="Z622" s="519"/>
      <c r="AA622" s="519"/>
      <c r="AB622" s="519"/>
      <c r="AC622" s="519"/>
      <c r="AD622" s="519"/>
      <c r="AE622" s="519"/>
      <c r="AF622" s="519"/>
      <c r="HQ622" s="519"/>
      <c r="HR622" s="519"/>
      <c r="HS622" s="519"/>
      <c r="HT622" s="519"/>
      <c r="HU622" s="519"/>
      <c r="HV622" s="519"/>
      <c r="HW622" s="519"/>
      <c r="HX622" s="519"/>
      <c r="HY622" s="519"/>
      <c r="HZ622" s="519"/>
      <c r="IA622" s="519"/>
      <c r="IB622" s="519"/>
      <c r="IC622" s="519"/>
      <c r="ID622" s="519"/>
      <c r="IE622" s="519"/>
      <c r="IF622" s="519"/>
      <c r="IG622" s="519"/>
      <c r="IH622" s="519"/>
      <c r="II622" s="519"/>
      <c r="IJ622" s="519"/>
      <c r="IK622" s="519"/>
      <c r="IL622" s="519"/>
      <c r="IM622" s="519"/>
      <c r="IN622" s="519"/>
      <c r="IO622" s="519"/>
      <c r="IP622" s="519"/>
      <c r="IQ622" s="519"/>
      <c r="IR622" s="519"/>
      <c r="IS622" s="519"/>
      <c r="IT622" s="519"/>
      <c r="IU622" s="519"/>
      <c r="IV622" s="519"/>
    </row>
    <row r="623" spans="1:256" s="510" customFormat="1" ht="39.75" customHeight="1">
      <c r="A623" s="541" t="s">
        <v>476</v>
      </c>
      <c r="B623" s="363"/>
      <c r="C623" s="363">
        <f t="shared" si="34"/>
        <v>0</v>
      </c>
      <c r="D623" s="25"/>
      <c r="E623" s="542"/>
      <c r="F623" s="543">
        <v>0</v>
      </c>
      <c r="G623" s="542"/>
      <c r="H623" s="518"/>
      <c r="I623" s="519"/>
      <c r="J623" s="519"/>
      <c r="K623" s="519"/>
      <c r="L623" s="519"/>
      <c r="M623" s="519"/>
      <c r="N623" s="519"/>
      <c r="O623" s="519"/>
      <c r="P623" s="519"/>
      <c r="Q623" s="519"/>
      <c r="R623" s="519"/>
      <c r="S623" s="519"/>
      <c r="T623" s="519"/>
      <c r="U623" s="519"/>
      <c r="V623" s="519"/>
      <c r="W623" s="519"/>
      <c r="X623" s="519"/>
      <c r="Y623" s="519"/>
      <c r="Z623" s="519"/>
      <c r="AA623" s="519"/>
      <c r="AB623" s="519"/>
      <c r="AC623" s="519"/>
      <c r="AD623" s="519"/>
      <c r="AE623" s="519"/>
      <c r="AF623" s="519"/>
      <c r="HQ623" s="519"/>
      <c r="HR623" s="519"/>
      <c r="HS623" s="519"/>
      <c r="HT623" s="519"/>
      <c r="HU623" s="519"/>
      <c r="HV623" s="519"/>
      <c r="HW623" s="519"/>
      <c r="HX623" s="519"/>
      <c r="HY623" s="519"/>
      <c r="HZ623" s="519"/>
      <c r="IA623" s="519"/>
      <c r="IB623" s="519"/>
      <c r="IC623" s="519"/>
      <c r="ID623" s="519"/>
      <c r="IE623" s="519"/>
      <c r="IF623" s="519"/>
      <c r="IG623" s="519"/>
      <c r="IH623" s="519"/>
      <c r="II623" s="519"/>
      <c r="IJ623" s="519"/>
      <c r="IK623" s="519"/>
      <c r="IL623" s="519"/>
      <c r="IM623" s="519"/>
      <c r="IN623" s="519"/>
      <c r="IO623" s="519"/>
      <c r="IP623" s="519"/>
      <c r="IQ623" s="519"/>
      <c r="IR623" s="519"/>
      <c r="IS623" s="519"/>
      <c r="IT623" s="519"/>
      <c r="IU623" s="519"/>
      <c r="IV623" s="519"/>
    </row>
    <row r="624" spans="1:256" s="510" customFormat="1" ht="39.75" customHeight="1">
      <c r="A624" s="541" t="s">
        <v>477</v>
      </c>
      <c r="B624" s="363"/>
      <c r="C624" s="363">
        <f t="shared" si="34"/>
        <v>0</v>
      </c>
      <c r="D624" s="25"/>
      <c r="E624" s="542"/>
      <c r="F624" s="543">
        <v>0</v>
      </c>
      <c r="G624" s="542"/>
      <c r="H624" s="518"/>
      <c r="I624" s="519"/>
      <c r="J624" s="519"/>
      <c r="K624" s="519"/>
      <c r="L624" s="519"/>
      <c r="M624" s="519"/>
      <c r="N624" s="519"/>
      <c r="O624" s="519"/>
      <c r="P624" s="519"/>
      <c r="Q624" s="519"/>
      <c r="R624" s="519"/>
      <c r="S624" s="519"/>
      <c r="T624" s="519"/>
      <c r="U624" s="519"/>
      <c r="V624" s="519"/>
      <c r="W624" s="519"/>
      <c r="X624" s="519"/>
      <c r="Y624" s="519"/>
      <c r="Z624" s="519"/>
      <c r="AA624" s="519"/>
      <c r="AB624" s="519"/>
      <c r="AC624" s="519"/>
      <c r="AD624" s="519"/>
      <c r="AE624" s="519"/>
      <c r="AF624" s="519"/>
      <c r="HQ624" s="519"/>
      <c r="HR624" s="519"/>
      <c r="HS624" s="519"/>
      <c r="HT624" s="519"/>
      <c r="HU624" s="519"/>
      <c r="HV624" s="519"/>
      <c r="HW624" s="519"/>
      <c r="HX624" s="519"/>
      <c r="HY624" s="519"/>
      <c r="HZ624" s="519"/>
      <c r="IA624" s="519"/>
      <c r="IB624" s="519"/>
      <c r="IC624" s="519"/>
      <c r="ID624" s="519"/>
      <c r="IE624" s="519"/>
      <c r="IF624" s="519"/>
      <c r="IG624" s="519"/>
      <c r="IH624" s="519"/>
      <c r="II624" s="519"/>
      <c r="IJ624" s="519"/>
      <c r="IK624" s="519"/>
      <c r="IL624" s="519"/>
      <c r="IM624" s="519"/>
      <c r="IN624" s="519"/>
      <c r="IO624" s="519"/>
      <c r="IP624" s="519"/>
      <c r="IQ624" s="519"/>
      <c r="IR624" s="519"/>
      <c r="IS624" s="519"/>
      <c r="IT624" s="519"/>
      <c r="IU624" s="519"/>
      <c r="IV624" s="519"/>
    </row>
    <row r="625" spans="1:8" s="508" customFormat="1" ht="24.75" customHeight="1">
      <c r="A625" s="541" t="s">
        <v>478</v>
      </c>
      <c r="B625" s="363">
        <v>6</v>
      </c>
      <c r="C625" s="363">
        <f t="shared" si="34"/>
        <v>17</v>
      </c>
      <c r="D625" s="25">
        <v>3</v>
      </c>
      <c r="E625" s="542">
        <f aca="true" t="shared" si="36" ref="E625:E630">D625/C625</f>
        <v>0.17647058823529413</v>
      </c>
      <c r="F625" s="543">
        <v>0</v>
      </c>
      <c r="G625" s="542"/>
      <c r="H625" s="544">
        <v>14</v>
      </c>
    </row>
    <row r="626" spans="1:8" s="508" customFormat="1" ht="24.75" customHeight="1">
      <c r="A626" s="541" t="s">
        <v>479</v>
      </c>
      <c r="B626" s="363">
        <v>29</v>
      </c>
      <c r="C626" s="363">
        <f t="shared" si="34"/>
        <v>28</v>
      </c>
      <c r="D626" s="25">
        <v>27</v>
      </c>
      <c r="E626" s="542">
        <f t="shared" si="36"/>
        <v>0.9642857142857143</v>
      </c>
      <c r="F626" s="543">
        <v>8</v>
      </c>
      <c r="G626" s="542">
        <f>(D626-F626)/F626</f>
        <v>2.375</v>
      </c>
      <c r="H626" s="544">
        <v>1</v>
      </c>
    </row>
    <row r="627" spans="1:256" s="510" customFormat="1" ht="24.75" customHeight="1">
      <c r="A627" s="541" t="s">
        <v>480</v>
      </c>
      <c r="B627" s="363">
        <v>26</v>
      </c>
      <c r="C627" s="363">
        <f t="shared" si="34"/>
        <v>47</v>
      </c>
      <c r="D627" s="25">
        <v>5</v>
      </c>
      <c r="E627" s="542">
        <f t="shared" si="36"/>
        <v>0.10638297872340426</v>
      </c>
      <c r="F627" s="543">
        <v>12</v>
      </c>
      <c r="G627" s="542">
        <f>(D627-F627)/F627</f>
        <v>-0.5833333333333334</v>
      </c>
      <c r="H627" s="518">
        <v>42</v>
      </c>
      <c r="I627" s="519"/>
      <c r="J627" s="519"/>
      <c r="K627" s="519"/>
      <c r="L627" s="519"/>
      <c r="M627" s="519"/>
      <c r="N627" s="519"/>
      <c r="O627" s="519"/>
      <c r="P627" s="519"/>
      <c r="Q627" s="519"/>
      <c r="R627" s="519"/>
      <c r="S627" s="519"/>
      <c r="T627" s="519"/>
      <c r="U627" s="519"/>
      <c r="V627" s="519"/>
      <c r="W627" s="519"/>
      <c r="X627" s="519"/>
      <c r="Y627" s="519"/>
      <c r="Z627" s="519"/>
      <c r="AA627" s="519"/>
      <c r="AB627" s="519"/>
      <c r="AC627" s="519"/>
      <c r="AD627" s="519"/>
      <c r="AE627" s="519"/>
      <c r="AF627" s="519"/>
      <c r="HQ627" s="519"/>
      <c r="HR627" s="519"/>
      <c r="HS627" s="519"/>
      <c r="HT627" s="519"/>
      <c r="HU627" s="519"/>
      <c r="HV627" s="519"/>
      <c r="HW627" s="519"/>
      <c r="HX627" s="519"/>
      <c r="HY627" s="519"/>
      <c r="HZ627" s="519"/>
      <c r="IA627" s="519"/>
      <c r="IB627" s="519"/>
      <c r="IC627" s="519"/>
      <c r="ID627" s="519"/>
      <c r="IE627" s="519"/>
      <c r="IF627" s="519"/>
      <c r="IG627" s="519"/>
      <c r="IH627" s="519"/>
      <c r="II627" s="519"/>
      <c r="IJ627" s="519"/>
      <c r="IK627" s="519"/>
      <c r="IL627" s="519"/>
      <c r="IM627" s="519"/>
      <c r="IN627" s="519"/>
      <c r="IO627" s="519"/>
      <c r="IP627" s="519"/>
      <c r="IQ627" s="519"/>
      <c r="IR627" s="519"/>
      <c r="IS627" s="519"/>
      <c r="IT627" s="519"/>
      <c r="IU627" s="519"/>
      <c r="IV627" s="519"/>
    </row>
    <row r="628" spans="1:8" s="508" customFormat="1" ht="24.75" customHeight="1">
      <c r="A628" s="534" t="s">
        <v>481</v>
      </c>
      <c r="B628" s="360">
        <f>SUM(B629:B635)</f>
        <v>786</v>
      </c>
      <c r="C628" s="360">
        <f t="shared" si="34"/>
        <v>783</v>
      </c>
      <c r="D628" s="360">
        <f>SUM(D629:D635)</f>
        <v>712</v>
      </c>
      <c r="E628" s="536">
        <f t="shared" si="36"/>
        <v>0.909323116219668</v>
      </c>
      <c r="F628" s="539">
        <f>SUM(F629:F635)</f>
        <v>96</v>
      </c>
      <c r="G628" s="536">
        <f>(D628-F628)/F628</f>
        <v>6.416666666666667</v>
      </c>
      <c r="H628" s="540">
        <f>SUM(H629:H635)</f>
        <v>71</v>
      </c>
    </row>
    <row r="629" spans="1:256" s="510" customFormat="1" ht="24.75" customHeight="1">
      <c r="A629" s="541" t="s">
        <v>482</v>
      </c>
      <c r="B629" s="363">
        <v>10</v>
      </c>
      <c r="C629" s="363">
        <f t="shared" si="34"/>
        <v>8</v>
      </c>
      <c r="D629" s="25">
        <v>8</v>
      </c>
      <c r="E629" s="542">
        <f t="shared" si="36"/>
        <v>1</v>
      </c>
      <c r="F629" s="543">
        <v>11</v>
      </c>
      <c r="G629" s="542">
        <f>(D629-F629)/F629</f>
        <v>-0.2727272727272727</v>
      </c>
      <c r="H629" s="518"/>
      <c r="I629" s="519"/>
      <c r="J629" s="519"/>
      <c r="K629" s="519"/>
      <c r="L629" s="519"/>
      <c r="M629" s="519"/>
      <c r="N629" s="519"/>
      <c r="O629" s="519"/>
      <c r="P629" s="519"/>
      <c r="Q629" s="519"/>
      <c r="R629" s="519"/>
      <c r="S629" s="519"/>
      <c r="T629" s="519"/>
      <c r="U629" s="519"/>
      <c r="V629" s="519"/>
      <c r="W629" s="519"/>
      <c r="X629" s="519"/>
      <c r="Y629" s="519"/>
      <c r="Z629" s="519"/>
      <c r="AA629" s="519"/>
      <c r="AB629" s="519"/>
      <c r="AC629" s="519"/>
      <c r="AD629" s="519"/>
      <c r="AE629" s="519"/>
      <c r="AF629" s="519"/>
      <c r="HQ629" s="519"/>
      <c r="HR629" s="519"/>
      <c r="HS629" s="519"/>
      <c r="HT629" s="519"/>
      <c r="HU629" s="519"/>
      <c r="HV629" s="519"/>
      <c r="HW629" s="519"/>
      <c r="HX629" s="519"/>
      <c r="HY629" s="519"/>
      <c r="HZ629" s="519"/>
      <c r="IA629" s="519"/>
      <c r="IB629" s="519"/>
      <c r="IC629" s="519"/>
      <c r="ID629" s="519"/>
      <c r="IE629" s="519"/>
      <c r="IF629" s="519"/>
      <c r="IG629" s="519"/>
      <c r="IH629" s="519"/>
      <c r="II629" s="519"/>
      <c r="IJ629" s="519"/>
      <c r="IK629" s="519"/>
      <c r="IL629" s="519"/>
      <c r="IM629" s="519"/>
      <c r="IN629" s="519"/>
      <c r="IO629" s="519"/>
      <c r="IP629" s="519"/>
      <c r="IQ629" s="519"/>
      <c r="IR629" s="519"/>
      <c r="IS629" s="519"/>
      <c r="IT629" s="519"/>
      <c r="IU629" s="519"/>
      <c r="IV629" s="519"/>
    </row>
    <row r="630" spans="1:256" s="510" customFormat="1" ht="24.75" customHeight="1">
      <c r="A630" s="541" t="s">
        <v>483</v>
      </c>
      <c r="B630" s="363">
        <v>46</v>
      </c>
      <c r="C630" s="363">
        <f t="shared" si="34"/>
        <v>97</v>
      </c>
      <c r="D630" s="25">
        <v>97</v>
      </c>
      <c r="E630" s="542">
        <f t="shared" si="36"/>
        <v>1</v>
      </c>
      <c r="F630" s="543">
        <v>17</v>
      </c>
      <c r="G630" s="542">
        <f>(D630-F630)/F630</f>
        <v>4.705882352941177</v>
      </c>
      <c r="H630" s="518"/>
      <c r="I630" s="519"/>
      <c r="J630" s="519"/>
      <c r="K630" s="519"/>
      <c r="L630" s="519"/>
      <c r="M630" s="519"/>
      <c r="N630" s="519"/>
      <c r="O630" s="519"/>
      <c r="P630" s="519"/>
      <c r="Q630" s="519"/>
      <c r="R630" s="519"/>
      <c r="S630" s="519"/>
      <c r="T630" s="519"/>
      <c r="U630" s="519"/>
      <c r="V630" s="519"/>
      <c r="W630" s="519"/>
      <c r="X630" s="519"/>
      <c r="Y630" s="519"/>
      <c r="Z630" s="519"/>
      <c r="AA630" s="519"/>
      <c r="AB630" s="519"/>
      <c r="AC630" s="519"/>
      <c r="AD630" s="519"/>
      <c r="AE630" s="519"/>
      <c r="AF630" s="519"/>
      <c r="HQ630" s="519"/>
      <c r="HR630" s="519"/>
      <c r="HS630" s="519"/>
      <c r="HT630" s="519"/>
      <c r="HU630" s="519"/>
      <c r="HV630" s="519"/>
      <c r="HW630" s="519"/>
      <c r="HX630" s="519"/>
      <c r="HY630" s="519"/>
      <c r="HZ630" s="519"/>
      <c r="IA630" s="519"/>
      <c r="IB630" s="519"/>
      <c r="IC630" s="519"/>
      <c r="ID630" s="519"/>
      <c r="IE630" s="519"/>
      <c r="IF630" s="519"/>
      <c r="IG630" s="519"/>
      <c r="IH630" s="519"/>
      <c r="II630" s="519"/>
      <c r="IJ630" s="519"/>
      <c r="IK630" s="519"/>
      <c r="IL630" s="519"/>
      <c r="IM630" s="519"/>
      <c r="IN630" s="519"/>
      <c r="IO630" s="519"/>
      <c r="IP630" s="519"/>
      <c r="IQ630" s="519"/>
      <c r="IR630" s="519"/>
      <c r="IS630" s="519"/>
      <c r="IT630" s="519"/>
      <c r="IU630" s="519"/>
      <c r="IV630" s="519"/>
    </row>
    <row r="631" spans="1:256" s="510" customFormat="1" ht="24.75" customHeight="1">
      <c r="A631" s="541" t="s">
        <v>484</v>
      </c>
      <c r="B631" s="363"/>
      <c r="C631" s="363">
        <f t="shared" si="34"/>
        <v>0</v>
      </c>
      <c r="D631" s="25"/>
      <c r="E631" s="542"/>
      <c r="F631" s="537">
        <v>0</v>
      </c>
      <c r="G631" s="542"/>
      <c r="H631" s="518"/>
      <c r="I631" s="519"/>
      <c r="J631" s="519"/>
      <c r="K631" s="519"/>
      <c r="L631" s="519"/>
      <c r="M631" s="519"/>
      <c r="N631" s="519"/>
      <c r="O631" s="519"/>
      <c r="P631" s="519"/>
      <c r="Q631" s="519"/>
      <c r="R631" s="519"/>
      <c r="S631" s="519"/>
      <c r="T631" s="519"/>
      <c r="U631" s="519"/>
      <c r="V631" s="519"/>
      <c r="W631" s="519"/>
      <c r="X631" s="519"/>
      <c r="Y631" s="519"/>
      <c r="Z631" s="519"/>
      <c r="AA631" s="519"/>
      <c r="AB631" s="519"/>
      <c r="AC631" s="519"/>
      <c r="AD631" s="519"/>
      <c r="AE631" s="519"/>
      <c r="AF631" s="519"/>
      <c r="HQ631" s="519"/>
      <c r="HR631" s="519"/>
      <c r="HS631" s="519"/>
      <c r="HT631" s="519"/>
      <c r="HU631" s="519"/>
      <c r="HV631" s="519"/>
      <c r="HW631" s="519"/>
      <c r="HX631" s="519"/>
      <c r="HY631" s="519"/>
      <c r="HZ631" s="519"/>
      <c r="IA631" s="519"/>
      <c r="IB631" s="519"/>
      <c r="IC631" s="519"/>
      <c r="ID631" s="519"/>
      <c r="IE631" s="519"/>
      <c r="IF631" s="519"/>
      <c r="IG631" s="519"/>
      <c r="IH631" s="519"/>
      <c r="II631" s="519"/>
      <c r="IJ631" s="519"/>
      <c r="IK631" s="519"/>
      <c r="IL631" s="519"/>
      <c r="IM631" s="519"/>
      <c r="IN631" s="519"/>
      <c r="IO631" s="519"/>
      <c r="IP631" s="519"/>
      <c r="IQ631" s="519"/>
      <c r="IR631" s="519"/>
      <c r="IS631" s="519"/>
      <c r="IT631" s="519"/>
      <c r="IU631" s="519"/>
      <c r="IV631" s="519"/>
    </row>
    <row r="632" spans="1:256" s="510" customFormat="1" ht="24.75" customHeight="1">
      <c r="A632" s="541" t="s">
        <v>485</v>
      </c>
      <c r="B632" s="363">
        <v>46</v>
      </c>
      <c r="C632" s="363">
        <f t="shared" si="34"/>
        <v>69</v>
      </c>
      <c r="D632" s="25">
        <v>69</v>
      </c>
      <c r="E632" s="542">
        <f aca="true" t="shared" si="37" ref="E632:E637">D632/C632</f>
        <v>1</v>
      </c>
      <c r="F632" s="543">
        <v>68</v>
      </c>
      <c r="G632" s="542">
        <f>(D632-F632)/F632</f>
        <v>0.014705882352941176</v>
      </c>
      <c r="H632" s="518"/>
      <c r="I632" s="519"/>
      <c r="J632" s="519"/>
      <c r="K632" s="519"/>
      <c r="L632" s="519"/>
      <c r="M632" s="519"/>
      <c r="N632" s="519"/>
      <c r="O632" s="519"/>
      <c r="P632" s="519"/>
      <c r="Q632" s="519"/>
      <c r="R632" s="519"/>
      <c r="S632" s="519"/>
      <c r="T632" s="519"/>
      <c r="U632" s="519"/>
      <c r="V632" s="519"/>
      <c r="W632" s="519"/>
      <c r="X632" s="519"/>
      <c r="Y632" s="519"/>
      <c r="Z632" s="519"/>
      <c r="AA632" s="519"/>
      <c r="AB632" s="519"/>
      <c r="AC632" s="519"/>
      <c r="AD632" s="519"/>
      <c r="AE632" s="519"/>
      <c r="AF632" s="519"/>
      <c r="HQ632" s="519"/>
      <c r="HR632" s="519"/>
      <c r="HS632" s="519"/>
      <c r="HT632" s="519"/>
      <c r="HU632" s="519"/>
      <c r="HV632" s="519"/>
      <c r="HW632" s="519"/>
      <c r="HX632" s="519"/>
      <c r="HY632" s="519"/>
      <c r="HZ632" s="519"/>
      <c r="IA632" s="519"/>
      <c r="IB632" s="519"/>
      <c r="IC632" s="519"/>
      <c r="ID632" s="519"/>
      <c r="IE632" s="519"/>
      <c r="IF632" s="519"/>
      <c r="IG632" s="519"/>
      <c r="IH632" s="519"/>
      <c r="II632" s="519"/>
      <c r="IJ632" s="519"/>
      <c r="IK632" s="519"/>
      <c r="IL632" s="519"/>
      <c r="IM632" s="519"/>
      <c r="IN632" s="519"/>
      <c r="IO632" s="519"/>
      <c r="IP632" s="519"/>
      <c r="IQ632" s="519"/>
      <c r="IR632" s="519"/>
      <c r="IS632" s="519"/>
      <c r="IT632" s="519"/>
      <c r="IU632" s="519"/>
      <c r="IV632" s="519"/>
    </row>
    <row r="633" spans="1:8" s="508" customFormat="1" ht="24.75" customHeight="1">
      <c r="A633" s="541" t="s">
        <v>486</v>
      </c>
      <c r="B633" s="363"/>
      <c r="C633" s="363">
        <f t="shared" si="34"/>
        <v>0</v>
      </c>
      <c r="D633" s="25"/>
      <c r="E633" s="542"/>
      <c r="F633" s="543">
        <v>0</v>
      </c>
      <c r="G633" s="542"/>
      <c r="H633" s="544"/>
    </row>
    <row r="634" spans="1:256" s="510" customFormat="1" ht="24.75" customHeight="1">
      <c r="A634" s="541" t="s">
        <v>487</v>
      </c>
      <c r="B634" s="363">
        <v>684</v>
      </c>
      <c r="C634" s="363">
        <f t="shared" si="34"/>
        <v>609</v>
      </c>
      <c r="D634" s="25">
        <v>538</v>
      </c>
      <c r="E634" s="542">
        <f t="shared" si="37"/>
        <v>0.8834154351395731</v>
      </c>
      <c r="F634" s="543">
        <v>0</v>
      </c>
      <c r="G634" s="542"/>
      <c r="H634" s="518">
        <v>71</v>
      </c>
      <c r="I634" s="519"/>
      <c r="J634" s="519"/>
      <c r="K634" s="519"/>
      <c r="L634" s="519"/>
      <c r="M634" s="519"/>
      <c r="N634" s="519"/>
      <c r="O634" s="519"/>
      <c r="P634" s="519"/>
      <c r="Q634" s="519"/>
      <c r="R634" s="519"/>
      <c r="S634" s="519"/>
      <c r="T634" s="519"/>
      <c r="U634" s="519"/>
      <c r="V634" s="519"/>
      <c r="W634" s="519"/>
      <c r="X634" s="519"/>
      <c r="Y634" s="519"/>
      <c r="Z634" s="519"/>
      <c r="AA634" s="519"/>
      <c r="AB634" s="519"/>
      <c r="AC634" s="519"/>
      <c r="AD634" s="519"/>
      <c r="AE634" s="519"/>
      <c r="AF634" s="519"/>
      <c r="HQ634" s="519"/>
      <c r="HR634" s="519"/>
      <c r="HS634" s="519"/>
      <c r="HT634" s="519"/>
      <c r="HU634" s="519"/>
      <c r="HV634" s="519"/>
      <c r="HW634" s="519"/>
      <c r="HX634" s="519"/>
      <c r="HY634" s="519"/>
      <c r="HZ634" s="519"/>
      <c r="IA634" s="519"/>
      <c r="IB634" s="519"/>
      <c r="IC634" s="519"/>
      <c r="ID634" s="519"/>
      <c r="IE634" s="519"/>
      <c r="IF634" s="519"/>
      <c r="IG634" s="519"/>
      <c r="IH634" s="519"/>
      <c r="II634" s="519"/>
      <c r="IJ634" s="519"/>
      <c r="IK634" s="519"/>
      <c r="IL634" s="519"/>
      <c r="IM634" s="519"/>
      <c r="IN634" s="519"/>
      <c r="IO634" s="519"/>
      <c r="IP634" s="519"/>
      <c r="IQ634" s="519"/>
      <c r="IR634" s="519"/>
      <c r="IS634" s="519"/>
      <c r="IT634" s="519"/>
      <c r="IU634" s="519"/>
      <c r="IV634" s="519"/>
    </row>
    <row r="635" spans="1:256" s="509" customFormat="1" ht="24.75" customHeight="1">
      <c r="A635" s="541" t="s">
        <v>488</v>
      </c>
      <c r="B635" s="363"/>
      <c r="C635" s="363">
        <f t="shared" si="34"/>
        <v>0</v>
      </c>
      <c r="D635" s="25"/>
      <c r="E635" s="542"/>
      <c r="F635" s="543">
        <v>0</v>
      </c>
      <c r="G635" s="542"/>
      <c r="H635" s="518"/>
      <c r="I635" s="519"/>
      <c r="J635" s="519"/>
      <c r="K635" s="519"/>
      <c r="L635" s="519"/>
      <c r="M635" s="519"/>
      <c r="N635" s="519"/>
      <c r="O635" s="519"/>
      <c r="P635" s="519"/>
      <c r="Q635" s="519"/>
      <c r="R635" s="519"/>
      <c r="S635" s="519"/>
      <c r="T635" s="519"/>
      <c r="U635" s="519"/>
      <c r="V635" s="519"/>
      <c r="W635" s="519"/>
      <c r="X635" s="519"/>
      <c r="Y635" s="519"/>
      <c r="Z635" s="519"/>
      <c r="AA635" s="519"/>
      <c r="AB635" s="519"/>
      <c r="AC635" s="519"/>
      <c r="AD635" s="519"/>
      <c r="AE635" s="519"/>
      <c r="AF635" s="519"/>
      <c r="HQ635" s="519"/>
      <c r="HR635" s="519"/>
      <c r="HS635" s="519"/>
      <c r="HT635" s="519"/>
      <c r="HU635" s="519"/>
      <c r="HV635" s="519"/>
      <c r="HW635" s="519"/>
      <c r="HX635" s="519"/>
      <c r="HY635" s="519"/>
      <c r="HZ635" s="519"/>
      <c r="IA635" s="519"/>
      <c r="IB635" s="519"/>
      <c r="IC635" s="519"/>
      <c r="ID635" s="519"/>
      <c r="IE635" s="519"/>
      <c r="IF635" s="519"/>
      <c r="IG635" s="519"/>
      <c r="IH635" s="519"/>
      <c r="II635" s="519"/>
      <c r="IJ635" s="519"/>
      <c r="IK635" s="519"/>
      <c r="IL635" s="519"/>
      <c r="IM635" s="519"/>
      <c r="IN635" s="519"/>
      <c r="IO635" s="519"/>
      <c r="IP635" s="519"/>
      <c r="IQ635" s="519"/>
      <c r="IR635" s="519"/>
      <c r="IS635" s="519"/>
      <c r="IT635" s="519"/>
      <c r="IU635" s="519"/>
      <c r="IV635" s="519"/>
    </row>
    <row r="636" spans="1:8" s="508" customFormat="1" ht="24.75" customHeight="1">
      <c r="A636" s="534" t="s">
        <v>489</v>
      </c>
      <c r="B636" s="360">
        <f>SUM(B637:B644)</f>
        <v>381</v>
      </c>
      <c r="C636" s="360">
        <f t="shared" si="34"/>
        <v>532</v>
      </c>
      <c r="D636" s="360">
        <f>SUM(D637:D644)</f>
        <v>522</v>
      </c>
      <c r="E636" s="536">
        <f t="shared" si="37"/>
        <v>0.981203007518797</v>
      </c>
      <c r="F636" s="539">
        <f>SUM(F637:F644)</f>
        <v>526</v>
      </c>
      <c r="G636" s="536">
        <f>(D636-F636)/F636</f>
        <v>-0.0076045627376425855</v>
      </c>
      <c r="H636" s="540">
        <f>SUM(H637:H644)</f>
        <v>10</v>
      </c>
    </row>
    <row r="637" spans="1:8" s="508" customFormat="1" ht="24.75" customHeight="1">
      <c r="A637" s="541" t="s">
        <v>45</v>
      </c>
      <c r="B637" s="363">
        <v>35</v>
      </c>
      <c r="C637" s="363">
        <f t="shared" si="34"/>
        <v>48</v>
      </c>
      <c r="D637" s="25">
        <v>48</v>
      </c>
      <c r="E637" s="542">
        <f t="shared" si="37"/>
        <v>1</v>
      </c>
      <c r="F637" s="543">
        <v>35</v>
      </c>
      <c r="G637" s="542">
        <f>(D637-F637)/F637</f>
        <v>0.37142857142857144</v>
      </c>
      <c r="H637" s="544"/>
    </row>
    <row r="638" spans="1:256" s="510" customFormat="1" ht="24.75" customHeight="1">
      <c r="A638" s="541" t="s">
        <v>46</v>
      </c>
      <c r="B638" s="363"/>
      <c r="C638" s="363">
        <f t="shared" si="34"/>
        <v>0</v>
      </c>
      <c r="D638" s="25"/>
      <c r="E638" s="542"/>
      <c r="F638" s="543">
        <v>0</v>
      </c>
      <c r="G638" s="542"/>
      <c r="H638" s="518"/>
      <c r="I638" s="519"/>
      <c r="J638" s="519"/>
      <c r="K638" s="519"/>
      <c r="L638" s="519"/>
      <c r="M638" s="519"/>
      <c r="N638" s="519"/>
      <c r="O638" s="519"/>
      <c r="P638" s="519"/>
      <c r="Q638" s="519"/>
      <c r="R638" s="519"/>
      <c r="S638" s="519"/>
      <c r="T638" s="519"/>
      <c r="U638" s="519"/>
      <c r="V638" s="519"/>
      <c r="W638" s="519"/>
      <c r="X638" s="519"/>
      <c r="Y638" s="519"/>
      <c r="Z638" s="519"/>
      <c r="AA638" s="519"/>
      <c r="AB638" s="519"/>
      <c r="AC638" s="519"/>
      <c r="AD638" s="519"/>
      <c r="AE638" s="519"/>
      <c r="AF638" s="519"/>
      <c r="HQ638" s="519"/>
      <c r="HR638" s="519"/>
      <c r="HS638" s="519"/>
      <c r="HT638" s="519"/>
      <c r="HU638" s="519"/>
      <c r="HV638" s="519"/>
      <c r="HW638" s="519"/>
      <c r="HX638" s="519"/>
      <c r="HY638" s="519"/>
      <c r="HZ638" s="519"/>
      <c r="IA638" s="519"/>
      <c r="IB638" s="519"/>
      <c r="IC638" s="519"/>
      <c r="ID638" s="519"/>
      <c r="IE638" s="519"/>
      <c r="IF638" s="519"/>
      <c r="IG638" s="519"/>
      <c r="IH638" s="519"/>
      <c r="II638" s="519"/>
      <c r="IJ638" s="519"/>
      <c r="IK638" s="519"/>
      <c r="IL638" s="519"/>
      <c r="IM638" s="519"/>
      <c r="IN638" s="519"/>
      <c r="IO638" s="519"/>
      <c r="IP638" s="519"/>
      <c r="IQ638" s="519"/>
      <c r="IR638" s="519"/>
      <c r="IS638" s="519"/>
      <c r="IT638" s="519"/>
      <c r="IU638" s="519"/>
      <c r="IV638" s="519"/>
    </row>
    <row r="639" spans="1:256" s="510" customFormat="1" ht="24.75" customHeight="1">
      <c r="A639" s="541" t="s">
        <v>47</v>
      </c>
      <c r="B639" s="363"/>
      <c r="C639" s="363">
        <f t="shared" si="34"/>
        <v>0</v>
      </c>
      <c r="D639" s="25"/>
      <c r="E639" s="542"/>
      <c r="F639" s="543">
        <v>0</v>
      </c>
      <c r="G639" s="542"/>
      <c r="H639" s="518"/>
      <c r="I639" s="519"/>
      <c r="J639" s="519"/>
      <c r="K639" s="519"/>
      <c r="L639" s="519"/>
      <c r="M639" s="519"/>
      <c r="N639" s="519"/>
      <c r="O639" s="519"/>
      <c r="P639" s="519"/>
      <c r="Q639" s="519"/>
      <c r="R639" s="519"/>
      <c r="S639" s="519"/>
      <c r="T639" s="519"/>
      <c r="U639" s="519"/>
      <c r="V639" s="519"/>
      <c r="W639" s="519"/>
      <c r="X639" s="519"/>
      <c r="Y639" s="519"/>
      <c r="Z639" s="519"/>
      <c r="AA639" s="519"/>
      <c r="AB639" s="519"/>
      <c r="AC639" s="519"/>
      <c r="AD639" s="519"/>
      <c r="AE639" s="519"/>
      <c r="AF639" s="519"/>
      <c r="HQ639" s="519"/>
      <c r="HR639" s="519"/>
      <c r="HS639" s="519"/>
      <c r="HT639" s="519"/>
      <c r="HU639" s="519"/>
      <c r="HV639" s="519"/>
      <c r="HW639" s="519"/>
      <c r="HX639" s="519"/>
      <c r="HY639" s="519"/>
      <c r="HZ639" s="519"/>
      <c r="IA639" s="519"/>
      <c r="IB639" s="519"/>
      <c r="IC639" s="519"/>
      <c r="ID639" s="519"/>
      <c r="IE639" s="519"/>
      <c r="IF639" s="519"/>
      <c r="IG639" s="519"/>
      <c r="IH639" s="519"/>
      <c r="II639" s="519"/>
      <c r="IJ639" s="519"/>
      <c r="IK639" s="519"/>
      <c r="IL639" s="519"/>
      <c r="IM639" s="519"/>
      <c r="IN639" s="519"/>
      <c r="IO639" s="519"/>
      <c r="IP639" s="519"/>
      <c r="IQ639" s="519"/>
      <c r="IR639" s="519"/>
      <c r="IS639" s="519"/>
      <c r="IT639" s="519"/>
      <c r="IU639" s="519"/>
      <c r="IV639" s="519"/>
    </row>
    <row r="640" spans="1:256" s="510" customFormat="1" ht="24.75" customHeight="1">
      <c r="A640" s="541" t="s">
        <v>490</v>
      </c>
      <c r="B640" s="363">
        <v>88</v>
      </c>
      <c r="C640" s="363">
        <f t="shared" si="34"/>
        <v>84</v>
      </c>
      <c r="D640" s="25">
        <v>83</v>
      </c>
      <c r="E640" s="542">
        <f aca="true" t="shared" si="38" ref="E640:E645">D640/C640</f>
        <v>0.9880952380952381</v>
      </c>
      <c r="F640" s="543">
        <v>45</v>
      </c>
      <c r="G640" s="542">
        <f aca="true" t="shared" si="39" ref="G640:G645">(D640-F640)/F640</f>
        <v>0.8444444444444444</v>
      </c>
      <c r="H640" s="518">
        <v>1</v>
      </c>
      <c r="I640" s="519"/>
      <c r="J640" s="519"/>
      <c r="K640" s="519"/>
      <c r="L640" s="519"/>
      <c r="M640" s="519"/>
      <c r="N640" s="519"/>
      <c r="O640" s="519"/>
      <c r="P640" s="519"/>
      <c r="Q640" s="519"/>
      <c r="R640" s="519"/>
      <c r="S640" s="519"/>
      <c r="T640" s="519"/>
      <c r="U640" s="519"/>
      <c r="V640" s="519"/>
      <c r="W640" s="519"/>
      <c r="X640" s="519"/>
      <c r="Y640" s="519"/>
      <c r="Z640" s="519"/>
      <c r="AA640" s="519"/>
      <c r="AB640" s="519"/>
      <c r="AC640" s="519"/>
      <c r="AD640" s="519"/>
      <c r="AE640" s="519"/>
      <c r="AF640" s="519"/>
      <c r="HQ640" s="519"/>
      <c r="HR640" s="519"/>
      <c r="HS640" s="519"/>
      <c r="HT640" s="519"/>
      <c r="HU640" s="519"/>
      <c r="HV640" s="519"/>
      <c r="HW640" s="519"/>
      <c r="HX640" s="519"/>
      <c r="HY640" s="519"/>
      <c r="HZ640" s="519"/>
      <c r="IA640" s="519"/>
      <c r="IB640" s="519"/>
      <c r="IC640" s="519"/>
      <c r="ID640" s="519"/>
      <c r="IE640" s="519"/>
      <c r="IF640" s="519"/>
      <c r="IG640" s="519"/>
      <c r="IH640" s="519"/>
      <c r="II640" s="519"/>
      <c r="IJ640" s="519"/>
      <c r="IK640" s="519"/>
      <c r="IL640" s="519"/>
      <c r="IM640" s="519"/>
      <c r="IN640" s="519"/>
      <c r="IO640" s="519"/>
      <c r="IP640" s="519"/>
      <c r="IQ640" s="519"/>
      <c r="IR640" s="519"/>
      <c r="IS640" s="519"/>
      <c r="IT640" s="519"/>
      <c r="IU640" s="519"/>
      <c r="IV640" s="519"/>
    </row>
    <row r="641" spans="1:8" s="508" customFormat="1" ht="24.75" customHeight="1">
      <c r="A641" s="541" t="s">
        <v>491</v>
      </c>
      <c r="B641" s="363">
        <v>14</v>
      </c>
      <c r="C641" s="363">
        <f t="shared" si="34"/>
        <v>16</v>
      </c>
      <c r="D641" s="25">
        <v>16</v>
      </c>
      <c r="E641" s="542">
        <f t="shared" si="38"/>
        <v>1</v>
      </c>
      <c r="F641" s="543">
        <v>71</v>
      </c>
      <c r="G641" s="542">
        <f t="shared" si="39"/>
        <v>-0.7746478873239436</v>
      </c>
      <c r="H641" s="544"/>
    </row>
    <row r="642" spans="1:8" s="508" customFormat="1" ht="24.75" customHeight="1">
      <c r="A642" s="541" t="s">
        <v>492</v>
      </c>
      <c r="B642" s="363"/>
      <c r="C642" s="363">
        <f t="shared" si="34"/>
        <v>0</v>
      </c>
      <c r="D642" s="25"/>
      <c r="E642" s="542"/>
      <c r="F642" s="543">
        <v>0</v>
      </c>
      <c r="G642" s="542"/>
      <c r="H642" s="544"/>
    </row>
    <row r="643" spans="1:256" s="510" customFormat="1" ht="24.75" customHeight="1">
      <c r="A643" s="541" t="s">
        <v>493</v>
      </c>
      <c r="B643" s="363">
        <v>119</v>
      </c>
      <c r="C643" s="363">
        <f t="shared" si="34"/>
        <v>189</v>
      </c>
      <c r="D643" s="25">
        <v>189</v>
      </c>
      <c r="E643" s="542">
        <f t="shared" si="38"/>
        <v>1</v>
      </c>
      <c r="F643" s="545">
        <v>187</v>
      </c>
      <c r="G643" s="542">
        <f>(D643-F643)/F643</f>
        <v>0.0106951871657754</v>
      </c>
      <c r="H643" s="518"/>
      <c r="I643" s="519"/>
      <c r="J643" s="519"/>
      <c r="K643" s="519"/>
      <c r="L643" s="519"/>
      <c r="M643" s="519"/>
      <c r="N643" s="519"/>
      <c r="O643" s="519"/>
      <c r="P643" s="519"/>
      <c r="Q643" s="519"/>
      <c r="R643" s="519"/>
      <c r="S643" s="519"/>
      <c r="T643" s="519"/>
      <c r="U643" s="519"/>
      <c r="V643" s="519"/>
      <c r="W643" s="519"/>
      <c r="X643" s="519"/>
      <c r="Y643" s="519"/>
      <c r="Z643" s="519"/>
      <c r="AA643" s="519"/>
      <c r="AB643" s="519"/>
      <c r="AC643" s="519"/>
      <c r="AD643" s="519"/>
      <c r="AE643" s="519"/>
      <c r="AF643" s="519"/>
      <c r="HQ643" s="519"/>
      <c r="HR643" s="519"/>
      <c r="HS643" s="519"/>
      <c r="HT643" s="519"/>
      <c r="HU643" s="519"/>
      <c r="HV643" s="519"/>
      <c r="HW643" s="519"/>
      <c r="HX643" s="519"/>
      <c r="HY643" s="519"/>
      <c r="HZ643" s="519"/>
      <c r="IA643" s="519"/>
      <c r="IB643" s="519"/>
      <c r="IC643" s="519"/>
      <c r="ID643" s="519"/>
      <c r="IE643" s="519"/>
      <c r="IF643" s="519"/>
      <c r="IG643" s="519"/>
      <c r="IH643" s="519"/>
      <c r="II643" s="519"/>
      <c r="IJ643" s="519"/>
      <c r="IK643" s="519"/>
      <c r="IL643" s="519"/>
      <c r="IM643" s="519"/>
      <c r="IN643" s="519"/>
      <c r="IO643" s="519"/>
      <c r="IP643" s="519"/>
      <c r="IQ643" s="519"/>
      <c r="IR643" s="519"/>
      <c r="IS643" s="519"/>
      <c r="IT643" s="519"/>
      <c r="IU643" s="519"/>
      <c r="IV643" s="519"/>
    </row>
    <row r="644" spans="1:256" s="509" customFormat="1" ht="24.75" customHeight="1">
      <c r="A644" s="541" t="s">
        <v>494</v>
      </c>
      <c r="B644" s="363">
        <v>125</v>
      </c>
      <c r="C644" s="363">
        <f t="shared" si="34"/>
        <v>195</v>
      </c>
      <c r="D644" s="25">
        <v>186</v>
      </c>
      <c r="E644" s="542">
        <f t="shared" si="38"/>
        <v>0.9538461538461539</v>
      </c>
      <c r="F644" s="543">
        <v>188</v>
      </c>
      <c r="G644" s="542">
        <f t="shared" si="39"/>
        <v>-0.010638297872340425</v>
      </c>
      <c r="H644" s="553">
        <f>8+1</f>
        <v>9</v>
      </c>
      <c r="I644" s="519">
        <v>8</v>
      </c>
      <c r="J644" s="519"/>
      <c r="K644" s="519"/>
      <c r="L644" s="519"/>
      <c r="M644" s="519"/>
      <c r="N644" s="519"/>
      <c r="O644" s="519"/>
      <c r="P644" s="519"/>
      <c r="Q644" s="519"/>
      <c r="R644" s="519"/>
      <c r="S644" s="519"/>
      <c r="T644" s="519"/>
      <c r="U644" s="519"/>
      <c r="V644" s="519"/>
      <c r="W644" s="519"/>
      <c r="X644" s="519"/>
      <c r="Y644" s="519"/>
      <c r="Z644" s="519"/>
      <c r="AA644" s="519"/>
      <c r="AB644" s="519"/>
      <c r="AC644" s="519"/>
      <c r="AD644" s="519"/>
      <c r="AE644" s="519"/>
      <c r="AF644" s="519"/>
      <c r="HQ644" s="519"/>
      <c r="HR644" s="519"/>
      <c r="HS644" s="519"/>
      <c r="HT644" s="519"/>
      <c r="HU644" s="519"/>
      <c r="HV644" s="519"/>
      <c r="HW644" s="519"/>
      <c r="HX644" s="519"/>
      <c r="HY644" s="519"/>
      <c r="HZ644" s="519"/>
      <c r="IA644" s="519"/>
      <c r="IB644" s="519"/>
      <c r="IC644" s="519"/>
      <c r="ID644" s="519"/>
      <c r="IE644" s="519"/>
      <c r="IF644" s="519"/>
      <c r="IG644" s="519"/>
      <c r="IH644" s="519"/>
      <c r="II644" s="519"/>
      <c r="IJ644" s="519"/>
      <c r="IK644" s="519"/>
      <c r="IL644" s="519"/>
      <c r="IM644" s="519"/>
      <c r="IN644" s="519"/>
      <c r="IO644" s="519"/>
      <c r="IP644" s="519"/>
      <c r="IQ644" s="519"/>
      <c r="IR644" s="519"/>
      <c r="IS644" s="519"/>
      <c r="IT644" s="519"/>
      <c r="IU644" s="519"/>
      <c r="IV644" s="519"/>
    </row>
    <row r="645" spans="1:8" s="508" customFormat="1" ht="24.75" customHeight="1">
      <c r="A645" s="534" t="s">
        <v>495</v>
      </c>
      <c r="B645" s="360">
        <f>SUM(B646:B649)</f>
        <v>1</v>
      </c>
      <c r="C645" s="360">
        <f t="shared" si="34"/>
        <v>1</v>
      </c>
      <c r="D645" s="360">
        <f>SUM(D646:D649)</f>
        <v>1</v>
      </c>
      <c r="E645" s="536">
        <f t="shared" si="38"/>
        <v>1</v>
      </c>
      <c r="F645" s="539">
        <f>SUM(F646:F649)</f>
        <v>1</v>
      </c>
      <c r="G645" s="542">
        <f t="shared" si="39"/>
        <v>0</v>
      </c>
      <c r="H645" s="540">
        <f>SUM(H646:H649)</f>
        <v>0</v>
      </c>
    </row>
    <row r="646" spans="1:256" s="510" customFormat="1" ht="24.75" customHeight="1">
      <c r="A646" s="541" t="s">
        <v>45</v>
      </c>
      <c r="B646" s="363"/>
      <c r="C646" s="363">
        <f t="shared" si="34"/>
        <v>0</v>
      </c>
      <c r="D646" s="363"/>
      <c r="E646" s="542"/>
      <c r="F646" s="543">
        <v>0</v>
      </c>
      <c r="G646" s="542"/>
      <c r="H646" s="518"/>
      <c r="I646" s="519"/>
      <c r="J646" s="519"/>
      <c r="K646" s="519"/>
      <c r="L646" s="519"/>
      <c r="M646" s="519"/>
      <c r="N646" s="519"/>
      <c r="O646" s="519"/>
      <c r="P646" s="519"/>
      <c r="Q646" s="519"/>
      <c r="R646" s="519"/>
      <c r="S646" s="519"/>
      <c r="T646" s="519"/>
      <c r="U646" s="519"/>
      <c r="V646" s="519"/>
      <c r="W646" s="519"/>
      <c r="X646" s="519"/>
      <c r="Y646" s="519"/>
      <c r="Z646" s="519"/>
      <c r="AA646" s="519"/>
      <c r="AB646" s="519"/>
      <c r="AC646" s="519"/>
      <c r="AD646" s="519"/>
      <c r="AE646" s="519"/>
      <c r="AF646" s="519"/>
      <c r="HQ646" s="519"/>
      <c r="HR646" s="519"/>
      <c r="HS646" s="519"/>
      <c r="HT646" s="519"/>
      <c r="HU646" s="519"/>
      <c r="HV646" s="519"/>
      <c r="HW646" s="519"/>
      <c r="HX646" s="519"/>
      <c r="HY646" s="519"/>
      <c r="HZ646" s="519"/>
      <c r="IA646" s="519"/>
      <c r="IB646" s="519"/>
      <c r="IC646" s="519"/>
      <c r="ID646" s="519"/>
      <c r="IE646" s="519"/>
      <c r="IF646" s="519"/>
      <c r="IG646" s="519"/>
      <c r="IH646" s="519"/>
      <c r="II646" s="519"/>
      <c r="IJ646" s="519"/>
      <c r="IK646" s="519"/>
      <c r="IL646" s="519"/>
      <c r="IM646" s="519"/>
      <c r="IN646" s="519"/>
      <c r="IO646" s="519"/>
      <c r="IP646" s="519"/>
      <c r="IQ646" s="519"/>
      <c r="IR646" s="519"/>
      <c r="IS646" s="519"/>
      <c r="IT646" s="519"/>
      <c r="IU646" s="519"/>
      <c r="IV646" s="519"/>
    </row>
    <row r="647" spans="1:8" s="508" customFormat="1" ht="24.75" customHeight="1">
      <c r="A647" s="541" t="s">
        <v>46</v>
      </c>
      <c r="B647" s="363"/>
      <c r="C647" s="363">
        <f aca="true" t="shared" si="40" ref="C647:C710">D647+H647</f>
        <v>0</v>
      </c>
      <c r="D647" s="363"/>
      <c r="E647" s="542"/>
      <c r="F647" s="543">
        <v>0</v>
      </c>
      <c r="G647" s="542"/>
      <c r="H647" s="544"/>
    </row>
    <row r="648" spans="1:256" s="510" customFormat="1" ht="24.75" customHeight="1">
      <c r="A648" s="541" t="s">
        <v>47</v>
      </c>
      <c r="B648" s="363"/>
      <c r="C648" s="363">
        <f t="shared" si="40"/>
        <v>0</v>
      </c>
      <c r="D648" s="363"/>
      <c r="E648" s="542"/>
      <c r="F648" s="543">
        <v>0</v>
      </c>
      <c r="G648" s="542"/>
      <c r="H648" s="518"/>
      <c r="I648" s="519"/>
      <c r="J648" s="519"/>
      <c r="K648" s="519"/>
      <c r="L648" s="519"/>
      <c r="M648" s="519"/>
      <c r="N648" s="519"/>
      <c r="O648" s="519"/>
      <c r="P648" s="519"/>
      <c r="Q648" s="519"/>
      <c r="R648" s="519"/>
      <c r="S648" s="519"/>
      <c r="T648" s="519"/>
      <c r="U648" s="519"/>
      <c r="V648" s="519"/>
      <c r="W648" s="519"/>
      <c r="X648" s="519"/>
      <c r="Y648" s="519"/>
      <c r="Z648" s="519"/>
      <c r="AA648" s="519"/>
      <c r="AB648" s="519"/>
      <c r="AC648" s="519"/>
      <c r="AD648" s="519"/>
      <c r="AE648" s="519"/>
      <c r="AF648" s="519"/>
      <c r="HQ648" s="519"/>
      <c r="HR648" s="519"/>
      <c r="HS648" s="519"/>
      <c r="HT648" s="519"/>
      <c r="HU648" s="519"/>
      <c r="HV648" s="519"/>
      <c r="HW648" s="519"/>
      <c r="HX648" s="519"/>
      <c r="HY648" s="519"/>
      <c r="HZ648" s="519"/>
      <c r="IA648" s="519"/>
      <c r="IB648" s="519"/>
      <c r="IC648" s="519"/>
      <c r="ID648" s="519"/>
      <c r="IE648" s="519"/>
      <c r="IF648" s="519"/>
      <c r="IG648" s="519"/>
      <c r="IH648" s="519"/>
      <c r="II648" s="519"/>
      <c r="IJ648" s="519"/>
      <c r="IK648" s="519"/>
      <c r="IL648" s="519"/>
      <c r="IM648" s="519"/>
      <c r="IN648" s="519"/>
      <c r="IO648" s="519"/>
      <c r="IP648" s="519"/>
      <c r="IQ648" s="519"/>
      <c r="IR648" s="519"/>
      <c r="IS648" s="519"/>
      <c r="IT648" s="519"/>
      <c r="IU648" s="519"/>
      <c r="IV648" s="519"/>
    </row>
    <row r="649" spans="1:256" s="509" customFormat="1" ht="24.75" customHeight="1">
      <c r="A649" s="541" t="s">
        <v>496</v>
      </c>
      <c r="B649" s="363">
        <v>1</v>
      </c>
      <c r="C649" s="363">
        <f t="shared" si="40"/>
        <v>1</v>
      </c>
      <c r="D649" s="363">
        <v>1</v>
      </c>
      <c r="E649" s="542">
        <f>D649/C649</f>
        <v>1</v>
      </c>
      <c r="F649" s="543">
        <v>1</v>
      </c>
      <c r="G649" s="542">
        <f>(D649-F649)/F649</f>
        <v>0</v>
      </c>
      <c r="H649" s="518"/>
      <c r="I649" s="519"/>
      <c r="J649" s="519"/>
      <c r="K649" s="519"/>
      <c r="L649" s="519"/>
      <c r="M649" s="519"/>
      <c r="N649" s="519"/>
      <c r="O649" s="519"/>
      <c r="P649" s="519"/>
      <c r="Q649" s="519"/>
      <c r="R649" s="519"/>
      <c r="S649" s="519"/>
      <c r="T649" s="519"/>
      <c r="U649" s="519"/>
      <c r="V649" s="519"/>
      <c r="W649" s="519"/>
      <c r="X649" s="519"/>
      <c r="Y649" s="519"/>
      <c r="Z649" s="519"/>
      <c r="AA649" s="519"/>
      <c r="AB649" s="519"/>
      <c r="AC649" s="519"/>
      <c r="AD649" s="519"/>
      <c r="AE649" s="519"/>
      <c r="AF649" s="519"/>
      <c r="HQ649" s="519"/>
      <c r="HR649" s="519"/>
      <c r="HS649" s="519"/>
      <c r="HT649" s="519"/>
      <c r="HU649" s="519"/>
      <c r="HV649" s="519"/>
      <c r="HW649" s="519"/>
      <c r="HX649" s="519"/>
      <c r="HY649" s="519"/>
      <c r="HZ649" s="519"/>
      <c r="IA649" s="519"/>
      <c r="IB649" s="519"/>
      <c r="IC649" s="519"/>
      <c r="ID649" s="519"/>
      <c r="IE649" s="519"/>
      <c r="IF649" s="519"/>
      <c r="IG649" s="519"/>
      <c r="IH649" s="519"/>
      <c r="II649" s="519"/>
      <c r="IJ649" s="519"/>
      <c r="IK649" s="519"/>
      <c r="IL649" s="519"/>
      <c r="IM649" s="519"/>
      <c r="IN649" s="519"/>
      <c r="IO649" s="519"/>
      <c r="IP649" s="519"/>
      <c r="IQ649" s="519"/>
      <c r="IR649" s="519"/>
      <c r="IS649" s="519"/>
      <c r="IT649" s="519"/>
      <c r="IU649" s="519"/>
      <c r="IV649" s="519"/>
    </row>
    <row r="650" spans="1:8" s="508" customFormat="1" ht="24.75" customHeight="1" hidden="1">
      <c r="A650" s="534" t="s">
        <v>497</v>
      </c>
      <c r="B650" s="360">
        <f>SUM(B651:B652)</f>
        <v>0</v>
      </c>
      <c r="C650" s="360">
        <f t="shared" si="40"/>
        <v>0</v>
      </c>
      <c r="D650" s="360">
        <f>SUM(D651:D652)</f>
        <v>0</v>
      </c>
      <c r="E650" s="536"/>
      <c r="F650" s="539">
        <f>SUM(F651:F652)</f>
        <v>0</v>
      </c>
      <c r="G650" s="536"/>
      <c r="H650" s="540"/>
    </row>
    <row r="651" spans="1:256" s="510" customFormat="1" ht="24.75" customHeight="1" hidden="1">
      <c r="A651" s="541" t="s">
        <v>498</v>
      </c>
      <c r="B651" s="363"/>
      <c r="C651" s="363">
        <f t="shared" si="40"/>
        <v>0</v>
      </c>
      <c r="D651" s="363"/>
      <c r="E651" s="542"/>
      <c r="F651" s="543"/>
      <c r="G651" s="542"/>
      <c r="H651" s="518"/>
      <c r="I651" s="519"/>
      <c r="J651" s="519"/>
      <c r="K651" s="519"/>
      <c r="L651" s="519"/>
      <c r="M651" s="519"/>
      <c r="N651" s="519"/>
      <c r="O651" s="519"/>
      <c r="P651" s="519"/>
      <c r="Q651" s="519"/>
      <c r="R651" s="519"/>
      <c r="S651" s="519"/>
      <c r="T651" s="519"/>
      <c r="U651" s="519"/>
      <c r="V651" s="519"/>
      <c r="W651" s="519"/>
      <c r="X651" s="519"/>
      <c r="Y651" s="519"/>
      <c r="Z651" s="519"/>
      <c r="AA651" s="519"/>
      <c r="AB651" s="519"/>
      <c r="AC651" s="519"/>
      <c r="AD651" s="519"/>
      <c r="AE651" s="519"/>
      <c r="AF651" s="519"/>
      <c r="HQ651" s="519"/>
      <c r="HR651" s="519"/>
      <c r="HS651" s="519"/>
      <c r="HT651" s="519"/>
      <c r="HU651" s="519"/>
      <c r="HV651" s="519"/>
      <c r="HW651" s="519"/>
      <c r="HX651" s="519"/>
      <c r="HY651" s="519"/>
      <c r="HZ651" s="519"/>
      <c r="IA651" s="519"/>
      <c r="IB651" s="519"/>
      <c r="IC651" s="519"/>
      <c r="ID651" s="519"/>
      <c r="IE651" s="519"/>
      <c r="IF651" s="519"/>
      <c r="IG651" s="519"/>
      <c r="IH651" s="519"/>
      <c r="II651" s="519"/>
      <c r="IJ651" s="519"/>
      <c r="IK651" s="519"/>
      <c r="IL651" s="519"/>
      <c r="IM651" s="519"/>
      <c r="IN651" s="519"/>
      <c r="IO651" s="519"/>
      <c r="IP651" s="519"/>
      <c r="IQ651" s="519"/>
      <c r="IR651" s="519"/>
      <c r="IS651" s="519"/>
      <c r="IT651" s="519"/>
      <c r="IU651" s="519"/>
      <c r="IV651" s="519"/>
    </row>
    <row r="652" spans="1:8" s="508" customFormat="1" ht="24.75" customHeight="1" hidden="1">
      <c r="A652" s="541" t="s">
        <v>499</v>
      </c>
      <c r="B652" s="363"/>
      <c r="C652" s="363">
        <f t="shared" si="40"/>
        <v>0</v>
      </c>
      <c r="D652" s="363"/>
      <c r="E652" s="542"/>
      <c r="F652" s="543"/>
      <c r="G652" s="542"/>
      <c r="H652" s="544"/>
    </row>
    <row r="653" spans="1:8" s="508" customFormat="1" ht="24.75" customHeight="1">
      <c r="A653" s="534" t="s">
        <v>500</v>
      </c>
      <c r="B653" s="360">
        <f>SUM(B654:B655)</f>
        <v>0</v>
      </c>
      <c r="C653" s="360">
        <f t="shared" si="40"/>
        <v>0</v>
      </c>
      <c r="D653" s="360">
        <f>SUM(D654:D655)</f>
        <v>0</v>
      </c>
      <c r="E653" s="536"/>
      <c r="F653" s="539">
        <f>SUM(F654:F655)</f>
        <v>2</v>
      </c>
      <c r="G653" s="536">
        <f>(D653-F653)/F653</f>
        <v>-1</v>
      </c>
      <c r="H653" s="540"/>
    </row>
    <row r="654" spans="1:256" s="510" customFormat="1" ht="24.75" customHeight="1">
      <c r="A654" s="541" t="s">
        <v>501</v>
      </c>
      <c r="B654" s="363"/>
      <c r="C654" s="363">
        <f t="shared" si="40"/>
        <v>0</v>
      </c>
      <c r="D654" s="363"/>
      <c r="E654" s="542"/>
      <c r="F654" s="543">
        <v>0</v>
      </c>
      <c r="G654" s="542"/>
      <c r="H654" s="518"/>
      <c r="I654" s="519"/>
      <c r="J654" s="519"/>
      <c r="K654" s="519"/>
      <c r="L654" s="519"/>
      <c r="M654" s="519"/>
      <c r="N654" s="519"/>
      <c r="O654" s="519"/>
      <c r="P654" s="519"/>
      <c r="Q654" s="519"/>
      <c r="R654" s="519"/>
      <c r="S654" s="519"/>
      <c r="T654" s="519"/>
      <c r="U654" s="519"/>
      <c r="V654" s="519"/>
      <c r="W654" s="519"/>
      <c r="X654" s="519"/>
      <c r="Y654" s="519"/>
      <c r="Z654" s="519"/>
      <c r="AA654" s="519"/>
      <c r="AB654" s="519"/>
      <c r="AC654" s="519"/>
      <c r="AD654" s="519"/>
      <c r="AE654" s="519"/>
      <c r="AF654" s="519"/>
      <c r="HQ654" s="519"/>
      <c r="HR654" s="519"/>
      <c r="HS654" s="519"/>
      <c r="HT654" s="519"/>
      <c r="HU654" s="519"/>
      <c r="HV654" s="519"/>
      <c r="HW654" s="519"/>
      <c r="HX654" s="519"/>
      <c r="HY654" s="519"/>
      <c r="HZ654" s="519"/>
      <c r="IA654" s="519"/>
      <c r="IB654" s="519"/>
      <c r="IC654" s="519"/>
      <c r="ID654" s="519"/>
      <c r="IE654" s="519"/>
      <c r="IF654" s="519"/>
      <c r="IG654" s="519"/>
      <c r="IH654" s="519"/>
      <c r="II654" s="519"/>
      <c r="IJ654" s="519"/>
      <c r="IK654" s="519"/>
      <c r="IL654" s="519"/>
      <c r="IM654" s="519"/>
      <c r="IN654" s="519"/>
      <c r="IO654" s="519"/>
      <c r="IP654" s="519"/>
      <c r="IQ654" s="519"/>
      <c r="IR654" s="519"/>
      <c r="IS654" s="519"/>
      <c r="IT654" s="519"/>
      <c r="IU654" s="519"/>
      <c r="IV654" s="519"/>
    </row>
    <row r="655" spans="1:256" s="509" customFormat="1" ht="24.75" customHeight="1">
      <c r="A655" s="541" t="s">
        <v>502</v>
      </c>
      <c r="B655" s="363"/>
      <c r="C655" s="363">
        <f t="shared" si="40"/>
        <v>0</v>
      </c>
      <c r="D655" s="363"/>
      <c r="E655" s="542"/>
      <c r="F655" s="545">
        <v>2</v>
      </c>
      <c r="G655" s="542">
        <f>(D655-F655)/F655</f>
        <v>-1</v>
      </c>
      <c r="H655" s="518"/>
      <c r="I655" s="519"/>
      <c r="J655" s="519"/>
      <c r="K655" s="519"/>
      <c r="L655" s="519"/>
      <c r="M655" s="519"/>
      <c r="N655" s="519"/>
      <c r="O655" s="519"/>
      <c r="P655" s="519"/>
      <c r="Q655" s="519"/>
      <c r="R655" s="519"/>
      <c r="S655" s="519"/>
      <c r="T655" s="519"/>
      <c r="U655" s="519"/>
      <c r="V655" s="519"/>
      <c r="W655" s="519"/>
      <c r="X655" s="519"/>
      <c r="Y655" s="519"/>
      <c r="Z655" s="519"/>
      <c r="AA655" s="519"/>
      <c r="AB655" s="519"/>
      <c r="AC655" s="519"/>
      <c r="AD655" s="519"/>
      <c r="AE655" s="519"/>
      <c r="AF655" s="519"/>
      <c r="HQ655" s="519"/>
      <c r="HR655" s="519"/>
      <c r="HS655" s="519"/>
      <c r="HT655" s="519"/>
      <c r="HU655" s="519"/>
      <c r="HV655" s="519"/>
      <c r="HW655" s="519"/>
      <c r="HX655" s="519"/>
      <c r="HY655" s="519"/>
      <c r="HZ655" s="519"/>
      <c r="IA655" s="519"/>
      <c r="IB655" s="519"/>
      <c r="IC655" s="519"/>
      <c r="ID655" s="519"/>
      <c r="IE655" s="519"/>
      <c r="IF655" s="519"/>
      <c r="IG655" s="519"/>
      <c r="IH655" s="519"/>
      <c r="II655" s="519"/>
      <c r="IJ655" s="519"/>
      <c r="IK655" s="519"/>
      <c r="IL655" s="519"/>
      <c r="IM655" s="519"/>
      <c r="IN655" s="519"/>
      <c r="IO655" s="519"/>
      <c r="IP655" s="519"/>
      <c r="IQ655" s="519"/>
      <c r="IR655" s="519"/>
      <c r="IS655" s="519"/>
      <c r="IT655" s="519"/>
      <c r="IU655" s="519"/>
      <c r="IV655" s="519"/>
    </row>
    <row r="656" spans="1:8" s="508" customFormat="1" ht="24.75" customHeight="1">
      <c r="A656" s="534" t="s">
        <v>503</v>
      </c>
      <c r="B656" s="360">
        <f>SUM(B657:B658)</f>
        <v>0</v>
      </c>
      <c r="C656" s="360">
        <f t="shared" si="40"/>
        <v>0</v>
      </c>
      <c r="D656" s="360">
        <f>SUM(D657:D658)</f>
        <v>0</v>
      </c>
      <c r="E656" s="536"/>
      <c r="F656" s="539">
        <f>SUM(F657:F658)</f>
        <v>7</v>
      </c>
      <c r="G656" s="536">
        <f>(D656-F656)/F656</f>
        <v>-1</v>
      </c>
      <c r="H656" s="540"/>
    </row>
    <row r="657" spans="1:256" s="510" customFormat="1" ht="24.75" customHeight="1">
      <c r="A657" s="541" t="s">
        <v>504</v>
      </c>
      <c r="B657" s="363"/>
      <c r="C657" s="363">
        <f t="shared" si="40"/>
        <v>0</v>
      </c>
      <c r="D657" s="363">
        <v>0</v>
      </c>
      <c r="E657" s="542"/>
      <c r="F657" s="543">
        <v>7</v>
      </c>
      <c r="G657" s="542">
        <f>(D657-F657)/F657</f>
        <v>-1</v>
      </c>
      <c r="H657" s="518"/>
      <c r="I657" s="519"/>
      <c r="J657" s="519"/>
      <c r="K657" s="519"/>
      <c r="L657" s="519"/>
      <c r="M657" s="519"/>
      <c r="N657" s="519"/>
      <c r="O657" s="519"/>
      <c r="P657" s="519"/>
      <c r="Q657" s="519"/>
      <c r="R657" s="519"/>
      <c r="S657" s="519"/>
      <c r="T657" s="519"/>
      <c r="U657" s="519"/>
      <c r="V657" s="519"/>
      <c r="W657" s="519"/>
      <c r="X657" s="519"/>
      <c r="Y657" s="519"/>
      <c r="Z657" s="519"/>
      <c r="AA657" s="519"/>
      <c r="AB657" s="519"/>
      <c r="AC657" s="519"/>
      <c r="AD657" s="519"/>
      <c r="AE657" s="519"/>
      <c r="AF657" s="519"/>
      <c r="HQ657" s="519"/>
      <c r="HR657" s="519"/>
      <c r="HS657" s="519"/>
      <c r="HT657" s="519"/>
      <c r="HU657" s="519"/>
      <c r="HV657" s="519"/>
      <c r="HW657" s="519"/>
      <c r="HX657" s="519"/>
      <c r="HY657" s="519"/>
      <c r="HZ657" s="519"/>
      <c r="IA657" s="519"/>
      <c r="IB657" s="519"/>
      <c r="IC657" s="519"/>
      <c r="ID657" s="519"/>
      <c r="IE657" s="519"/>
      <c r="IF657" s="519"/>
      <c r="IG657" s="519"/>
      <c r="IH657" s="519"/>
      <c r="II657" s="519"/>
      <c r="IJ657" s="519"/>
      <c r="IK657" s="519"/>
      <c r="IL657" s="519"/>
      <c r="IM657" s="519"/>
      <c r="IN657" s="519"/>
      <c r="IO657" s="519"/>
      <c r="IP657" s="519"/>
      <c r="IQ657" s="519"/>
      <c r="IR657" s="519"/>
      <c r="IS657" s="519"/>
      <c r="IT657" s="519"/>
      <c r="IU657" s="519"/>
      <c r="IV657" s="519"/>
    </row>
    <row r="658" spans="1:256" s="509" customFormat="1" ht="24.75" customHeight="1">
      <c r="A658" s="541" t="s">
        <v>505</v>
      </c>
      <c r="B658" s="363"/>
      <c r="C658" s="363">
        <f t="shared" si="40"/>
        <v>0</v>
      </c>
      <c r="D658" s="363">
        <v>0</v>
      </c>
      <c r="E658" s="542"/>
      <c r="F658" s="543">
        <v>0</v>
      </c>
      <c r="G658" s="542"/>
      <c r="H658" s="518"/>
      <c r="I658" s="519"/>
      <c r="J658" s="519"/>
      <c r="K658" s="519"/>
      <c r="L658" s="519"/>
      <c r="M658" s="519"/>
      <c r="N658" s="519"/>
      <c r="O658" s="519"/>
      <c r="P658" s="519"/>
      <c r="Q658" s="519"/>
      <c r="R658" s="519"/>
      <c r="S658" s="519"/>
      <c r="T658" s="519"/>
      <c r="U658" s="519"/>
      <c r="V658" s="519"/>
      <c r="W658" s="519"/>
      <c r="X658" s="519"/>
      <c r="Y658" s="519"/>
      <c r="Z658" s="519"/>
      <c r="AA658" s="519"/>
      <c r="AB658" s="519"/>
      <c r="AC658" s="519"/>
      <c r="AD658" s="519"/>
      <c r="AE658" s="519"/>
      <c r="AF658" s="519"/>
      <c r="HQ658" s="519"/>
      <c r="HR658" s="519"/>
      <c r="HS658" s="519"/>
      <c r="HT658" s="519"/>
      <c r="HU658" s="519"/>
      <c r="HV658" s="519"/>
      <c r="HW658" s="519"/>
      <c r="HX658" s="519"/>
      <c r="HY658" s="519"/>
      <c r="HZ658" s="519"/>
      <c r="IA658" s="519"/>
      <c r="IB658" s="519"/>
      <c r="IC658" s="519"/>
      <c r="ID658" s="519"/>
      <c r="IE658" s="519"/>
      <c r="IF658" s="519"/>
      <c r="IG658" s="519"/>
      <c r="IH658" s="519"/>
      <c r="II658" s="519"/>
      <c r="IJ658" s="519"/>
      <c r="IK658" s="519"/>
      <c r="IL658" s="519"/>
      <c r="IM658" s="519"/>
      <c r="IN658" s="519"/>
      <c r="IO658" s="519"/>
      <c r="IP658" s="519"/>
      <c r="IQ658" s="519"/>
      <c r="IR658" s="519"/>
      <c r="IS658" s="519"/>
      <c r="IT658" s="519"/>
      <c r="IU658" s="519"/>
      <c r="IV658" s="519"/>
    </row>
    <row r="659" spans="1:8" s="508" customFormat="1" ht="39.75" customHeight="1" hidden="1">
      <c r="A659" s="534" t="s">
        <v>506</v>
      </c>
      <c r="B659" s="360">
        <f>SUM(B660:B661)</f>
        <v>0</v>
      </c>
      <c r="C659" s="360">
        <f t="shared" si="40"/>
        <v>0</v>
      </c>
      <c r="D659" s="360">
        <f>SUM(D660:D661)</f>
        <v>0</v>
      </c>
      <c r="E659" s="536"/>
      <c r="F659" s="539">
        <f>SUM(F660:F661)</f>
        <v>0</v>
      </c>
      <c r="G659" s="536"/>
      <c r="H659" s="540"/>
    </row>
    <row r="660" spans="1:8" s="508" customFormat="1" ht="24.75" customHeight="1" hidden="1">
      <c r="A660" s="541" t="s">
        <v>507</v>
      </c>
      <c r="B660" s="363"/>
      <c r="C660" s="363">
        <f t="shared" si="40"/>
        <v>0</v>
      </c>
      <c r="D660" s="363">
        <v>0</v>
      </c>
      <c r="E660" s="542"/>
      <c r="F660" s="543">
        <v>0</v>
      </c>
      <c r="G660" s="542"/>
      <c r="H660" s="544"/>
    </row>
    <row r="661" spans="1:256" s="509" customFormat="1" ht="39.75" customHeight="1" hidden="1">
      <c r="A661" s="541" t="s">
        <v>508</v>
      </c>
      <c r="B661" s="363"/>
      <c r="C661" s="363">
        <f t="shared" si="40"/>
        <v>0</v>
      </c>
      <c r="D661" s="363"/>
      <c r="E661" s="542"/>
      <c r="F661" s="543"/>
      <c r="G661" s="542"/>
      <c r="H661" s="518"/>
      <c r="I661" s="519"/>
      <c r="J661" s="519"/>
      <c r="K661" s="519"/>
      <c r="L661" s="519"/>
      <c r="M661" s="519"/>
      <c r="N661" s="519"/>
      <c r="O661" s="519"/>
      <c r="P661" s="519"/>
      <c r="Q661" s="519"/>
      <c r="R661" s="519"/>
      <c r="S661" s="519"/>
      <c r="T661" s="519"/>
      <c r="U661" s="519"/>
      <c r="V661" s="519"/>
      <c r="W661" s="519"/>
      <c r="X661" s="519"/>
      <c r="Y661" s="519"/>
      <c r="Z661" s="519"/>
      <c r="AA661" s="519"/>
      <c r="AB661" s="519"/>
      <c r="AC661" s="519"/>
      <c r="AD661" s="519"/>
      <c r="AE661" s="519"/>
      <c r="AF661" s="519"/>
      <c r="HQ661" s="519"/>
      <c r="HR661" s="519"/>
      <c r="HS661" s="519"/>
      <c r="HT661" s="519"/>
      <c r="HU661" s="519"/>
      <c r="HV661" s="519"/>
      <c r="HW661" s="519"/>
      <c r="HX661" s="519"/>
      <c r="HY661" s="519"/>
      <c r="HZ661" s="519"/>
      <c r="IA661" s="519"/>
      <c r="IB661" s="519"/>
      <c r="IC661" s="519"/>
      <c r="ID661" s="519"/>
      <c r="IE661" s="519"/>
      <c r="IF661" s="519"/>
      <c r="IG661" s="519"/>
      <c r="IH661" s="519"/>
      <c r="II661" s="519"/>
      <c r="IJ661" s="519"/>
      <c r="IK661" s="519"/>
      <c r="IL661" s="519"/>
      <c r="IM661" s="519"/>
      <c r="IN661" s="519"/>
      <c r="IO661" s="519"/>
      <c r="IP661" s="519"/>
      <c r="IQ661" s="519"/>
      <c r="IR661" s="519"/>
      <c r="IS661" s="519"/>
      <c r="IT661" s="519"/>
      <c r="IU661" s="519"/>
      <c r="IV661" s="519"/>
    </row>
    <row r="662" spans="1:8" s="508" customFormat="1" ht="24.75" customHeight="1">
      <c r="A662" s="534" t="s">
        <v>509</v>
      </c>
      <c r="B662" s="360">
        <f>SUM(B663:B664)</f>
        <v>3</v>
      </c>
      <c r="C662" s="360">
        <f t="shared" si="40"/>
        <v>0</v>
      </c>
      <c r="D662" s="360">
        <f>SUM(D663:D664)</f>
        <v>0</v>
      </c>
      <c r="E662" s="536"/>
      <c r="F662" s="539">
        <f>SUM(F663:F664)</f>
        <v>4</v>
      </c>
      <c r="G662" s="536">
        <f>(D662-F662)/F662</f>
        <v>-1</v>
      </c>
      <c r="H662" s="540"/>
    </row>
    <row r="663" spans="1:256" s="510" customFormat="1" ht="24.75" customHeight="1">
      <c r="A663" s="541" t="s">
        <v>510</v>
      </c>
      <c r="B663" s="363"/>
      <c r="C663" s="363">
        <f t="shared" si="40"/>
        <v>0</v>
      </c>
      <c r="D663" s="363">
        <v>0</v>
      </c>
      <c r="E663" s="542"/>
      <c r="F663" s="543">
        <v>0</v>
      </c>
      <c r="G663" s="542"/>
      <c r="H663" s="518"/>
      <c r="I663" s="519"/>
      <c r="J663" s="519"/>
      <c r="K663" s="519"/>
      <c r="L663" s="519"/>
      <c r="M663" s="519"/>
      <c r="N663" s="519"/>
      <c r="O663" s="519"/>
      <c r="P663" s="519"/>
      <c r="Q663" s="519"/>
      <c r="R663" s="519"/>
      <c r="S663" s="519"/>
      <c r="T663" s="519"/>
      <c r="U663" s="519"/>
      <c r="V663" s="519"/>
      <c r="W663" s="519"/>
      <c r="X663" s="519"/>
      <c r="Y663" s="519"/>
      <c r="Z663" s="519"/>
      <c r="AA663" s="519"/>
      <c r="AB663" s="519"/>
      <c r="AC663" s="519"/>
      <c r="AD663" s="519"/>
      <c r="AE663" s="519"/>
      <c r="AF663" s="519"/>
      <c r="HQ663" s="519"/>
      <c r="HR663" s="519"/>
      <c r="HS663" s="519"/>
      <c r="HT663" s="519"/>
      <c r="HU663" s="519"/>
      <c r="HV663" s="519"/>
      <c r="HW663" s="519"/>
      <c r="HX663" s="519"/>
      <c r="HY663" s="519"/>
      <c r="HZ663" s="519"/>
      <c r="IA663" s="519"/>
      <c r="IB663" s="519"/>
      <c r="IC663" s="519"/>
      <c r="ID663" s="519"/>
      <c r="IE663" s="519"/>
      <c r="IF663" s="519"/>
      <c r="IG663" s="519"/>
      <c r="IH663" s="519"/>
      <c r="II663" s="519"/>
      <c r="IJ663" s="519"/>
      <c r="IK663" s="519"/>
      <c r="IL663" s="519"/>
      <c r="IM663" s="519"/>
      <c r="IN663" s="519"/>
      <c r="IO663" s="519"/>
      <c r="IP663" s="519"/>
      <c r="IQ663" s="519"/>
      <c r="IR663" s="519"/>
      <c r="IS663" s="519"/>
      <c r="IT663" s="519"/>
      <c r="IU663" s="519"/>
      <c r="IV663" s="519"/>
    </row>
    <row r="664" spans="1:256" s="509" customFormat="1" ht="24.75" customHeight="1">
      <c r="A664" s="541" t="s">
        <v>511</v>
      </c>
      <c r="B664" s="363">
        <v>3</v>
      </c>
      <c r="C664" s="363">
        <f t="shared" si="40"/>
        <v>0</v>
      </c>
      <c r="D664" s="363">
        <v>0</v>
      </c>
      <c r="E664" s="542"/>
      <c r="F664" s="543">
        <v>4</v>
      </c>
      <c r="G664" s="542">
        <f>(D664-F664)/F664</f>
        <v>-1</v>
      </c>
      <c r="H664" s="518"/>
      <c r="I664" s="519"/>
      <c r="J664" s="519"/>
      <c r="K664" s="519"/>
      <c r="L664" s="519"/>
      <c r="M664" s="519"/>
      <c r="N664" s="519"/>
      <c r="O664" s="519"/>
      <c r="P664" s="519"/>
      <c r="Q664" s="519"/>
      <c r="R664" s="519"/>
      <c r="S664" s="519"/>
      <c r="T664" s="519"/>
      <c r="U664" s="519"/>
      <c r="V664" s="519"/>
      <c r="W664" s="519"/>
      <c r="X664" s="519"/>
      <c r="Y664" s="519"/>
      <c r="Z664" s="519"/>
      <c r="AA664" s="519"/>
      <c r="AB664" s="519"/>
      <c r="AC664" s="519"/>
      <c r="AD664" s="519"/>
      <c r="AE664" s="519"/>
      <c r="AF664" s="519"/>
      <c r="HQ664" s="519"/>
      <c r="HR664" s="519"/>
      <c r="HS664" s="519"/>
      <c r="HT664" s="519"/>
      <c r="HU664" s="519"/>
      <c r="HV664" s="519"/>
      <c r="HW664" s="519"/>
      <c r="HX664" s="519"/>
      <c r="HY664" s="519"/>
      <c r="HZ664" s="519"/>
      <c r="IA664" s="519"/>
      <c r="IB664" s="519"/>
      <c r="IC664" s="519"/>
      <c r="ID664" s="519"/>
      <c r="IE664" s="519"/>
      <c r="IF664" s="519"/>
      <c r="IG664" s="519"/>
      <c r="IH664" s="519"/>
      <c r="II664" s="519"/>
      <c r="IJ664" s="519"/>
      <c r="IK664" s="519"/>
      <c r="IL664" s="519"/>
      <c r="IM664" s="519"/>
      <c r="IN664" s="519"/>
      <c r="IO664" s="519"/>
      <c r="IP664" s="519"/>
      <c r="IQ664" s="519"/>
      <c r="IR664" s="519"/>
      <c r="IS664" s="519"/>
      <c r="IT664" s="519"/>
      <c r="IU664" s="519"/>
      <c r="IV664" s="519"/>
    </row>
    <row r="665" spans="1:8" s="508" customFormat="1" ht="39.75" customHeight="1" hidden="1">
      <c r="A665" s="534" t="s">
        <v>512</v>
      </c>
      <c r="B665" s="360">
        <f>SUM(B666:B668)</f>
        <v>0</v>
      </c>
      <c r="C665" s="360">
        <f t="shared" si="40"/>
        <v>0</v>
      </c>
      <c r="D665" s="360">
        <v>0</v>
      </c>
      <c r="E665" s="536"/>
      <c r="F665" s="539"/>
      <c r="G665" s="536"/>
      <c r="H665" s="540"/>
    </row>
    <row r="666" spans="1:8" s="508" customFormat="1" ht="39.75" customHeight="1" hidden="1">
      <c r="A666" s="541" t="s">
        <v>513</v>
      </c>
      <c r="B666" s="363"/>
      <c r="C666" s="363">
        <f t="shared" si="40"/>
        <v>0</v>
      </c>
      <c r="D666" s="363">
        <f>SUM(D667:D670)</f>
        <v>0</v>
      </c>
      <c r="E666" s="542"/>
      <c r="F666" s="543"/>
      <c r="G666" s="542"/>
      <c r="H666" s="544"/>
    </row>
    <row r="667" spans="1:256" s="510" customFormat="1" ht="39.75" customHeight="1" hidden="1">
      <c r="A667" s="541" t="s">
        <v>514</v>
      </c>
      <c r="B667" s="363"/>
      <c r="C667" s="363">
        <f t="shared" si="40"/>
        <v>0</v>
      </c>
      <c r="D667" s="363">
        <v>0</v>
      </c>
      <c r="E667" s="542"/>
      <c r="F667" s="543"/>
      <c r="G667" s="542"/>
      <c r="H667" s="518"/>
      <c r="I667" s="519"/>
      <c r="J667" s="519"/>
      <c r="K667" s="519"/>
      <c r="L667" s="519"/>
      <c r="M667" s="519"/>
      <c r="N667" s="519"/>
      <c r="O667" s="519"/>
      <c r="P667" s="519"/>
      <c r="Q667" s="519"/>
      <c r="R667" s="519"/>
      <c r="S667" s="519"/>
      <c r="T667" s="519"/>
      <c r="U667" s="519"/>
      <c r="V667" s="519"/>
      <c r="W667" s="519"/>
      <c r="X667" s="519"/>
      <c r="Y667" s="519"/>
      <c r="Z667" s="519"/>
      <c r="AA667" s="519"/>
      <c r="AB667" s="519"/>
      <c r="AC667" s="519"/>
      <c r="AD667" s="519"/>
      <c r="AE667" s="519"/>
      <c r="AF667" s="519"/>
      <c r="HQ667" s="519"/>
      <c r="HR667" s="519"/>
      <c r="HS667" s="519"/>
      <c r="HT667" s="519"/>
      <c r="HU667" s="519"/>
      <c r="HV667" s="519"/>
      <c r="HW667" s="519"/>
      <c r="HX667" s="519"/>
      <c r="HY667" s="519"/>
      <c r="HZ667" s="519"/>
      <c r="IA667" s="519"/>
      <c r="IB667" s="519"/>
      <c r="IC667" s="519"/>
      <c r="ID667" s="519"/>
      <c r="IE667" s="519"/>
      <c r="IF667" s="519"/>
      <c r="IG667" s="519"/>
      <c r="IH667" s="519"/>
      <c r="II667" s="519"/>
      <c r="IJ667" s="519"/>
      <c r="IK667" s="519"/>
      <c r="IL667" s="519"/>
      <c r="IM667" s="519"/>
      <c r="IN667" s="519"/>
      <c r="IO667" s="519"/>
      <c r="IP667" s="519"/>
      <c r="IQ667" s="519"/>
      <c r="IR667" s="519"/>
      <c r="IS667" s="519"/>
      <c r="IT667" s="519"/>
      <c r="IU667" s="519"/>
      <c r="IV667" s="519"/>
    </row>
    <row r="668" spans="1:256" s="509" customFormat="1" ht="39.75" customHeight="1" hidden="1">
      <c r="A668" s="541" t="s">
        <v>515</v>
      </c>
      <c r="B668" s="363"/>
      <c r="C668" s="363">
        <f t="shared" si="40"/>
        <v>0</v>
      </c>
      <c r="D668" s="363">
        <v>0</v>
      </c>
      <c r="E668" s="542"/>
      <c r="F668" s="543"/>
      <c r="G668" s="542"/>
      <c r="H668" s="518"/>
      <c r="I668" s="519"/>
      <c r="J668" s="519"/>
      <c r="K668" s="519"/>
      <c r="L668" s="519"/>
      <c r="M668" s="519"/>
      <c r="N668" s="519"/>
      <c r="O668" s="519"/>
      <c r="P668" s="519"/>
      <c r="Q668" s="519"/>
      <c r="R668" s="519"/>
      <c r="S668" s="519"/>
      <c r="T668" s="519"/>
      <c r="U668" s="519"/>
      <c r="V668" s="519"/>
      <c r="W668" s="519"/>
      <c r="X668" s="519"/>
      <c r="Y668" s="519"/>
      <c r="Z668" s="519"/>
      <c r="AA668" s="519"/>
      <c r="AB668" s="519"/>
      <c r="AC668" s="519"/>
      <c r="AD668" s="519"/>
      <c r="AE668" s="519"/>
      <c r="AF668" s="519"/>
      <c r="HQ668" s="519"/>
      <c r="HR668" s="519"/>
      <c r="HS668" s="519"/>
      <c r="HT668" s="519"/>
      <c r="HU668" s="519"/>
      <c r="HV668" s="519"/>
      <c r="HW668" s="519"/>
      <c r="HX668" s="519"/>
      <c r="HY668" s="519"/>
      <c r="HZ668" s="519"/>
      <c r="IA668" s="519"/>
      <c r="IB668" s="519"/>
      <c r="IC668" s="519"/>
      <c r="ID668" s="519"/>
      <c r="IE668" s="519"/>
      <c r="IF668" s="519"/>
      <c r="IG668" s="519"/>
      <c r="IH668" s="519"/>
      <c r="II668" s="519"/>
      <c r="IJ668" s="519"/>
      <c r="IK668" s="519"/>
      <c r="IL668" s="519"/>
      <c r="IM668" s="519"/>
      <c r="IN668" s="519"/>
      <c r="IO668" s="519"/>
      <c r="IP668" s="519"/>
      <c r="IQ668" s="519"/>
      <c r="IR668" s="519"/>
      <c r="IS668" s="519"/>
      <c r="IT668" s="519"/>
      <c r="IU668" s="519"/>
      <c r="IV668" s="519"/>
    </row>
    <row r="669" spans="1:8" s="508" customFormat="1" ht="39.75" customHeight="1" hidden="1">
      <c r="A669" s="534" t="s">
        <v>516</v>
      </c>
      <c r="B669" s="360">
        <f>SUM(B670:B673)</f>
        <v>0</v>
      </c>
      <c r="C669" s="360">
        <f t="shared" si="40"/>
        <v>0</v>
      </c>
      <c r="D669" s="360">
        <f>SUM(D670:D673)</f>
        <v>0</v>
      </c>
      <c r="E669" s="536"/>
      <c r="F669" s="539"/>
      <c r="G669" s="536"/>
      <c r="H669" s="540"/>
    </row>
    <row r="670" spans="1:256" s="510" customFormat="1" ht="24.75" customHeight="1" hidden="1">
      <c r="A670" s="541" t="s">
        <v>517</v>
      </c>
      <c r="B670" s="363"/>
      <c r="C670" s="363">
        <f t="shared" si="40"/>
        <v>0</v>
      </c>
      <c r="D670" s="363"/>
      <c r="E670" s="542"/>
      <c r="F670" s="543"/>
      <c r="G670" s="542"/>
      <c r="H670" s="518"/>
      <c r="I670" s="519"/>
      <c r="J670" s="519"/>
      <c r="K670" s="519"/>
      <c r="L670" s="519"/>
      <c r="M670" s="519"/>
      <c r="N670" s="519"/>
      <c r="O670" s="519"/>
      <c r="P670" s="519"/>
      <c r="Q670" s="519"/>
      <c r="R670" s="519"/>
      <c r="S670" s="519"/>
      <c r="T670" s="519"/>
      <c r="U670" s="519"/>
      <c r="V670" s="519"/>
      <c r="W670" s="519"/>
      <c r="X670" s="519"/>
      <c r="Y670" s="519"/>
      <c r="Z670" s="519"/>
      <c r="AA670" s="519"/>
      <c r="AB670" s="519"/>
      <c r="AC670" s="519"/>
      <c r="AD670" s="519"/>
      <c r="AE670" s="519"/>
      <c r="AF670" s="519"/>
      <c r="HQ670" s="519"/>
      <c r="HR670" s="519"/>
      <c r="HS670" s="519"/>
      <c r="HT670" s="519"/>
      <c r="HU670" s="519"/>
      <c r="HV670" s="519"/>
      <c r="HW670" s="519"/>
      <c r="HX670" s="519"/>
      <c r="HY670" s="519"/>
      <c r="HZ670" s="519"/>
      <c r="IA670" s="519"/>
      <c r="IB670" s="519"/>
      <c r="IC670" s="519"/>
      <c r="ID670" s="519"/>
      <c r="IE670" s="519"/>
      <c r="IF670" s="519"/>
      <c r="IG670" s="519"/>
      <c r="IH670" s="519"/>
      <c r="II670" s="519"/>
      <c r="IJ670" s="519"/>
      <c r="IK670" s="519"/>
      <c r="IL670" s="519"/>
      <c r="IM670" s="519"/>
      <c r="IN670" s="519"/>
      <c r="IO670" s="519"/>
      <c r="IP670" s="519"/>
      <c r="IQ670" s="519"/>
      <c r="IR670" s="519"/>
      <c r="IS670" s="519"/>
      <c r="IT670" s="519"/>
      <c r="IU670" s="519"/>
      <c r="IV670" s="519"/>
    </row>
    <row r="671" spans="1:8" s="508" customFormat="1" ht="24.75" customHeight="1" hidden="1">
      <c r="A671" s="541" t="s">
        <v>518</v>
      </c>
      <c r="B671" s="363"/>
      <c r="C671" s="363">
        <f t="shared" si="40"/>
        <v>0</v>
      </c>
      <c r="D671" s="363"/>
      <c r="E671" s="542"/>
      <c r="F671" s="543"/>
      <c r="G671" s="542"/>
      <c r="H671" s="544"/>
    </row>
    <row r="672" spans="1:256" s="510" customFormat="1" ht="24.75" customHeight="1" hidden="1">
      <c r="A672" s="541" t="s">
        <v>519</v>
      </c>
      <c r="B672" s="363"/>
      <c r="C672" s="363">
        <f t="shared" si="40"/>
        <v>0</v>
      </c>
      <c r="D672" s="363"/>
      <c r="E672" s="542"/>
      <c r="F672" s="543">
        <v>58</v>
      </c>
      <c r="G672" s="542">
        <f>(D672-F672)/F672</f>
        <v>-1</v>
      </c>
      <c r="H672" s="518"/>
      <c r="I672" s="519"/>
      <c r="J672" s="519"/>
      <c r="K672" s="519"/>
      <c r="L672" s="519"/>
      <c r="M672" s="519"/>
      <c r="N672" s="519"/>
      <c r="O672" s="519"/>
      <c r="P672" s="519"/>
      <c r="Q672" s="519"/>
      <c r="R672" s="519"/>
      <c r="S672" s="519"/>
      <c r="T672" s="519"/>
      <c r="U672" s="519"/>
      <c r="V672" s="519"/>
      <c r="W672" s="519"/>
      <c r="X672" s="519"/>
      <c r="Y672" s="519"/>
      <c r="Z672" s="519"/>
      <c r="AA672" s="519"/>
      <c r="AB672" s="519"/>
      <c r="AC672" s="519"/>
      <c r="AD672" s="519"/>
      <c r="AE672" s="519"/>
      <c r="AF672" s="519"/>
      <c r="HQ672" s="519"/>
      <c r="HR672" s="519"/>
      <c r="HS672" s="519"/>
      <c r="HT672" s="519"/>
      <c r="HU672" s="519"/>
      <c r="HV672" s="519"/>
      <c r="HW672" s="519"/>
      <c r="HX672" s="519"/>
      <c r="HY672" s="519"/>
      <c r="HZ672" s="519"/>
      <c r="IA672" s="519"/>
      <c r="IB672" s="519"/>
      <c r="IC672" s="519"/>
      <c r="ID672" s="519"/>
      <c r="IE672" s="519"/>
      <c r="IF672" s="519"/>
      <c r="IG672" s="519"/>
      <c r="IH672" s="519"/>
      <c r="II672" s="519"/>
      <c r="IJ672" s="519"/>
      <c r="IK672" s="519"/>
      <c r="IL672" s="519"/>
      <c r="IM672" s="519"/>
      <c r="IN672" s="519"/>
      <c r="IO672" s="519"/>
      <c r="IP672" s="519"/>
      <c r="IQ672" s="519"/>
      <c r="IR672" s="519"/>
      <c r="IS672" s="519"/>
      <c r="IT672" s="519"/>
      <c r="IU672" s="519"/>
      <c r="IV672" s="519"/>
    </row>
    <row r="673" spans="1:8" s="508" customFormat="1" ht="39.75" customHeight="1" hidden="1">
      <c r="A673" s="541" t="s">
        <v>520</v>
      </c>
      <c r="B673" s="363"/>
      <c r="C673" s="363">
        <f t="shared" si="40"/>
        <v>0</v>
      </c>
      <c r="D673" s="363"/>
      <c r="E673" s="542"/>
      <c r="F673" s="543">
        <v>0</v>
      </c>
      <c r="G673" s="542"/>
      <c r="H673" s="544"/>
    </row>
    <row r="674" spans="1:8" s="508" customFormat="1" ht="24.75" customHeight="1">
      <c r="A674" s="534" t="s">
        <v>521</v>
      </c>
      <c r="B674" s="360">
        <f>SUM(B675:B681)</f>
        <v>167</v>
      </c>
      <c r="C674" s="360">
        <f t="shared" si="40"/>
        <v>160</v>
      </c>
      <c r="D674" s="360">
        <f>SUM(D675:D681)</f>
        <v>160</v>
      </c>
      <c r="E674" s="536">
        <f>D674/C674</f>
        <v>1</v>
      </c>
      <c r="F674" s="539">
        <f>SUM(F675:F681)</f>
        <v>171</v>
      </c>
      <c r="G674" s="536">
        <f>(D674-F674)/F674</f>
        <v>-0.06432748538011696</v>
      </c>
      <c r="H674" s="540"/>
    </row>
    <row r="675" spans="1:256" s="510" customFormat="1" ht="24.75" customHeight="1">
      <c r="A675" s="541" t="s">
        <v>45</v>
      </c>
      <c r="B675" s="363">
        <v>54</v>
      </c>
      <c r="C675" s="363">
        <f t="shared" si="40"/>
        <v>56</v>
      </c>
      <c r="D675" s="25">
        <v>56</v>
      </c>
      <c r="E675" s="542">
        <f>D675/C675</f>
        <v>1</v>
      </c>
      <c r="F675" s="543">
        <v>58</v>
      </c>
      <c r="G675" s="542">
        <f>(D675-F675)/F675</f>
        <v>-0.034482758620689655</v>
      </c>
      <c r="H675" s="518"/>
      <c r="I675" s="519"/>
      <c r="J675" s="519"/>
      <c r="K675" s="519"/>
      <c r="L675" s="519"/>
      <c r="M675" s="519"/>
      <c r="N675" s="519"/>
      <c r="O675" s="519"/>
      <c r="P675" s="519"/>
      <c r="Q675" s="519"/>
      <c r="R675" s="519"/>
      <c r="S675" s="519"/>
      <c r="T675" s="519"/>
      <c r="U675" s="519"/>
      <c r="V675" s="519"/>
      <c r="W675" s="519"/>
      <c r="X675" s="519"/>
      <c r="Y675" s="519"/>
      <c r="Z675" s="519"/>
      <c r="AA675" s="519"/>
      <c r="AB675" s="519"/>
      <c r="AC675" s="519"/>
      <c r="AD675" s="519"/>
      <c r="AE675" s="519"/>
      <c r="AF675" s="519"/>
      <c r="HQ675" s="519"/>
      <c r="HR675" s="519"/>
      <c r="HS675" s="519"/>
      <c r="HT675" s="519"/>
      <c r="HU675" s="519"/>
      <c r="HV675" s="519"/>
      <c r="HW675" s="519"/>
      <c r="HX675" s="519"/>
      <c r="HY675" s="519"/>
      <c r="HZ675" s="519"/>
      <c r="IA675" s="519"/>
      <c r="IB675" s="519"/>
      <c r="IC675" s="519"/>
      <c r="ID675" s="519"/>
      <c r="IE675" s="519"/>
      <c r="IF675" s="519"/>
      <c r="IG675" s="519"/>
      <c r="IH675" s="519"/>
      <c r="II675" s="519"/>
      <c r="IJ675" s="519"/>
      <c r="IK675" s="519"/>
      <c r="IL675" s="519"/>
      <c r="IM675" s="519"/>
      <c r="IN675" s="519"/>
      <c r="IO675" s="519"/>
      <c r="IP675" s="519"/>
      <c r="IQ675" s="519"/>
      <c r="IR675" s="519"/>
      <c r="IS675" s="519"/>
      <c r="IT675" s="519"/>
      <c r="IU675" s="519"/>
      <c r="IV675" s="519"/>
    </row>
    <row r="676" spans="1:256" s="510" customFormat="1" ht="24.75" customHeight="1">
      <c r="A676" s="541" t="s">
        <v>46</v>
      </c>
      <c r="B676" s="363"/>
      <c r="C676" s="363">
        <f t="shared" si="40"/>
        <v>0</v>
      </c>
      <c r="D676" s="25"/>
      <c r="E676" s="542"/>
      <c r="F676" s="543">
        <v>0</v>
      </c>
      <c r="G676" s="542"/>
      <c r="H676" s="518"/>
      <c r="I676" s="519"/>
      <c r="J676" s="519"/>
      <c r="K676" s="519"/>
      <c r="L676" s="519"/>
      <c r="M676" s="519"/>
      <c r="N676" s="519"/>
      <c r="O676" s="519"/>
      <c r="P676" s="519"/>
      <c r="Q676" s="519"/>
      <c r="R676" s="519"/>
      <c r="S676" s="519"/>
      <c r="T676" s="519"/>
      <c r="U676" s="519"/>
      <c r="V676" s="519"/>
      <c r="W676" s="519"/>
      <c r="X676" s="519"/>
      <c r="Y676" s="519"/>
      <c r="Z676" s="519"/>
      <c r="AA676" s="519"/>
      <c r="AB676" s="519"/>
      <c r="AC676" s="519"/>
      <c r="AD676" s="519"/>
      <c r="AE676" s="519"/>
      <c r="AF676" s="519"/>
      <c r="HQ676" s="519"/>
      <c r="HR676" s="519"/>
      <c r="HS676" s="519"/>
      <c r="HT676" s="519"/>
      <c r="HU676" s="519"/>
      <c r="HV676" s="519"/>
      <c r="HW676" s="519"/>
      <c r="HX676" s="519"/>
      <c r="HY676" s="519"/>
      <c r="HZ676" s="519"/>
      <c r="IA676" s="519"/>
      <c r="IB676" s="519"/>
      <c r="IC676" s="519"/>
      <c r="ID676" s="519"/>
      <c r="IE676" s="519"/>
      <c r="IF676" s="519"/>
      <c r="IG676" s="519"/>
      <c r="IH676" s="519"/>
      <c r="II676" s="519"/>
      <c r="IJ676" s="519"/>
      <c r="IK676" s="519"/>
      <c r="IL676" s="519"/>
      <c r="IM676" s="519"/>
      <c r="IN676" s="519"/>
      <c r="IO676" s="519"/>
      <c r="IP676" s="519"/>
      <c r="IQ676" s="519"/>
      <c r="IR676" s="519"/>
      <c r="IS676" s="519"/>
      <c r="IT676" s="519"/>
      <c r="IU676" s="519"/>
      <c r="IV676" s="519"/>
    </row>
    <row r="677" spans="1:256" s="510" customFormat="1" ht="24.75" customHeight="1">
      <c r="A677" s="541" t="s">
        <v>47</v>
      </c>
      <c r="B677" s="363"/>
      <c r="C677" s="363">
        <f t="shared" si="40"/>
        <v>0</v>
      </c>
      <c r="D677" s="25"/>
      <c r="E677" s="542"/>
      <c r="F677" s="543">
        <v>0</v>
      </c>
      <c r="G677" s="542"/>
      <c r="H677" s="518"/>
      <c r="I677" s="519"/>
      <c r="J677" s="519"/>
      <c r="K677" s="519"/>
      <c r="L677" s="519"/>
      <c r="M677" s="519"/>
      <c r="N677" s="519"/>
      <c r="O677" s="519"/>
      <c r="P677" s="519"/>
      <c r="Q677" s="519"/>
      <c r="R677" s="519"/>
      <c r="S677" s="519"/>
      <c r="T677" s="519"/>
      <c r="U677" s="519"/>
      <c r="V677" s="519"/>
      <c r="W677" s="519"/>
      <c r="X677" s="519"/>
      <c r="Y677" s="519"/>
      <c r="Z677" s="519"/>
      <c r="AA677" s="519"/>
      <c r="AB677" s="519"/>
      <c r="AC677" s="519"/>
      <c r="AD677" s="519"/>
      <c r="AE677" s="519"/>
      <c r="AF677" s="519"/>
      <c r="HQ677" s="519"/>
      <c r="HR677" s="519"/>
      <c r="HS677" s="519"/>
      <c r="HT677" s="519"/>
      <c r="HU677" s="519"/>
      <c r="HV677" s="519"/>
      <c r="HW677" s="519"/>
      <c r="HX677" s="519"/>
      <c r="HY677" s="519"/>
      <c r="HZ677" s="519"/>
      <c r="IA677" s="519"/>
      <c r="IB677" s="519"/>
      <c r="IC677" s="519"/>
      <c r="ID677" s="519"/>
      <c r="IE677" s="519"/>
      <c r="IF677" s="519"/>
      <c r="IG677" s="519"/>
      <c r="IH677" s="519"/>
      <c r="II677" s="519"/>
      <c r="IJ677" s="519"/>
      <c r="IK677" s="519"/>
      <c r="IL677" s="519"/>
      <c r="IM677" s="519"/>
      <c r="IN677" s="519"/>
      <c r="IO677" s="519"/>
      <c r="IP677" s="519"/>
      <c r="IQ677" s="519"/>
      <c r="IR677" s="519"/>
      <c r="IS677" s="519"/>
      <c r="IT677" s="519"/>
      <c r="IU677" s="519"/>
      <c r="IV677" s="519"/>
    </row>
    <row r="678" spans="1:256" s="510" customFormat="1" ht="24.75" customHeight="1">
      <c r="A678" s="541" t="s">
        <v>522</v>
      </c>
      <c r="B678" s="363">
        <v>55</v>
      </c>
      <c r="C678" s="363">
        <f t="shared" si="40"/>
        <v>53</v>
      </c>
      <c r="D678" s="25">
        <v>53</v>
      </c>
      <c r="E678" s="542">
        <f>D678/C678</f>
        <v>1</v>
      </c>
      <c r="F678" s="543">
        <v>49</v>
      </c>
      <c r="G678" s="542">
        <f aca="true" t="shared" si="41" ref="G678:G683">(D678-F678)/F678</f>
        <v>0.08163265306122448</v>
      </c>
      <c r="H678" s="518"/>
      <c r="I678" s="519"/>
      <c r="J678" s="519"/>
      <c r="K678" s="519"/>
      <c r="L678" s="519"/>
      <c r="M678" s="519"/>
      <c r="N678" s="519"/>
      <c r="O678" s="519"/>
      <c r="P678" s="519"/>
      <c r="Q678" s="519"/>
      <c r="R678" s="519"/>
      <c r="S678" s="519"/>
      <c r="T678" s="519"/>
      <c r="U678" s="519"/>
      <c r="V678" s="519"/>
      <c r="W678" s="519"/>
      <c r="X678" s="519"/>
      <c r="Y678" s="519"/>
      <c r="Z678" s="519"/>
      <c r="AA678" s="519"/>
      <c r="AB678" s="519"/>
      <c r="AC678" s="519"/>
      <c r="AD678" s="519"/>
      <c r="AE678" s="519"/>
      <c r="AF678" s="519"/>
      <c r="HQ678" s="519"/>
      <c r="HR678" s="519"/>
      <c r="HS678" s="519"/>
      <c r="HT678" s="519"/>
      <c r="HU678" s="519"/>
      <c r="HV678" s="519"/>
      <c r="HW678" s="519"/>
      <c r="HX678" s="519"/>
      <c r="HY678" s="519"/>
      <c r="HZ678" s="519"/>
      <c r="IA678" s="519"/>
      <c r="IB678" s="519"/>
      <c r="IC678" s="519"/>
      <c r="ID678" s="519"/>
      <c r="IE678" s="519"/>
      <c r="IF678" s="519"/>
      <c r="IG678" s="519"/>
      <c r="IH678" s="519"/>
      <c r="II678" s="519"/>
      <c r="IJ678" s="519"/>
      <c r="IK678" s="519"/>
      <c r="IL678" s="519"/>
      <c r="IM678" s="519"/>
      <c r="IN678" s="519"/>
      <c r="IO678" s="519"/>
      <c r="IP678" s="519"/>
      <c r="IQ678" s="519"/>
      <c r="IR678" s="519"/>
      <c r="IS678" s="519"/>
      <c r="IT678" s="519"/>
      <c r="IU678" s="519"/>
      <c r="IV678" s="519"/>
    </row>
    <row r="679" spans="1:256" s="510" customFormat="1" ht="24.75" customHeight="1">
      <c r="A679" s="541" t="s">
        <v>523</v>
      </c>
      <c r="B679" s="363"/>
      <c r="C679" s="363">
        <f t="shared" si="40"/>
        <v>0</v>
      </c>
      <c r="D679" s="25"/>
      <c r="E679" s="542"/>
      <c r="F679" s="537">
        <v>0</v>
      </c>
      <c r="G679" s="542"/>
      <c r="H679" s="518"/>
      <c r="I679" s="519"/>
      <c r="J679" s="519"/>
      <c r="K679" s="519"/>
      <c r="L679" s="519"/>
      <c r="M679" s="519"/>
      <c r="N679" s="519"/>
      <c r="O679" s="519"/>
      <c r="P679" s="519"/>
      <c r="Q679" s="519"/>
      <c r="R679" s="519"/>
      <c r="S679" s="519"/>
      <c r="T679" s="519"/>
      <c r="U679" s="519"/>
      <c r="V679" s="519"/>
      <c r="W679" s="519"/>
      <c r="X679" s="519"/>
      <c r="Y679" s="519"/>
      <c r="Z679" s="519"/>
      <c r="AA679" s="519"/>
      <c r="AB679" s="519"/>
      <c r="AC679" s="519"/>
      <c r="AD679" s="519"/>
      <c r="AE679" s="519"/>
      <c r="AF679" s="519"/>
      <c r="HQ679" s="519"/>
      <c r="HR679" s="519"/>
      <c r="HS679" s="519"/>
      <c r="HT679" s="519"/>
      <c r="HU679" s="519"/>
      <c r="HV679" s="519"/>
      <c r="HW679" s="519"/>
      <c r="HX679" s="519"/>
      <c r="HY679" s="519"/>
      <c r="HZ679" s="519"/>
      <c r="IA679" s="519"/>
      <c r="IB679" s="519"/>
      <c r="IC679" s="519"/>
      <c r="ID679" s="519"/>
      <c r="IE679" s="519"/>
      <c r="IF679" s="519"/>
      <c r="IG679" s="519"/>
      <c r="IH679" s="519"/>
      <c r="II679" s="519"/>
      <c r="IJ679" s="519"/>
      <c r="IK679" s="519"/>
      <c r="IL679" s="519"/>
      <c r="IM679" s="519"/>
      <c r="IN679" s="519"/>
      <c r="IO679" s="519"/>
      <c r="IP679" s="519"/>
      <c r="IQ679" s="519"/>
      <c r="IR679" s="519"/>
      <c r="IS679" s="519"/>
      <c r="IT679" s="519"/>
      <c r="IU679" s="519"/>
      <c r="IV679" s="519"/>
    </row>
    <row r="680" spans="1:256" s="510" customFormat="1" ht="24.75" customHeight="1">
      <c r="A680" s="541" t="s">
        <v>54</v>
      </c>
      <c r="B680" s="363">
        <v>57</v>
      </c>
      <c r="C680" s="363">
        <f t="shared" si="40"/>
        <v>50</v>
      </c>
      <c r="D680" s="25">
        <v>50</v>
      </c>
      <c r="E680" s="542">
        <f>D680/C680</f>
        <v>1</v>
      </c>
      <c r="F680" s="543">
        <v>52</v>
      </c>
      <c r="G680" s="542">
        <f t="shared" si="41"/>
        <v>-0.038461538461538464</v>
      </c>
      <c r="H680" s="518"/>
      <c r="I680" s="519"/>
      <c r="J680" s="519"/>
      <c r="K680" s="519"/>
      <c r="L680" s="519"/>
      <c r="M680" s="519"/>
      <c r="N680" s="519"/>
      <c r="O680" s="519"/>
      <c r="P680" s="519"/>
      <c r="Q680" s="519"/>
      <c r="R680" s="519"/>
      <c r="S680" s="519"/>
      <c r="T680" s="519"/>
      <c r="U680" s="519"/>
      <c r="V680" s="519"/>
      <c r="W680" s="519"/>
      <c r="X680" s="519"/>
      <c r="Y680" s="519"/>
      <c r="Z680" s="519"/>
      <c r="AA680" s="519"/>
      <c r="AB680" s="519"/>
      <c r="AC680" s="519"/>
      <c r="AD680" s="519"/>
      <c r="AE680" s="519"/>
      <c r="AF680" s="519"/>
      <c r="HQ680" s="519"/>
      <c r="HR680" s="519"/>
      <c r="HS680" s="519"/>
      <c r="HT680" s="519"/>
      <c r="HU680" s="519"/>
      <c r="HV680" s="519"/>
      <c r="HW680" s="519"/>
      <c r="HX680" s="519"/>
      <c r="HY680" s="519"/>
      <c r="HZ680" s="519"/>
      <c r="IA680" s="519"/>
      <c r="IB680" s="519"/>
      <c r="IC680" s="519"/>
      <c r="ID680" s="519"/>
      <c r="IE680" s="519"/>
      <c r="IF680" s="519"/>
      <c r="IG680" s="519"/>
      <c r="IH680" s="519"/>
      <c r="II680" s="519"/>
      <c r="IJ680" s="519"/>
      <c r="IK680" s="519"/>
      <c r="IL680" s="519"/>
      <c r="IM680" s="519"/>
      <c r="IN680" s="519"/>
      <c r="IO680" s="519"/>
      <c r="IP680" s="519"/>
      <c r="IQ680" s="519"/>
      <c r="IR680" s="519"/>
      <c r="IS680" s="519"/>
      <c r="IT680" s="519"/>
      <c r="IU680" s="519"/>
      <c r="IV680" s="519"/>
    </row>
    <row r="681" spans="1:256" s="510" customFormat="1" ht="24.75" customHeight="1">
      <c r="A681" s="541" t="s">
        <v>524</v>
      </c>
      <c r="B681" s="363">
        <v>1</v>
      </c>
      <c r="C681" s="363">
        <f t="shared" si="40"/>
        <v>1</v>
      </c>
      <c r="D681" s="25">
        <v>1</v>
      </c>
      <c r="E681" s="542">
        <f>D681/C681</f>
        <v>1</v>
      </c>
      <c r="F681" s="543">
        <v>12</v>
      </c>
      <c r="G681" s="542">
        <f t="shared" si="41"/>
        <v>-0.9166666666666666</v>
      </c>
      <c r="H681" s="518"/>
      <c r="I681" s="519"/>
      <c r="J681" s="519"/>
      <c r="K681" s="519"/>
      <c r="L681" s="519"/>
      <c r="M681" s="519"/>
      <c r="N681" s="519"/>
      <c r="O681" s="519"/>
      <c r="P681" s="519"/>
      <c r="Q681" s="519"/>
      <c r="R681" s="519"/>
      <c r="S681" s="519"/>
      <c r="T681" s="519"/>
      <c r="U681" s="519"/>
      <c r="V681" s="519"/>
      <c r="W681" s="519"/>
      <c r="X681" s="519"/>
      <c r="Y681" s="519"/>
      <c r="Z681" s="519"/>
      <c r="AA681" s="519"/>
      <c r="AB681" s="519"/>
      <c r="AC681" s="519"/>
      <c r="AD681" s="519"/>
      <c r="AE681" s="519"/>
      <c r="AF681" s="519"/>
      <c r="HQ681" s="519"/>
      <c r="HR681" s="519"/>
      <c r="HS681" s="519"/>
      <c r="HT681" s="519"/>
      <c r="HU681" s="519"/>
      <c r="HV681" s="519"/>
      <c r="HW681" s="519"/>
      <c r="HX681" s="519"/>
      <c r="HY681" s="519"/>
      <c r="HZ681" s="519"/>
      <c r="IA681" s="519"/>
      <c r="IB681" s="519"/>
      <c r="IC681" s="519"/>
      <c r="ID681" s="519"/>
      <c r="IE681" s="519"/>
      <c r="IF681" s="519"/>
      <c r="IG681" s="519"/>
      <c r="IH681" s="519"/>
      <c r="II681" s="519"/>
      <c r="IJ681" s="519"/>
      <c r="IK681" s="519"/>
      <c r="IL681" s="519"/>
      <c r="IM681" s="519"/>
      <c r="IN681" s="519"/>
      <c r="IO681" s="519"/>
      <c r="IP681" s="519"/>
      <c r="IQ681" s="519"/>
      <c r="IR681" s="519"/>
      <c r="IS681" s="519"/>
      <c r="IT681" s="519"/>
      <c r="IU681" s="519"/>
      <c r="IV681" s="519"/>
    </row>
    <row r="682" spans="1:8" s="508" customFormat="1" ht="24.75" customHeight="1">
      <c r="A682" s="534" t="s">
        <v>525</v>
      </c>
      <c r="B682" s="360">
        <f>SUM(B683:B684)</f>
        <v>0</v>
      </c>
      <c r="C682" s="360">
        <f t="shared" si="40"/>
        <v>11</v>
      </c>
      <c r="D682" s="360">
        <f>SUM(D683:D684)</f>
        <v>11</v>
      </c>
      <c r="E682" s="536">
        <f>D682/C682</f>
        <v>1</v>
      </c>
      <c r="F682" s="539">
        <f>SUM(F683:F684)</f>
        <v>18</v>
      </c>
      <c r="G682" s="536">
        <f t="shared" si="41"/>
        <v>-0.3888888888888889</v>
      </c>
      <c r="H682" s="540"/>
    </row>
    <row r="683" spans="1:256" s="510" customFormat="1" ht="39.75" customHeight="1">
      <c r="A683" s="541" t="s">
        <v>526</v>
      </c>
      <c r="B683" s="363"/>
      <c r="C683" s="363">
        <f t="shared" si="40"/>
        <v>11</v>
      </c>
      <c r="D683" s="363">
        <v>11</v>
      </c>
      <c r="E683" s="542">
        <f>D683/C683</f>
        <v>1</v>
      </c>
      <c r="F683" s="543">
        <v>18</v>
      </c>
      <c r="G683" s="542">
        <f t="shared" si="41"/>
        <v>-0.3888888888888889</v>
      </c>
      <c r="H683" s="518"/>
      <c r="I683" s="519"/>
      <c r="J683" s="519"/>
      <c r="K683" s="519"/>
      <c r="L683" s="519"/>
      <c r="M683" s="519"/>
      <c r="N683" s="519"/>
      <c r="O683" s="519"/>
      <c r="P683" s="519"/>
      <c r="Q683" s="519"/>
      <c r="R683" s="519"/>
      <c r="S683" s="519"/>
      <c r="T683" s="519"/>
      <c r="U683" s="519"/>
      <c r="V683" s="519"/>
      <c r="W683" s="519"/>
      <c r="X683" s="519"/>
      <c r="Y683" s="519"/>
      <c r="Z683" s="519"/>
      <c r="AA683" s="519"/>
      <c r="AB683" s="519"/>
      <c r="AC683" s="519"/>
      <c r="AD683" s="519"/>
      <c r="AE683" s="519"/>
      <c r="AF683" s="519"/>
      <c r="HQ683" s="519"/>
      <c r="HR683" s="519"/>
      <c r="HS683" s="519"/>
      <c r="HT683" s="519"/>
      <c r="HU683" s="519"/>
      <c r="HV683" s="519"/>
      <c r="HW683" s="519"/>
      <c r="HX683" s="519"/>
      <c r="HY683" s="519"/>
      <c r="HZ683" s="519"/>
      <c r="IA683" s="519"/>
      <c r="IB683" s="519"/>
      <c r="IC683" s="519"/>
      <c r="ID683" s="519"/>
      <c r="IE683" s="519"/>
      <c r="IF683" s="519"/>
      <c r="IG683" s="519"/>
      <c r="IH683" s="519"/>
      <c r="II683" s="519"/>
      <c r="IJ683" s="519"/>
      <c r="IK683" s="519"/>
      <c r="IL683" s="519"/>
      <c r="IM683" s="519"/>
      <c r="IN683" s="519"/>
      <c r="IO683" s="519"/>
      <c r="IP683" s="519"/>
      <c r="IQ683" s="519"/>
      <c r="IR683" s="519"/>
      <c r="IS683" s="519"/>
      <c r="IT683" s="519"/>
      <c r="IU683" s="519"/>
      <c r="IV683" s="519"/>
    </row>
    <row r="684" spans="1:8" s="508" customFormat="1" ht="39.75" customHeight="1">
      <c r="A684" s="541" t="s">
        <v>527</v>
      </c>
      <c r="B684" s="363"/>
      <c r="C684" s="363">
        <f t="shared" si="40"/>
        <v>0</v>
      </c>
      <c r="D684" s="363"/>
      <c r="E684" s="542"/>
      <c r="F684" s="543">
        <v>0</v>
      </c>
      <c r="G684" s="542"/>
      <c r="H684" s="544"/>
    </row>
    <row r="685" spans="1:8" s="508" customFormat="1" ht="24.75" customHeight="1">
      <c r="A685" s="534" t="s">
        <v>528</v>
      </c>
      <c r="B685" s="360">
        <f>B686</f>
        <v>1989</v>
      </c>
      <c r="C685" s="360">
        <f t="shared" si="40"/>
        <v>1983</v>
      </c>
      <c r="D685" s="360">
        <f>D686</f>
        <v>1983</v>
      </c>
      <c r="E685" s="536">
        <f>D685/C685</f>
        <v>1</v>
      </c>
      <c r="F685" s="539">
        <f>F686</f>
        <v>1876</v>
      </c>
      <c r="G685" s="536">
        <f>(D685-F685)/F685</f>
        <v>0.0570362473347548</v>
      </c>
      <c r="H685" s="540"/>
    </row>
    <row r="686" spans="1:256" s="509" customFormat="1" ht="24.75" customHeight="1">
      <c r="A686" s="541" t="s">
        <v>529</v>
      </c>
      <c r="B686" s="363">
        <v>1989</v>
      </c>
      <c r="C686" s="363">
        <f t="shared" si="40"/>
        <v>1983</v>
      </c>
      <c r="D686" s="25">
        <v>1983</v>
      </c>
      <c r="E686" s="542">
        <f>D686/C686</f>
        <v>1</v>
      </c>
      <c r="F686" s="543">
        <v>1876</v>
      </c>
      <c r="G686" s="542">
        <f>(D686-F686)/F686</f>
        <v>0.0570362473347548</v>
      </c>
      <c r="H686" s="518"/>
      <c r="I686" s="519"/>
      <c r="J686" s="519"/>
      <c r="K686" s="519"/>
      <c r="L686" s="519"/>
      <c r="M686" s="519"/>
      <c r="N686" s="519"/>
      <c r="O686" s="519"/>
      <c r="P686" s="519"/>
      <c r="Q686" s="519"/>
      <c r="R686" s="519"/>
      <c r="S686" s="519"/>
      <c r="T686" s="519"/>
      <c r="U686" s="519"/>
      <c r="V686" s="519"/>
      <c r="W686" s="519"/>
      <c r="X686" s="519"/>
      <c r="Y686" s="519"/>
      <c r="Z686" s="519"/>
      <c r="AA686" s="519"/>
      <c r="AB686" s="519"/>
      <c r="AC686" s="519"/>
      <c r="AD686" s="519"/>
      <c r="AE686" s="519"/>
      <c r="AF686" s="519"/>
      <c r="HQ686" s="519"/>
      <c r="HR686" s="519"/>
      <c r="HS686" s="519"/>
      <c r="HT686" s="519"/>
      <c r="HU686" s="519"/>
      <c r="HV686" s="519"/>
      <c r="HW686" s="519"/>
      <c r="HX686" s="519"/>
      <c r="HY686" s="519"/>
      <c r="HZ686" s="519"/>
      <c r="IA686" s="519"/>
      <c r="IB686" s="519"/>
      <c r="IC686" s="519"/>
      <c r="ID686" s="519"/>
      <c r="IE686" s="519"/>
      <c r="IF686" s="519"/>
      <c r="IG686" s="519"/>
      <c r="IH686" s="519"/>
      <c r="II686" s="519"/>
      <c r="IJ686" s="519"/>
      <c r="IK686" s="519"/>
      <c r="IL686" s="519"/>
      <c r="IM686" s="519"/>
      <c r="IN686" s="519"/>
      <c r="IO686" s="519"/>
      <c r="IP686" s="519"/>
      <c r="IQ686" s="519"/>
      <c r="IR686" s="519"/>
      <c r="IS686" s="519"/>
      <c r="IT686" s="519"/>
      <c r="IU686" s="519"/>
      <c r="IV686" s="519"/>
    </row>
    <row r="687" spans="1:8" s="508" customFormat="1" ht="24.75" customHeight="1">
      <c r="A687" s="534" t="s">
        <v>530</v>
      </c>
      <c r="B687" s="360">
        <f>B688+B693+B707+B711+B723+B726+B730+B735+B739+B743+B746+B755+B757</f>
        <v>6168</v>
      </c>
      <c r="C687" s="360">
        <f t="shared" si="40"/>
        <v>8249</v>
      </c>
      <c r="D687" s="360">
        <f>D688+D693+D707+D711+D723+D726+D730+D735+D739+D743+D746+D755+D757</f>
        <v>7843</v>
      </c>
      <c r="E687" s="536">
        <f>D687/C687</f>
        <v>0.9507819129591466</v>
      </c>
      <c r="F687" s="539">
        <f>F688+F693+F707+F711+F723+F726+F730+F735+F739+F743+F746+F755+F757</f>
        <v>7883</v>
      </c>
      <c r="G687" s="536">
        <f>(D687-F687)/F687</f>
        <v>-0.005074210326018014</v>
      </c>
      <c r="H687" s="540">
        <f>H688+H693+H707+H711+H723+H726+H730+H735+H739+H743+H746+H755+H757</f>
        <v>406</v>
      </c>
    </row>
    <row r="688" spans="1:8" s="508" customFormat="1" ht="24.75" customHeight="1">
      <c r="A688" s="534" t="s">
        <v>531</v>
      </c>
      <c r="B688" s="360">
        <f>SUM(B689:B692)</f>
        <v>352</v>
      </c>
      <c r="C688" s="360">
        <f t="shared" si="40"/>
        <v>361</v>
      </c>
      <c r="D688" s="360">
        <f>SUM(D689:D692)</f>
        <v>361</v>
      </c>
      <c r="E688" s="536">
        <f>D688/C688</f>
        <v>1</v>
      </c>
      <c r="F688" s="539">
        <f>SUM(F689:F692)</f>
        <v>358</v>
      </c>
      <c r="G688" s="536">
        <f>(D688-F688)/F688</f>
        <v>0.008379888268156424</v>
      </c>
      <c r="H688" s="540">
        <f>SUM(H689:H692)</f>
        <v>0</v>
      </c>
    </row>
    <row r="689" spans="1:256" s="510" customFormat="1" ht="24.75" customHeight="1">
      <c r="A689" s="541" t="s">
        <v>45</v>
      </c>
      <c r="B689" s="363">
        <v>352</v>
      </c>
      <c r="C689" s="363">
        <f t="shared" si="40"/>
        <v>361</v>
      </c>
      <c r="D689" s="363">
        <v>361</v>
      </c>
      <c r="E689" s="542">
        <f>D689/C689</f>
        <v>1</v>
      </c>
      <c r="F689" s="543">
        <v>354</v>
      </c>
      <c r="G689" s="542">
        <f>(D689-F689)/F689</f>
        <v>0.01977401129943503</v>
      </c>
      <c r="H689" s="518"/>
      <c r="I689" s="519"/>
      <c r="J689" s="519"/>
      <c r="K689" s="519"/>
      <c r="L689" s="519"/>
      <c r="M689" s="519"/>
      <c r="N689" s="519"/>
      <c r="O689" s="519"/>
      <c r="P689" s="519"/>
      <c r="Q689" s="519"/>
      <c r="R689" s="519"/>
      <c r="S689" s="519"/>
      <c r="T689" s="519"/>
      <c r="U689" s="519"/>
      <c r="V689" s="519"/>
      <c r="W689" s="519"/>
      <c r="X689" s="519"/>
      <c r="Y689" s="519"/>
      <c r="Z689" s="519"/>
      <c r="AA689" s="519"/>
      <c r="AB689" s="519"/>
      <c r="AC689" s="519"/>
      <c r="AD689" s="519"/>
      <c r="AE689" s="519"/>
      <c r="AF689" s="519"/>
      <c r="HQ689" s="519"/>
      <c r="HR689" s="519"/>
      <c r="HS689" s="519"/>
      <c r="HT689" s="519"/>
      <c r="HU689" s="519"/>
      <c r="HV689" s="519"/>
      <c r="HW689" s="519"/>
      <c r="HX689" s="519"/>
      <c r="HY689" s="519"/>
      <c r="HZ689" s="519"/>
      <c r="IA689" s="519"/>
      <c r="IB689" s="519"/>
      <c r="IC689" s="519"/>
      <c r="ID689" s="519"/>
      <c r="IE689" s="519"/>
      <c r="IF689" s="519"/>
      <c r="IG689" s="519"/>
      <c r="IH689" s="519"/>
      <c r="II689" s="519"/>
      <c r="IJ689" s="519"/>
      <c r="IK689" s="519"/>
      <c r="IL689" s="519"/>
      <c r="IM689" s="519"/>
      <c r="IN689" s="519"/>
      <c r="IO689" s="519"/>
      <c r="IP689" s="519"/>
      <c r="IQ689" s="519"/>
      <c r="IR689" s="519"/>
      <c r="IS689" s="519"/>
      <c r="IT689" s="519"/>
      <c r="IU689" s="519"/>
      <c r="IV689" s="519"/>
    </row>
    <row r="690" spans="1:8" s="508" customFormat="1" ht="24.75" customHeight="1">
      <c r="A690" s="541" t="s">
        <v>46</v>
      </c>
      <c r="B690" s="363"/>
      <c r="C690" s="363">
        <f t="shared" si="40"/>
        <v>0</v>
      </c>
      <c r="D690" s="360"/>
      <c r="E690" s="542"/>
      <c r="F690" s="543">
        <v>0</v>
      </c>
      <c r="G690" s="542"/>
      <c r="H690" s="544"/>
    </row>
    <row r="691" spans="1:256" s="510" customFormat="1" ht="24.75" customHeight="1">
      <c r="A691" s="541" t="s">
        <v>47</v>
      </c>
      <c r="B691" s="363"/>
      <c r="C691" s="363">
        <f t="shared" si="40"/>
        <v>0</v>
      </c>
      <c r="D691" s="363"/>
      <c r="E691" s="542"/>
      <c r="F691" s="537">
        <v>0</v>
      </c>
      <c r="G691" s="542"/>
      <c r="H691" s="518"/>
      <c r="I691" s="519"/>
      <c r="J691" s="519"/>
      <c r="K691" s="519"/>
      <c r="L691" s="519"/>
      <c r="M691" s="519"/>
      <c r="N691" s="519"/>
      <c r="O691" s="519"/>
      <c r="P691" s="519"/>
      <c r="Q691" s="519"/>
      <c r="R691" s="519"/>
      <c r="S691" s="519"/>
      <c r="T691" s="519"/>
      <c r="U691" s="519"/>
      <c r="V691" s="519"/>
      <c r="W691" s="519"/>
      <c r="X691" s="519"/>
      <c r="Y691" s="519"/>
      <c r="Z691" s="519"/>
      <c r="AA691" s="519"/>
      <c r="AB691" s="519"/>
      <c r="AC691" s="519"/>
      <c r="AD691" s="519"/>
      <c r="AE691" s="519"/>
      <c r="AF691" s="519"/>
      <c r="HQ691" s="519"/>
      <c r="HR691" s="519"/>
      <c r="HS691" s="519"/>
      <c r="HT691" s="519"/>
      <c r="HU691" s="519"/>
      <c r="HV691" s="519"/>
      <c r="HW691" s="519"/>
      <c r="HX691" s="519"/>
      <c r="HY691" s="519"/>
      <c r="HZ691" s="519"/>
      <c r="IA691" s="519"/>
      <c r="IB691" s="519"/>
      <c r="IC691" s="519"/>
      <c r="ID691" s="519"/>
      <c r="IE691" s="519"/>
      <c r="IF691" s="519"/>
      <c r="IG691" s="519"/>
      <c r="IH691" s="519"/>
      <c r="II691" s="519"/>
      <c r="IJ691" s="519"/>
      <c r="IK691" s="519"/>
      <c r="IL691" s="519"/>
      <c r="IM691" s="519"/>
      <c r="IN691" s="519"/>
      <c r="IO691" s="519"/>
      <c r="IP691" s="519"/>
      <c r="IQ691" s="519"/>
      <c r="IR691" s="519"/>
      <c r="IS691" s="519"/>
      <c r="IT691" s="519"/>
      <c r="IU691" s="519"/>
      <c r="IV691" s="519"/>
    </row>
    <row r="692" spans="1:256" s="509" customFormat="1" ht="24.75" customHeight="1">
      <c r="A692" s="541" t="s">
        <v>532</v>
      </c>
      <c r="B692" s="363"/>
      <c r="C692" s="363">
        <f t="shared" si="40"/>
        <v>0</v>
      </c>
      <c r="D692" s="363"/>
      <c r="E692" s="542"/>
      <c r="F692" s="543">
        <v>4</v>
      </c>
      <c r="G692" s="542">
        <f>(D692-F692)/F692</f>
        <v>-1</v>
      </c>
      <c r="H692" s="518"/>
      <c r="I692" s="519"/>
      <c r="J692" s="519"/>
      <c r="K692" s="519"/>
      <c r="L692" s="519"/>
      <c r="M692" s="519"/>
      <c r="N692" s="519"/>
      <c r="O692" s="519"/>
      <c r="P692" s="519"/>
      <c r="Q692" s="519"/>
      <c r="R692" s="519"/>
      <c r="S692" s="519"/>
      <c r="T692" s="519"/>
      <c r="U692" s="519"/>
      <c r="V692" s="519"/>
      <c r="W692" s="519"/>
      <c r="X692" s="519"/>
      <c r="Y692" s="519"/>
      <c r="Z692" s="519"/>
      <c r="AA692" s="519"/>
      <c r="AB692" s="519"/>
      <c r="AC692" s="519"/>
      <c r="AD692" s="519"/>
      <c r="AE692" s="519"/>
      <c r="AF692" s="519"/>
      <c r="HQ692" s="519"/>
      <c r="HR692" s="519"/>
      <c r="HS692" s="519"/>
      <c r="HT692" s="519"/>
      <c r="HU692" s="519"/>
      <c r="HV692" s="519"/>
      <c r="HW692" s="519"/>
      <c r="HX692" s="519"/>
      <c r="HY692" s="519"/>
      <c r="HZ692" s="519"/>
      <c r="IA692" s="519"/>
      <c r="IB692" s="519"/>
      <c r="IC692" s="519"/>
      <c r="ID692" s="519"/>
      <c r="IE692" s="519"/>
      <c r="IF692" s="519"/>
      <c r="IG692" s="519"/>
      <c r="IH692" s="519"/>
      <c r="II692" s="519"/>
      <c r="IJ692" s="519"/>
      <c r="IK692" s="519"/>
      <c r="IL692" s="519"/>
      <c r="IM692" s="519"/>
      <c r="IN692" s="519"/>
      <c r="IO692" s="519"/>
      <c r="IP692" s="519"/>
      <c r="IQ692" s="519"/>
      <c r="IR692" s="519"/>
      <c r="IS692" s="519"/>
      <c r="IT692" s="519"/>
      <c r="IU692" s="519"/>
      <c r="IV692" s="519"/>
    </row>
    <row r="693" spans="1:8" s="508" customFormat="1" ht="24.75" customHeight="1" hidden="1">
      <c r="A693" s="534" t="s">
        <v>533</v>
      </c>
      <c r="B693" s="360">
        <f>SUM(B694:B706)</f>
        <v>0</v>
      </c>
      <c r="C693" s="360">
        <f t="shared" si="40"/>
        <v>0</v>
      </c>
      <c r="D693" s="360">
        <f>SUM(D694:D706)</f>
        <v>0</v>
      </c>
      <c r="E693" s="536"/>
      <c r="F693" s="539">
        <f>SUM(F694:F706)</f>
        <v>0</v>
      </c>
      <c r="G693" s="536"/>
      <c r="H693" s="540">
        <f>SUM(H694:H706)</f>
        <v>0</v>
      </c>
    </row>
    <row r="694" spans="1:256" s="506" customFormat="1" ht="24.75" customHeight="1" hidden="1">
      <c r="A694" s="541" t="s">
        <v>534</v>
      </c>
      <c r="B694" s="363"/>
      <c r="C694" s="363">
        <f t="shared" si="40"/>
        <v>0</v>
      </c>
      <c r="D694" s="363"/>
      <c r="E694" s="542"/>
      <c r="F694" s="543"/>
      <c r="G694" s="542"/>
      <c r="H694" s="518"/>
      <c r="I694" s="519"/>
      <c r="J694" s="519"/>
      <c r="K694" s="519"/>
      <c r="L694" s="519"/>
      <c r="M694" s="519"/>
      <c r="N694" s="519"/>
      <c r="O694" s="519"/>
      <c r="P694" s="519"/>
      <c r="Q694" s="519"/>
      <c r="R694" s="519"/>
      <c r="S694" s="519"/>
      <c r="T694" s="519"/>
      <c r="U694" s="519"/>
      <c r="V694" s="519"/>
      <c r="W694" s="519"/>
      <c r="X694" s="519"/>
      <c r="Y694" s="519"/>
      <c r="Z694" s="519"/>
      <c r="AA694" s="519"/>
      <c r="AB694" s="519"/>
      <c r="AC694" s="519"/>
      <c r="AD694" s="519"/>
      <c r="AE694" s="519"/>
      <c r="AF694" s="519"/>
      <c r="HQ694" s="519"/>
      <c r="HR694" s="519"/>
      <c r="HS694" s="519"/>
      <c r="HT694" s="519"/>
      <c r="HU694" s="519"/>
      <c r="HV694" s="519"/>
      <c r="HW694" s="519"/>
      <c r="HX694" s="519"/>
      <c r="HY694" s="519"/>
      <c r="HZ694" s="519"/>
      <c r="IA694" s="519"/>
      <c r="IB694" s="519"/>
      <c r="IC694" s="519"/>
      <c r="ID694" s="519"/>
      <c r="IE694" s="519"/>
      <c r="IF694" s="519"/>
      <c r="IG694" s="519"/>
      <c r="IH694" s="519"/>
      <c r="II694" s="519"/>
      <c r="IJ694" s="519"/>
      <c r="IK694" s="519"/>
      <c r="IL694" s="519"/>
      <c r="IM694" s="519"/>
      <c r="IN694" s="519"/>
      <c r="IO694" s="519"/>
      <c r="IP694" s="519"/>
      <c r="IQ694" s="519"/>
      <c r="IR694" s="519"/>
      <c r="IS694" s="519"/>
      <c r="IT694" s="519"/>
      <c r="IU694" s="519"/>
      <c r="IV694" s="519"/>
    </row>
    <row r="695" spans="1:8" s="508" customFormat="1" ht="24.75" customHeight="1" hidden="1">
      <c r="A695" s="541" t="s">
        <v>535</v>
      </c>
      <c r="B695" s="363"/>
      <c r="C695" s="363">
        <f t="shared" si="40"/>
        <v>0</v>
      </c>
      <c r="D695" s="363"/>
      <c r="E695" s="542"/>
      <c r="F695" s="543"/>
      <c r="G695" s="542"/>
      <c r="H695" s="544"/>
    </row>
    <row r="696" spans="1:256" s="506" customFormat="1" ht="24.75" customHeight="1" hidden="1">
      <c r="A696" s="541" t="s">
        <v>536</v>
      </c>
      <c r="B696" s="363"/>
      <c r="C696" s="363">
        <f t="shared" si="40"/>
        <v>0</v>
      </c>
      <c r="D696" s="363"/>
      <c r="E696" s="542"/>
      <c r="F696" s="543"/>
      <c r="G696" s="542"/>
      <c r="H696" s="518"/>
      <c r="I696" s="519"/>
      <c r="J696" s="519"/>
      <c r="K696" s="519"/>
      <c r="L696" s="519"/>
      <c r="M696" s="519"/>
      <c r="N696" s="519"/>
      <c r="O696" s="519"/>
      <c r="P696" s="519"/>
      <c r="Q696" s="519"/>
      <c r="R696" s="519"/>
      <c r="S696" s="519"/>
      <c r="T696" s="519"/>
      <c r="U696" s="519"/>
      <c r="V696" s="519"/>
      <c r="W696" s="519"/>
      <c r="X696" s="519"/>
      <c r="Y696" s="519"/>
      <c r="Z696" s="519"/>
      <c r="AA696" s="519"/>
      <c r="AB696" s="519"/>
      <c r="AC696" s="519"/>
      <c r="AD696" s="519"/>
      <c r="AE696" s="519"/>
      <c r="AF696" s="519"/>
      <c r="HQ696" s="519"/>
      <c r="HR696" s="519"/>
      <c r="HS696" s="519"/>
      <c r="HT696" s="519"/>
      <c r="HU696" s="519"/>
      <c r="HV696" s="519"/>
      <c r="HW696" s="519"/>
      <c r="HX696" s="519"/>
      <c r="HY696" s="519"/>
      <c r="HZ696" s="519"/>
      <c r="IA696" s="519"/>
      <c r="IB696" s="519"/>
      <c r="IC696" s="519"/>
      <c r="ID696" s="519"/>
      <c r="IE696" s="519"/>
      <c r="IF696" s="519"/>
      <c r="IG696" s="519"/>
      <c r="IH696" s="519"/>
      <c r="II696" s="519"/>
      <c r="IJ696" s="519"/>
      <c r="IK696" s="519"/>
      <c r="IL696" s="519"/>
      <c r="IM696" s="519"/>
      <c r="IN696" s="519"/>
      <c r="IO696" s="519"/>
      <c r="IP696" s="519"/>
      <c r="IQ696" s="519"/>
      <c r="IR696" s="519"/>
      <c r="IS696" s="519"/>
      <c r="IT696" s="519"/>
      <c r="IU696" s="519"/>
      <c r="IV696" s="519"/>
    </row>
    <row r="697" spans="1:256" s="511" customFormat="1" ht="24.75" customHeight="1" hidden="1">
      <c r="A697" s="541" t="s">
        <v>537</v>
      </c>
      <c r="B697" s="363"/>
      <c r="C697" s="363">
        <f t="shared" si="40"/>
        <v>0</v>
      </c>
      <c r="D697" s="363"/>
      <c r="E697" s="542"/>
      <c r="F697" s="543"/>
      <c r="G697" s="542"/>
      <c r="H697" s="518"/>
      <c r="I697" s="519"/>
      <c r="J697" s="519"/>
      <c r="K697" s="519"/>
      <c r="L697" s="519"/>
      <c r="M697" s="519"/>
      <c r="N697" s="519"/>
      <c r="O697" s="519"/>
      <c r="P697" s="519"/>
      <c r="Q697" s="519"/>
      <c r="R697" s="519"/>
      <c r="S697" s="519"/>
      <c r="T697" s="519"/>
      <c r="U697" s="519"/>
      <c r="V697" s="519"/>
      <c r="W697" s="519"/>
      <c r="X697" s="519"/>
      <c r="Y697" s="519"/>
      <c r="Z697" s="519"/>
      <c r="AA697" s="519"/>
      <c r="AB697" s="519"/>
      <c r="AC697" s="519"/>
      <c r="AD697" s="519"/>
      <c r="AE697" s="519"/>
      <c r="AF697" s="519"/>
      <c r="HQ697" s="519"/>
      <c r="HR697" s="519"/>
      <c r="HS697" s="519"/>
      <c r="HT697" s="519"/>
      <c r="HU697" s="519"/>
      <c r="HV697" s="519"/>
      <c r="HW697" s="519"/>
      <c r="HX697" s="519"/>
      <c r="HY697" s="519"/>
      <c r="HZ697" s="519"/>
      <c r="IA697" s="519"/>
      <c r="IB697" s="519"/>
      <c r="IC697" s="519"/>
      <c r="ID697" s="519"/>
      <c r="IE697" s="519"/>
      <c r="IF697" s="519"/>
      <c r="IG697" s="519"/>
      <c r="IH697" s="519"/>
      <c r="II697" s="519"/>
      <c r="IJ697" s="519"/>
      <c r="IK697" s="519"/>
      <c r="IL697" s="519"/>
      <c r="IM697" s="519"/>
      <c r="IN697" s="519"/>
      <c r="IO697" s="519"/>
      <c r="IP697" s="519"/>
      <c r="IQ697" s="519"/>
      <c r="IR697" s="519"/>
      <c r="IS697" s="519"/>
      <c r="IT697" s="519"/>
      <c r="IU697" s="519"/>
      <c r="IV697" s="519"/>
    </row>
    <row r="698" spans="1:8" s="508" customFormat="1" ht="24.75" customHeight="1" hidden="1">
      <c r="A698" s="541" t="s">
        <v>538</v>
      </c>
      <c r="B698" s="363"/>
      <c r="C698" s="363">
        <f t="shared" si="40"/>
        <v>0</v>
      </c>
      <c r="D698" s="363"/>
      <c r="E698" s="542"/>
      <c r="F698" s="543"/>
      <c r="G698" s="542"/>
      <c r="H698" s="544"/>
    </row>
    <row r="699" spans="1:256" s="506" customFormat="1" ht="24.75" customHeight="1" hidden="1">
      <c r="A699" s="541" t="s">
        <v>539</v>
      </c>
      <c r="B699" s="363"/>
      <c r="C699" s="363">
        <f t="shared" si="40"/>
        <v>0</v>
      </c>
      <c r="D699" s="363"/>
      <c r="E699" s="542"/>
      <c r="F699" s="543"/>
      <c r="G699" s="542"/>
      <c r="H699" s="518"/>
      <c r="I699" s="519"/>
      <c r="J699" s="519"/>
      <c r="K699" s="519"/>
      <c r="L699" s="519"/>
      <c r="M699" s="519"/>
      <c r="N699" s="519"/>
      <c r="O699" s="519"/>
      <c r="P699" s="519"/>
      <c r="Q699" s="519"/>
      <c r="R699" s="519"/>
      <c r="S699" s="519"/>
      <c r="T699" s="519"/>
      <c r="U699" s="519"/>
      <c r="V699" s="519"/>
      <c r="W699" s="519"/>
      <c r="X699" s="519"/>
      <c r="Y699" s="519"/>
      <c r="Z699" s="519"/>
      <c r="AA699" s="519"/>
      <c r="AB699" s="519"/>
      <c r="AC699" s="519"/>
      <c r="AD699" s="519"/>
      <c r="AE699" s="519"/>
      <c r="AF699" s="519"/>
      <c r="HQ699" s="519"/>
      <c r="HR699" s="519"/>
      <c r="HS699" s="519"/>
      <c r="HT699" s="519"/>
      <c r="HU699" s="519"/>
      <c r="HV699" s="519"/>
      <c r="HW699" s="519"/>
      <c r="HX699" s="519"/>
      <c r="HY699" s="519"/>
      <c r="HZ699" s="519"/>
      <c r="IA699" s="519"/>
      <c r="IB699" s="519"/>
      <c r="IC699" s="519"/>
      <c r="ID699" s="519"/>
      <c r="IE699" s="519"/>
      <c r="IF699" s="519"/>
      <c r="IG699" s="519"/>
      <c r="IH699" s="519"/>
      <c r="II699" s="519"/>
      <c r="IJ699" s="519"/>
      <c r="IK699" s="519"/>
      <c r="IL699" s="519"/>
      <c r="IM699" s="519"/>
      <c r="IN699" s="519"/>
      <c r="IO699" s="519"/>
      <c r="IP699" s="519"/>
      <c r="IQ699" s="519"/>
      <c r="IR699" s="519"/>
      <c r="IS699" s="519"/>
      <c r="IT699" s="519"/>
      <c r="IU699" s="519"/>
      <c r="IV699" s="519"/>
    </row>
    <row r="700" spans="1:256" s="511" customFormat="1" ht="24.75" customHeight="1" hidden="1">
      <c r="A700" s="541" t="s">
        <v>540</v>
      </c>
      <c r="B700" s="363"/>
      <c r="C700" s="363">
        <f t="shared" si="40"/>
        <v>0</v>
      </c>
      <c r="D700" s="363"/>
      <c r="E700" s="542"/>
      <c r="F700" s="543"/>
      <c r="G700" s="542"/>
      <c r="H700" s="518"/>
      <c r="I700" s="519"/>
      <c r="J700" s="519"/>
      <c r="K700" s="519"/>
      <c r="L700" s="519"/>
      <c r="M700" s="519"/>
      <c r="N700" s="519"/>
      <c r="O700" s="519"/>
      <c r="P700" s="519"/>
      <c r="Q700" s="519"/>
      <c r="R700" s="519"/>
      <c r="S700" s="519"/>
      <c r="T700" s="519"/>
      <c r="U700" s="519"/>
      <c r="V700" s="519"/>
      <c r="W700" s="519"/>
      <c r="X700" s="519"/>
      <c r="Y700" s="519"/>
      <c r="Z700" s="519"/>
      <c r="AA700" s="519"/>
      <c r="AB700" s="519"/>
      <c r="AC700" s="519"/>
      <c r="AD700" s="519"/>
      <c r="AE700" s="519"/>
      <c r="AF700" s="519"/>
      <c r="HQ700" s="519"/>
      <c r="HR700" s="519"/>
      <c r="HS700" s="519"/>
      <c r="HT700" s="519"/>
      <c r="HU700" s="519"/>
      <c r="HV700" s="519"/>
      <c r="HW700" s="519"/>
      <c r="HX700" s="519"/>
      <c r="HY700" s="519"/>
      <c r="HZ700" s="519"/>
      <c r="IA700" s="519"/>
      <c r="IB700" s="519"/>
      <c r="IC700" s="519"/>
      <c r="ID700" s="519"/>
      <c r="IE700" s="519"/>
      <c r="IF700" s="519"/>
      <c r="IG700" s="519"/>
      <c r="IH700" s="519"/>
      <c r="II700" s="519"/>
      <c r="IJ700" s="519"/>
      <c r="IK700" s="519"/>
      <c r="IL700" s="519"/>
      <c r="IM700" s="519"/>
      <c r="IN700" s="519"/>
      <c r="IO700" s="519"/>
      <c r="IP700" s="519"/>
      <c r="IQ700" s="519"/>
      <c r="IR700" s="519"/>
      <c r="IS700" s="519"/>
      <c r="IT700" s="519"/>
      <c r="IU700" s="519"/>
      <c r="IV700" s="519"/>
    </row>
    <row r="701" spans="1:8" s="508" customFormat="1" ht="24.75" customHeight="1" hidden="1">
      <c r="A701" s="541" t="s">
        <v>541</v>
      </c>
      <c r="B701" s="363"/>
      <c r="C701" s="363">
        <f t="shared" si="40"/>
        <v>0</v>
      </c>
      <c r="D701" s="363"/>
      <c r="E701" s="542"/>
      <c r="F701" s="543"/>
      <c r="G701" s="542"/>
      <c r="H701" s="544"/>
    </row>
    <row r="702" spans="1:256" s="506" customFormat="1" ht="24.75" customHeight="1" hidden="1">
      <c r="A702" s="541" t="s">
        <v>542</v>
      </c>
      <c r="B702" s="363"/>
      <c r="C702" s="363">
        <f t="shared" si="40"/>
        <v>0</v>
      </c>
      <c r="D702" s="363"/>
      <c r="E702" s="542"/>
      <c r="F702" s="543"/>
      <c r="G702" s="542"/>
      <c r="H702" s="518"/>
      <c r="I702" s="519"/>
      <c r="J702" s="519"/>
      <c r="K702" s="519"/>
      <c r="L702" s="519"/>
      <c r="M702" s="519"/>
      <c r="N702" s="519"/>
      <c r="O702" s="519"/>
      <c r="P702" s="519"/>
      <c r="Q702" s="519"/>
      <c r="R702" s="519"/>
      <c r="S702" s="519"/>
      <c r="T702" s="519"/>
      <c r="U702" s="519"/>
      <c r="V702" s="519"/>
      <c r="W702" s="519"/>
      <c r="X702" s="519"/>
      <c r="Y702" s="519"/>
      <c r="Z702" s="519"/>
      <c r="AA702" s="519"/>
      <c r="AB702" s="519"/>
      <c r="AC702" s="519"/>
      <c r="AD702" s="519"/>
      <c r="AE702" s="519"/>
      <c r="AF702" s="519"/>
      <c r="HQ702" s="519"/>
      <c r="HR702" s="519"/>
      <c r="HS702" s="519"/>
      <c r="HT702" s="519"/>
      <c r="HU702" s="519"/>
      <c r="HV702" s="519"/>
      <c r="HW702" s="519"/>
      <c r="HX702" s="519"/>
      <c r="HY702" s="519"/>
      <c r="HZ702" s="519"/>
      <c r="IA702" s="519"/>
      <c r="IB702" s="519"/>
      <c r="IC702" s="519"/>
      <c r="ID702" s="519"/>
      <c r="IE702" s="519"/>
      <c r="IF702" s="519"/>
      <c r="IG702" s="519"/>
      <c r="IH702" s="519"/>
      <c r="II702" s="519"/>
      <c r="IJ702" s="519"/>
      <c r="IK702" s="519"/>
      <c r="IL702" s="519"/>
      <c r="IM702" s="519"/>
      <c r="IN702" s="519"/>
      <c r="IO702" s="519"/>
      <c r="IP702" s="519"/>
      <c r="IQ702" s="519"/>
      <c r="IR702" s="519"/>
      <c r="IS702" s="519"/>
      <c r="IT702" s="519"/>
      <c r="IU702" s="519"/>
      <c r="IV702" s="519"/>
    </row>
    <row r="703" spans="1:8" s="508" customFormat="1" ht="24.75" customHeight="1" hidden="1">
      <c r="A703" s="541" t="s">
        <v>543</v>
      </c>
      <c r="B703" s="363"/>
      <c r="C703" s="363">
        <f t="shared" si="40"/>
        <v>0</v>
      </c>
      <c r="D703" s="363"/>
      <c r="E703" s="542"/>
      <c r="F703" s="543"/>
      <c r="G703" s="542"/>
      <c r="H703" s="544"/>
    </row>
    <row r="704" spans="1:8" s="508" customFormat="1" ht="24.75" customHeight="1" hidden="1">
      <c r="A704" s="541" t="s">
        <v>544</v>
      </c>
      <c r="B704" s="363"/>
      <c r="C704" s="363">
        <f t="shared" si="40"/>
        <v>0</v>
      </c>
      <c r="D704" s="363"/>
      <c r="E704" s="542"/>
      <c r="F704" s="543">
        <v>0</v>
      </c>
      <c r="G704" s="542"/>
      <c r="H704" s="544"/>
    </row>
    <row r="705" spans="1:256" s="509" customFormat="1" ht="24.75" customHeight="1" hidden="1">
      <c r="A705" s="541" t="s">
        <v>545</v>
      </c>
      <c r="B705" s="363"/>
      <c r="C705" s="363">
        <f t="shared" si="40"/>
        <v>0</v>
      </c>
      <c r="D705" s="363"/>
      <c r="E705" s="542"/>
      <c r="F705" s="543">
        <v>0</v>
      </c>
      <c r="G705" s="542"/>
      <c r="H705" s="518"/>
      <c r="I705" s="519"/>
      <c r="J705" s="519"/>
      <c r="K705" s="519"/>
      <c r="L705" s="519"/>
      <c r="M705" s="519"/>
      <c r="N705" s="519"/>
      <c r="O705" s="519"/>
      <c r="P705" s="519"/>
      <c r="Q705" s="519"/>
      <c r="R705" s="519"/>
      <c r="S705" s="519"/>
      <c r="T705" s="519"/>
      <c r="U705" s="519"/>
      <c r="V705" s="519"/>
      <c r="W705" s="519"/>
      <c r="X705" s="519"/>
      <c r="Y705" s="519"/>
      <c r="Z705" s="519"/>
      <c r="AA705" s="519"/>
      <c r="AB705" s="519"/>
      <c r="AC705" s="519"/>
      <c r="AD705" s="519"/>
      <c r="AE705" s="519"/>
      <c r="AF705" s="519"/>
      <c r="HQ705" s="519"/>
      <c r="HR705" s="519"/>
      <c r="HS705" s="519"/>
      <c r="HT705" s="519"/>
      <c r="HU705" s="519"/>
      <c r="HV705" s="519"/>
      <c r="HW705" s="519"/>
      <c r="HX705" s="519"/>
      <c r="HY705" s="519"/>
      <c r="HZ705" s="519"/>
      <c r="IA705" s="519"/>
      <c r="IB705" s="519"/>
      <c r="IC705" s="519"/>
      <c r="ID705" s="519"/>
      <c r="IE705" s="519"/>
      <c r="IF705" s="519"/>
      <c r="IG705" s="519"/>
      <c r="IH705" s="519"/>
      <c r="II705" s="519"/>
      <c r="IJ705" s="519"/>
      <c r="IK705" s="519"/>
      <c r="IL705" s="519"/>
      <c r="IM705" s="519"/>
      <c r="IN705" s="519"/>
      <c r="IO705" s="519"/>
      <c r="IP705" s="519"/>
      <c r="IQ705" s="519"/>
      <c r="IR705" s="519"/>
      <c r="IS705" s="519"/>
      <c r="IT705" s="519"/>
      <c r="IU705" s="519"/>
      <c r="IV705" s="519"/>
    </row>
    <row r="706" spans="1:256" s="510" customFormat="1" ht="24.75" customHeight="1" hidden="1">
      <c r="A706" s="541" t="s">
        <v>546</v>
      </c>
      <c r="B706" s="363"/>
      <c r="C706" s="363">
        <f t="shared" si="40"/>
        <v>0</v>
      </c>
      <c r="D706" s="363"/>
      <c r="E706" s="542"/>
      <c r="F706" s="543"/>
      <c r="G706" s="542"/>
      <c r="H706" s="518"/>
      <c r="I706" s="519"/>
      <c r="J706" s="519"/>
      <c r="K706" s="519"/>
      <c r="L706" s="519"/>
      <c r="M706" s="519"/>
      <c r="N706" s="519"/>
      <c r="O706" s="519"/>
      <c r="P706" s="519"/>
      <c r="Q706" s="519"/>
      <c r="R706" s="519"/>
      <c r="S706" s="519"/>
      <c r="T706" s="519"/>
      <c r="U706" s="519"/>
      <c r="V706" s="519"/>
      <c r="W706" s="519"/>
      <c r="X706" s="519"/>
      <c r="Y706" s="519"/>
      <c r="Z706" s="519"/>
      <c r="AA706" s="519"/>
      <c r="AB706" s="519"/>
      <c r="AC706" s="519"/>
      <c r="AD706" s="519"/>
      <c r="AE706" s="519"/>
      <c r="AF706" s="519"/>
      <c r="HQ706" s="519"/>
      <c r="HR706" s="519"/>
      <c r="HS706" s="519"/>
      <c r="HT706" s="519"/>
      <c r="HU706" s="519"/>
      <c r="HV706" s="519"/>
      <c r="HW706" s="519"/>
      <c r="HX706" s="519"/>
      <c r="HY706" s="519"/>
      <c r="HZ706" s="519"/>
      <c r="IA706" s="519"/>
      <c r="IB706" s="519"/>
      <c r="IC706" s="519"/>
      <c r="ID706" s="519"/>
      <c r="IE706" s="519"/>
      <c r="IF706" s="519"/>
      <c r="IG706" s="519"/>
      <c r="IH706" s="519"/>
      <c r="II706" s="519"/>
      <c r="IJ706" s="519"/>
      <c r="IK706" s="519"/>
      <c r="IL706" s="519"/>
      <c r="IM706" s="519"/>
      <c r="IN706" s="519"/>
      <c r="IO706" s="519"/>
      <c r="IP706" s="519"/>
      <c r="IQ706" s="519"/>
      <c r="IR706" s="519"/>
      <c r="IS706" s="519"/>
      <c r="IT706" s="519"/>
      <c r="IU706" s="519"/>
      <c r="IV706" s="519"/>
    </row>
    <row r="707" spans="1:8" s="508" customFormat="1" ht="24.75" customHeight="1">
      <c r="A707" s="534" t="s">
        <v>547</v>
      </c>
      <c r="B707" s="360">
        <f>SUM(B708:B710)</f>
        <v>1471</v>
      </c>
      <c r="C707" s="360">
        <f t="shared" si="40"/>
        <v>1699</v>
      </c>
      <c r="D707" s="360">
        <f>SUM(D708:D710)</f>
        <v>1699</v>
      </c>
      <c r="E707" s="536">
        <f aca="true" t="shared" si="42" ref="E707:E714">D707/C707</f>
        <v>1</v>
      </c>
      <c r="F707" s="539">
        <f>SUM(F708:F710)</f>
        <v>1468</v>
      </c>
      <c r="G707" s="536">
        <f aca="true" t="shared" si="43" ref="G707:G714">(D707-F707)/F707</f>
        <v>0.15735694822888283</v>
      </c>
      <c r="H707" s="540">
        <f>SUM(H708:H710)</f>
        <v>0</v>
      </c>
    </row>
    <row r="708" spans="1:256" s="510" customFormat="1" ht="24.75" customHeight="1">
      <c r="A708" s="541" t="s">
        <v>548</v>
      </c>
      <c r="B708" s="363"/>
      <c r="C708" s="363">
        <f t="shared" si="40"/>
        <v>0</v>
      </c>
      <c r="D708" s="25"/>
      <c r="E708" s="542"/>
      <c r="F708" s="543">
        <v>0</v>
      </c>
      <c r="G708" s="542"/>
      <c r="H708" s="518"/>
      <c r="I708" s="519"/>
      <c r="J708" s="519"/>
      <c r="K708" s="519"/>
      <c r="L708" s="519"/>
      <c r="M708" s="519"/>
      <c r="N708" s="519"/>
      <c r="O708" s="519"/>
      <c r="P708" s="519"/>
      <c r="Q708" s="519"/>
      <c r="R708" s="519"/>
      <c r="S708" s="519"/>
      <c r="T708" s="519"/>
      <c r="U708" s="519"/>
      <c r="V708" s="519"/>
      <c r="W708" s="519"/>
      <c r="X708" s="519"/>
      <c r="Y708" s="519"/>
      <c r="Z708" s="519"/>
      <c r="AA708" s="519"/>
      <c r="AB708" s="519"/>
      <c r="AC708" s="519"/>
      <c r="AD708" s="519"/>
      <c r="AE708" s="519"/>
      <c r="AF708" s="519"/>
      <c r="HQ708" s="519"/>
      <c r="HR708" s="519"/>
      <c r="HS708" s="519"/>
      <c r="HT708" s="519"/>
      <c r="HU708" s="519"/>
      <c r="HV708" s="519"/>
      <c r="HW708" s="519"/>
      <c r="HX708" s="519"/>
      <c r="HY708" s="519"/>
      <c r="HZ708" s="519"/>
      <c r="IA708" s="519"/>
      <c r="IB708" s="519"/>
      <c r="IC708" s="519"/>
      <c r="ID708" s="519"/>
      <c r="IE708" s="519"/>
      <c r="IF708" s="519"/>
      <c r="IG708" s="519"/>
      <c r="IH708" s="519"/>
      <c r="II708" s="519"/>
      <c r="IJ708" s="519"/>
      <c r="IK708" s="519"/>
      <c r="IL708" s="519"/>
      <c r="IM708" s="519"/>
      <c r="IN708" s="519"/>
      <c r="IO708" s="519"/>
      <c r="IP708" s="519"/>
      <c r="IQ708" s="519"/>
      <c r="IR708" s="519"/>
      <c r="IS708" s="519"/>
      <c r="IT708" s="519"/>
      <c r="IU708" s="519"/>
      <c r="IV708" s="519"/>
    </row>
    <row r="709" spans="1:256" s="509" customFormat="1" ht="24.75" customHeight="1">
      <c r="A709" s="541" t="s">
        <v>549</v>
      </c>
      <c r="B709" s="363"/>
      <c r="C709" s="363">
        <f t="shared" si="40"/>
        <v>0</v>
      </c>
      <c r="D709" s="25"/>
      <c r="E709" s="542"/>
      <c r="F709" s="543">
        <v>0</v>
      </c>
      <c r="G709" s="542"/>
      <c r="H709" s="518"/>
      <c r="I709" s="519"/>
      <c r="J709" s="519"/>
      <c r="K709" s="519"/>
      <c r="L709" s="519"/>
      <c r="M709" s="519"/>
      <c r="N709" s="519"/>
      <c r="O709" s="519"/>
      <c r="P709" s="519"/>
      <c r="Q709" s="519"/>
      <c r="R709" s="519"/>
      <c r="S709" s="519"/>
      <c r="T709" s="519"/>
      <c r="U709" s="519"/>
      <c r="V709" s="519"/>
      <c r="W709" s="519"/>
      <c r="X709" s="519"/>
      <c r="Y709" s="519"/>
      <c r="Z709" s="519"/>
      <c r="AA709" s="519"/>
      <c r="AB709" s="519"/>
      <c r="AC709" s="519"/>
      <c r="AD709" s="519"/>
      <c r="AE709" s="519"/>
      <c r="AF709" s="519"/>
      <c r="HQ709" s="519"/>
      <c r="HR709" s="519"/>
      <c r="HS709" s="519"/>
      <c r="HT709" s="519"/>
      <c r="HU709" s="519"/>
      <c r="HV709" s="519"/>
      <c r="HW709" s="519"/>
      <c r="HX709" s="519"/>
      <c r="HY709" s="519"/>
      <c r="HZ709" s="519"/>
      <c r="IA709" s="519"/>
      <c r="IB709" s="519"/>
      <c r="IC709" s="519"/>
      <c r="ID709" s="519"/>
      <c r="IE709" s="519"/>
      <c r="IF709" s="519"/>
      <c r="IG709" s="519"/>
      <c r="IH709" s="519"/>
      <c r="II709" s="519"/>
      <c r="IJ709" s="519"/>
      <c r="IK709" s="519"/>
      <c r="IL709" s="519"/>
      <c r="IM709" s="519"/>
      <c r="IN709" s="519"/>
      <c r="IO709" s="519"/>
      <c r="IP709" s="519"/>
      <c r="IQ709" s="519"/>
      <c r="IR709" s="519"/>
      <c r="IS709" s="519"/>
      <c r="IT709" s="519"/>
      <c r="IU709" s="519"/>
      <c r="IV709" s="519"/>
    </row>
    <row r="710" spans="1:8" s="508" customFormat="1" ht="24.75" customHeight="1">
      <c r="A710" s="541" t="s">
        <v>550</v>
      </c>
      <c r="B710" s="363">
        <v>1471</v>
      </c>
      <c r="C710" s="363">
        <f t="shared" si="40"/>
        <v>1699</v>
      </c>
      <c r="D710" s="25">
        <v>1699</v>
      </c>
      <c r="E710" s="542">
        <f t="shared" si="42"/>
        <v>1</v>
      </c>
      <c r="F710" s="543">
        <v>1468</v>
      </c>
      <c r="G710" s="542">
        <f t="shared" si="43"/>
        <v>0.15735694822888283</v>
      </c>
      <c r="H710" s="544"/>
    </row>
    <row r="711" spans="1:8" s="508" customFormat="1" ht="24.75" customHeight="1">
      <c r="A711" s="534" t="s">
        <v>551</v>
      </c>
      <c r="B711" s="360">
        <f>SUM(B712:B722)</f>
        <v>1361</v>
      </c>
      <c r="C711" s="360">
        <f aca="true" t="shared" si="44" ref="C711:C774">D711+H711</f>
        <v>2335</v>
      </c>
      <c r="D711" s="360">
        <f>SUM(D712:D722)</f>
        <v>2277</v>
      </c>
      <c r="E711" s="536">
        <f t="shared" si="42"/>
        <v>0.9751605995717345</v>
      </c>
      <c r="F711" s="539">
        <f>SUM(F712:F722)</f>
        <v>2408</v>
      </c>
      <c r="G711" s="536">
        <f t="shared" si="43"/>
        <v>-0.05440199335548173</v>
      </c>
      <c r="H711" s="540">
        <f>SUM(H712:H722)</f>
        <v>58</v>
      </c>
    </row>
    <row r="712" spans="1:8" s="508" customFormat="1" ht="24.75" customHeight="1">
      <c r="A712" s="541" t="s">
        <v>552</v>
      </c>
      <c r="B712" s="363">
        <v>394</v>
      </c>
      <c r="C712" s="363">
        <f t="shared" si="44"/>
        <v>372</v>
      </c>
      <c r="D712" s="25">
        <v>372</v>
      </c>
      <c r="E712" s="542">
        <f t="shared" si="42"/>
        <v>1</v>
      </c>
      <c r="F712" s="543">
        <v>354</v>
      </c>
      <c r="G712" s="542">
        <f t="shared" si="43"/>
        <v>0.05084745762711865</v>
      </c>
      <c r="H712" s="544"/>
    </row>
    <row r="713" spans="1:8" s="508" customFormat="1" ht="24.75" customHeight="1">
      <c r="A713" s="541" t="s">
        <v>553</v>
      </c>
      <c r="B713" s="363">
        <v>5</v>
      </c>
      <c r="C713" s="363">
        <f t="shared" si="44"/>
        <v>5</v>
      </c>
      <c r="D713" s="25">
        <v>5</v>
      </c>
      <c r="E713" s="542">
        <f t="shared" si="42"/>
        <v>1</v>
      </c>
      <c r="F713" s="543">
        <v>9</v>
      </c>
      <c r="G713" s="542">
        <f t="shared" si="43"/>
        <v>-0.4444444444444444</v>
      </c>
      <c r="H713" s="544"/>
    </row>
    <row r="714" spans="1:256" s="510" customFormat="1" ht="24.75" customHeight="1">
      <c r="A714" s="541" t="s">
        <v>554</v>
      </c>
      <c r="B714" s="363">
        <v>183</v>
      </c>
      <c r="C714" s="363">
        <f t="shared" si="44"/>
        <v>185</v>
      </c>
      <c r="D714" s="25">
        <v>185</v>
      </c>
      <c r="E714" s="542">
        <f t="shared" si="42"/>
        <v>1</v>
      </c>
      <c r="F714" s="543">
        <v>166</v>
      </c>
      <c r="G714" s="542">
        <f t="shared" si="43"/>
        <v>0.1144578313253012</v>
      </c>
      <c r="H714" s="518"/>
      <c r="I714" s="519"/>
      <c r="J714" s="519"/>
      <c r="K714" s="519"/>
      <c r="L714" s="519"/>
      <c r="M714" s="519"/>
      <c r="N714" s="519"/>
      <c r="O714" s="519"/>
      <c r="P714" s="519"/>
      <c r="Q714" s="519"/>
      <c r="R714" s="519"/>
      <c r="S714" s="519"/>
      <c r="T714" s="519"/>
      <c r="U714" s="519"/>
      <c r="V714" s="519"/>
      <c r="W714" s="519"/>
      <c r="X714" s="519"/>
      <c r="Y714" s="519"/>
      <c r="Z714" s="519"/>
      <c r="AA714" s="519"/>
      <c r="AB714" s="519"/>
      <c r="AC714" s="519"/>
      <c r="AD714" s="519"/>
      <c r="AE714" s="519"/>
      <c r="AF714" s="519"/>
      <c r="HQ714" s="519"/>
      <c r="HR714" s="519"/>
      <c r="HS714" s="519"/>
      <c r="HT714" s="519"/>
      <c r="HU714" s="519"/>
      <c r="HV714" s="519"/>
      <c r="HW714" s="519"/>
      <c r="HX714" s="519"/>
      <c r="HY714" s="519"/>
      <c r="HZ714" s="519"/>
      <c r="IA714" s="519"/>
      <c r="IB714" s="519"/>
      <c r="IC714" s="519"/>
      <c r="ID714" s="519"/>
      <c r="IE714" s="519"/>
      <c r="IF714" s="519"/>
      <c r="IG714" s="519"/>
      <c r="IH714" s="519"/>
      <c r="II714" s="519"/>
      <c r="IJ714" s="519"/>
      <c r="IK714" s="519"/>
      <c r="IL714" s="519"/>
      <c r="IM714" s="519"/>
      <c r="IN714" s="519"/>
      <c r="IO714" s="519"/>
      <c r="IP714" s="519"/>
      <c r="IQ714" s="519"/>
      <c r="IR714" s="519"/>
      <c r="IS714" s="519"/>
      <c r="IT714" s="519"/>
      <c r="IU714" s="519"/>
      <c r="IV714" s="519"/>
    </row>
    <row r="715" spans="1:256" s="510" customFormat="1" ht="24.75" customHeight="1">
      <c r="A715" s="541" t="s">
        <v>555</v>
      </c>
      <c r="B715" s="363">
        <v>0</v>
      </c>
      <c r="C715" s="363">
        <f t="shared" si="44"/>
        <v>0</v>
      </c>
      <c r="D715" s="25"/>
      <c r="E715" s="542"/>
      <c r="F715" s="537">
        <v>0</v>
      </c>
      <c r="G715" s="542"/>
      <c r="H715" s="518"/>
      <c r="I715" s="519"/>
      <c r="J715" s="519"/>
      <c r="K715" s="519"/>
      <c r="L715" s="519"/>
      <c r="M715" s="519"/>
      <c r="N715" s="519"/>
      <c r="O715" s="519"/>
      <c r="P715" s="519"/>
      <c r="Q715" s="519"/>
      <c r="R715" s="519"/>
      <c r="S715" s="519"/>
      <c r="T715" s="519"/>
      <c r="U715" s="519"/>
      <c r="V715" s="519"/>
      <c r="W715" s="519"/>
      <c r="X715" s="519"/>
      <c r="Y715" s="519"/>
      <c r="Z715" s="519"/>
      <c r="AA715" s="519"/>
      <c r="AB715" s="519"/>
      <c r="AC715" s="519"/>
      <c r="AD715" s="519"/>
      <c r="AE715" s="519"/>
      <c r="AF715" s="519"/>
      <c r="HQ715" s="519"/>
      <c r="HR715" s="519"/>
      <c r="HS715" s="519"/>
      <c r="HT715" s="519"/>
      <c r="HU715" s="519"/>
      <c r="HV715" s="519"/>
      <c r="HW715" s="519"/>
      <c r="HX715" s="519"/>
      <c r="HY715" s="519"/>
      <c r="HZ715" s="519"/>
      <c r="IA715" s="519"/>
      <c r="IB715" s="519"/>
      <c r="IC715" s="519"/>
      <c r="ID715" s="519"/>
      <c r="IE715" s="519"/>
      <c r="IF715" s="519"/>
      <c r="IG715" s="519"/>
      <c r="IH715" s="519"/>
      <c r="II715" s="519"/>
      <c r="IJ715" s="519"/>
      <c r="IK715" s="519"/>
      <c r="IL715" s="519"/>
      <c r="IM715" s="519"/>
      <c r="IN715" s="519"/>
      <c r="IO715" s="519"/>
      <c r="IP715" s="519"/>
      <c r="IQ715" s="519"/>
      <c r="IR715" s="519"/>
      <c r="IS715" s="519"/>
      <c r="IT715" s="519"/>
      <c r="IU715" s="519"/>
      <c r="IV715" s="519"/>
    </row>
    <row r="716" spans="1:256" s="510" customFormat="1" ht="24.75" customHeight="1">
      <c r="A716" s="541" t="s">
        <v>556</v>
      </c>
      <c r="B716" s="363">
        <v>0</v>
      </c>
      <c r="C716" s="363">
        <f t="shared" si="44"/>
        <v>0</v>
      </c>
      <c r="D716" s="25"/>
      <c r="E716" s="542"/>
      <c r="F716" s="539">
        <v>0</v>
      </c>
      <c r="G716" s="542"/>
      <c r="H716" s="518"/>
      <c r="I716" s="519"/>
      <c r="J716" s="519"/>
      <c r="K716" s="519"/>
      <c r="L716" s="519"/>
      <c r="M716" s="519"/>
      <c r="N716" s="519"/>
      <c r="O716" s="519"/>
      <c r="P716" s="519"/>
      <c r="Q716" s="519"/>
      <c r="R716" s="519"/>
      <c r="S716" s="519"/>
      <c r="T716" s="519"/>
      <c r="U716" s="519"/>
      <c r="V716" s="519"/>
      <c r="W716" s="519"/>
      <c r="X716" s="519"/>
      <c r="Y716" s="519"/>
      <c r="Z716" s="519"/>
      <c r="AA716" s="519"/>
      <c r="AB716" s="519"/>
      <c r="AC716" s="519"/>
      <c r="AD716" s="519"/>
      <c r="AE716" s="519"/>
      <c r="AF716" s="519"/>
      <c r="HQ716" s="519"/>
      <c r="HR716" s="519"/>
      <c r="HS716" s="519"/>
      <c r="HT716" s="519"/>
      <c r="HU716" s="519"/>
      <c r="HV716" s="519"/>
      <c r="HW716" s="519"/>
      <c r="HX716" s="519"/>
      <c r="HY716" s="519"/>
      <c r="HZ716" s="519"/>
      <c r="IA716" s="519"/>
      <c r="IB716" s="519"/>
      <c r="IC716" s="519"/>
      <c r="ID716" s="519"/>
      <c r="IE716" s="519"/>
      <c r="IF716" s="519"/>
      <c r="IG716" s="519"/>
      <c r="IH716" s="519"/>
      <c r="II716" s="519"/>
      <c r="IJ716" s="519"/>
      <c r="IK716" s="519"/>
      <c r="IL716" s="519"/>
      <c r="IM716" s="519"/>
      <c r="IN716" s="519"/>
      <c r="IO716" s="519"/>
      <c r="IP716" s="519"/>
      <c r="IQ716" s="519"/>
      <c r="IR716" s="519"/>
      <c r="IS716" s="519"/>
      <c r="IT716" s="519"/>
      <c r="IU716" s="519"/>
      <c r="IV716" s="519"/>
    </row>
    <row r="717" spans="1:256" s="510" customFormat="1" ht="24.75" customHeight="1">
      <c r="A717" s="541" t="s">
        <v>557</v>
      </c>
      <c r="B717" s="363">
        <v>0</v>
      </c>
      <c r="C717" s="363">
        <f t="shared" si="44"/>
        <v>0</v>
      </c>
      <c r="D717" s="25"/>
      <c r="E717" s="542"/>
      <c r="F717" s="543">
        <v>0</v>
      </c>
      <c r="G717" s="542"/>
      <c r="H717" s="518"/>
      <c r="I717" s="519"/>
      <c r="J717" s="519"/>
      <c r="K717" s="519"/>
      <c r="L717" s="519"/>
      <c r="M717" s="519"/>
      <c r="N717" s="519"/>
      <c r="O717" s="519"/>
      <c r="P717" s="519"/>
      <c r="Q717" s="519"/>
      <c r="R717" s="519"/>
      <c r="S717" s="519"/>
      <c r="T717" s="519"/>
      <c r="U717" s="519"/>
      <c r="V717" s="519"/>
      <c r="W717" s="519"/>
      <c r="X717" s="519"/>
      <c r="Y717" s="519"/>
      <c r="Z717" s="519"/>
      <c r="AA717" s="519"/>
      <c r="AB717" s="519"/>
      <c r="AC717" s="519"/>
      <c r="AD717" s="519"/>
      <c r="AE717" s="519"/>
      <c r="AF717" s="519"/>
      <c r="HQ717" s="519"/>
      <c r="HR717" s="519"/>
      <c r="HS717" s="519"/>
      <c r="HT717" s="519"/>
      <c r="HU717" s="519"/>
      <c r="HV717" s="519"/>
      <c r="HW717" s="519"/>
      <c r="HX717" s="519"/>
      <c r="HY717" s="519"/>
      <c r="HZ717" s="519"/>
      <c r="IA717" s="519"/>
      <c r="IB717" s="519"/>
      <c r="IC717" s="519"/>
      <c r="ID717" s="519"/>
      <c r="IE717" s="519"/>
      <c r="IF717" s="519"/>
      <c r="IG717" s="519"/>
      <c r="IH717" s="519"/>
      <c r="II717" s="519"/>
      <c r="IJ717" s="519"/>
      <c r="IK717" s="519"/>
      <c r="IL717" s="519"/>
      <c r="IM717" s="519"/>
      <c r="IN717" s="519"/>
      <c r="IO717" s="519"/>
      <c r="IP717" s="519"/>
      <c r="IQ717" s="519"/>
      <c r="IR717" s="519"/>
      <c r="IS717" s="519"/>
      <c r="IT717" s="519"/>
      <c r="IU717" s="519"/>
      <c r="IV717" s="519"/>
    </row>
    <row r="718" spans="1:8" s="508" customFormat="1" ht="24.75" customHeight="1">
      <c r="A718" s="541" t="s">
        <v>558</v>
      </c>
      <c r="B718" s="363">
        <v>291</v>
      </c>
      <c r="C718" s="363">
        <f t="shared" si="44"/>
        <v>280</v>
      </c>
      <c r="D718" s="25">
        <v>280</v>
      </c>
      <c r="E718" s="542">
        <f aca="true" t="shared" si="45" ref="E718:E724">D718/C718</f>
        <v>1</v>
      </c>
      <c r="F718" s="543">
        <v>264</v>
      </c>
      <c r="G718" s="542">
        <f aca="true" t="shared" si="46" ref="G718:G724">(D718-F718)/F718</f>
        <v>0.06060606060606061</v>
      </c>
      <c r="H718" s="544"/>
    </row>
    <row r="719" spans="1:8" s="508" customFormat="1" ht="24.75" customHeight="1">
      <c r="A719" s="541" t="s">
        <v>559</v>
      </c>
      <c r="B719" s="363">
        <v>113</v>
      </c>
      <c r="C719" s="363">
        <f t="shared" si="44"/>
        <v>1063</v>
      </c>
      <c r="D719" s="25">
        <v>1057</v>
      </c>
      <c r="E719" s="542">
        <f t="shared" si="45"/>
        <v>0.9943555973659455</v>
      </c>
      <c r="F719" s="543">
        <v>1450</v>
      </c>
      <c r="G719" s="542">
        <f t="shared" si="46"/>
        <v>-0.2710344827586207</v>
      </c>
      <c r="H719" s="544">
        <v>6</v>
      </c>
    </row>
    <row r="720" spans="1:256" s="510" customFormat="1" ht="24.75" customHeight="1">
      <c r="A720" s="541" t="s">
        <v>560</v>
      </c>
      <c r="B720" s="363">
        <v>345</v>
      </c>
      <c r="C720" s="363">
        <f t="shared" si="44"/>
        <v>289</v>
      </c>
      <c r="D720" s="25">
        <v>244</v>
      </c>
      <c r="E720" s="542">
        <f t="shared" si="45"/>
        <v>0.8442906574394463</v>
      </c>
      <c r="F720" s="543">
        <v>145</v>
      </c>
      <c r="G720" s="542">
        <f t="shared" si="46"/>
        <v>0.6827586206896552</v>
      </c>
      <c r="H720" s="518">
        <v>45</v>
      </c>
      <c r="I720" s="519"/>
      <c r="J720" s="519"/>
      <c r="K720" s="519"/>
      <c r="L720" s="519"/>
      <c r="M720" s="519"/>
      <c r="N720" s="519"/>
      <c r="O720" s="519"/>
      <c r="P720" s="519"/>
      <c r="Q720" s="519"/>
      <c r="R720" s="519"/>
      <c r="S720" s="519"/>
      <c r="T720" s="519"/>
      <c r="U720" s="519"/>
      <c r="V720" s="519"/>
      <c r="W720" s="519"/>
      <c r="X720" s="519"/>
      <c r="Y720" s="519"/>
      <c r="Z720" s="519"/>
      <c r="AA720" s="519"/>
      <c r="AB720" s="519"/>
      <c r="AC720" s="519"/>
      <c r="AD720" s="519"/>
      <c r="AE720" s="519"/>
      <c r="AF720" s="519"/>
      <c r="HQ720" s="519"/>
      <c r="HR720" s="519"/>
      <c r="HS720" s="519"/>
      <c r="HT720" s="519"/>
      <c r="HU720" s="519"/>
      <c r="HV720" s="519"/>
      <c r="HW720" s="519"/>
      <c r="HX720" s="519"/>
      <c r="HY720" s="519"/>
      <c r="HZ720" s="519"/>
      <c r="IA720" s="519"/>
      <c r="IB720" s="519"/>
      <c r="IC720" s="519"/>
      <c r="ID720" s="519"/>
      <c r="IE720" s="519"/>
      <c r="IF720" s="519"/>
      <c r="IG720" s="519"/>
      <c r="IH720" s="519"/>
      <c r="II720" s="519"/>
      <c r="IJ720" s="519"/>
      <c r="IK720" s="519"/>
      <c r="IL720" s="519"/>
      <c r="IM720" s="519"/>
      <c r="IN720" s="519"/>
      <c r="IO720" s="519"/>
      <c r="IP720" s="519"/>
      <c r="IQ720" s="519"/>
      <c r="IR720" s="519"/>
      <c r="IS720" s="519"/>
      <c r="IT720" s="519"/>
      <c r="IU720" s="519"/>
      <c r="IV720" s="519"/>
    </row>
    <row r="721" spans="1:256" s="509" customFormat="1" ht="24.75" customHeight="1">
      <c r="A721" s="541" t="s">
        <v>561</v>
      </c>
      <c r="B721" s="363"/>
      <c r="C721" s="363">
        <f t="shared" si="44"/>
        <v>3</v>
      </c>
      <c r="D721" s="25">
        <v>1</v>
      </c>
      <c r="E721" s="542">
        <f t="shared" si="45"/>
        <v>0.3333333333333333</v>
      </c>
      <c r="F721" s="543">
        <v>1</v>
      </c>
      <c r="G721" s="542">
        <f t="shared" si="46"/>
        <v>0</v>
      </c>
      <c r="H721" s="518">
        <v>2</v>
      </c>
      <c r="I721" s="519"/>
      <c r="J721" s="519"/>
      <c r="K721" s="519"/>
      <c r="L721" s="519"/>
      <c r="M721" s="519"/>
      <c r="N721" s="519"/>
      <c r="O721" s="519"/>
      <c r="P721" s="519"/>
      <c r="Q721" s="519"/>
      <c r="R721" s="519"/>
      <c r="S721" s="519"/>
      <c r="T721" s="519"/>
      <c r="U721" s="519"/>
      <c r="V721" s="519"/>
      <c r="W721" s="519"/>
      <c r="X721" s="519"/>
      <c r="Y721" s="519"/>
      <c r="Z721" s="519"/>
      <c r="AA721" s="519"/>
      <c r="AB721" s="519"/>
      <c r="AC721" s="519"/>
      <c r="AD721" s="519"/>
      <c r="AE721" s="519"/>
      <c r="AF721" s="519"/>
      <c r="HQ721" s="519"/>
      <c r="HR721" s="519"/>
      <c r="HS721" s="519"/>
      <c r="HT721" s="519"/>
      <c r="HU721" s="519"/>
      <c r="HV721" s="519"/>
      <c r="HW721" s="519"/>
      <c r="HX721" s="519"/>
      <c r="HY721" s="519"/>
      <c r="HZ721" s="519"/>
      <c r="IA721" s="519"/>
      <c r="IB721" s="519"/>
      <c r="IC721" s="519"/>
      <c r="ID721" s="519"/>
      <c r="IE721" s="519"/>
      <c r="IF721" s="519"/>
      <c r="IG721" s="519"/>
      <c r="IH721" s="519"/>
      <c r="II721" s="519"/>
      <c r="IJ721" s="519"/>
      <c r="IK721" s="519"/>
      <c r="IL721" s="519"/>
      <c r="IM721" s="519"/>
      <c r="IN721" s="519"/>
      <c r="IO721" s="519"/>
      <c r="IP721" s="519"/>
      <c r="IQ721" s="519"/>
      <c r="IR721" s="519"/>
      <c r="IS721" s="519"/>
      <c r="IT721" s="519"/>
      <c r="IU721" s="519"/>
      <c r="IV721" s="519"/>
    </row>
    <row r="722" spans="1:8" s="508" customFormat="1" ht="24.75" customHeight="1">
      <c r="A722" s="541" t="s">
        <v>562</v>
      </c>
      <c r="B722" s="363">
        <v>30</v>
      </c>
      <c r="C722" s="363">
        <f t="shared" si="44"/>
        <v>138</v>
      </c>
      <c r="D722" s="25">
        <v>133</v>
      </c>
      <c r="E722" s="542">
        <f t="shared" si="45"/>
        <v>0.9637681159420289</v>
      </c>
      <c r="F722" s="543">
        <v>19</v>
      </c>
      <c r="G722" s="542">
        <f t="shared" si="46"/>
        <v>6</v>
      </c>
      <c r="H722" s="544">
        <v>5</v>
      </c>
    </row>
    <row r="723" spans="1:8" s="508" customFormat="1" ht="24.75" customHeight="1">
      <c r="A723" s="534" t="s">
        <v>563</v>
      </c>
      <c r="B723" s="360">
        <f>SUM(B724:B725)</f>
        <v>0</v>
      </c>
      <c r="C723" s="360">
        <f t="shared" si="44"/>
        <v>9</v>
      </c>
      <c r="D723" s="360">
        <f>SUM(D724:D725)</f>
        <v>9</v>
      </c>
      <c r="E723" s="536">
        <f t="shared" si="45"/>
        <v>1</v>
      </c>
      <c r="F723" s="539">
        <f>SUM(F724:F725)</f>
        <v>3</v>
      </c>
      <c r="G723" s="536">
        <f t="shared" si="46"/>
        <v>2</v>
      </c>
      <c r="H723" s="540">
        <f>SUM(H724:H725)</f>
        <v>0</v>
      </c>
    </row>
    <row r="724" spans="1:256" s="509" customFormat="1" ht="24.75" customHeight="1">
      <c r="A724" s="541" t="s">
        <v>564</v>
      </c>
      <c r="B724" s="363"/>
      <c r="C724" s="363">
        <f t="shared" si="44"/>
        <v>9</v>
      </c>
      <c r="D724" s="25">
        <v>9</v>
      </c>
      <c r="E724" s="542">
        <f t="shared" si="45"/>
        <v>1</v>
      </c>
      <c r="F724" s="543">
        <v>3</v>
      </c>
      <c r="G724" s="542">
        <f t="shared" si="46"/>
        <v>2</v>
      </c>
      <c r="H724" s="518"/>
      <c r="I724" s="519"/>
      <c r="J724" s="519"/>
      <c r="K724" s="519"/>
      <c r="L724" s="519"/>
      <c r="M724" s="519"/>
      <c r="N724" s="519"/>
      <c r="O724" s="519"/>
      <c r="P724" s="519"/>
      <c r="Q724" s="519"/>
      <c r="R724" s="519"/>
      <c r="S724" s="519"/>
      <c r="T724" s="519"/>
      <c r="U724" s="519"/>
      <c r="V724" s="519"/>
      <c r="W724" s="519"/>
      <c r="X724" s="519"/>
      <c r="Y724" s="519"/>
      <c r="Z724" s="519"/>
      <c r="AA724" s="519"/>
      <c r="AB724" s="519"/>
      <c r="AC724" s="519"/>
      <c r="AD724" s="519"/>
      <c r="AE724" s="519"/>
      <c r="AF724" s="519"/>
      <c r="HQ724" s="519"/>
      <c r="HR724" s="519"/>
      <c r="HS724" s="519"/>
      <c r="HT724" s="519"/>
      <c r="HU724" s="519"/>
      <c r="HV724" s="519"/>
      <c r="HW724" s="519"/>
      <c r="HX724" s="519"/>
      <c r="HY724" s="519"/>
      <c r="HZ724" s="519"/>
      <c r="IA724" s="519"/>
      <c r="IB724" s="519"/>
      <c r="IC724" s="519"/>
      <c r="ID724" s="519"/>
      <c r="IE724" s="519"/>
      <c r="IF724" s="519"/>
      <c r="IG724" s="519"/>
      <c r="IH724" s="519"/>
      <c r="II724" s="519"/>
      <c r="IJ724" s="519"/>
      <c r="IK724" s="519"/>
      <c r="IL724" s="519"/>
      <c r="IM724" s="519"/>
      <c r="IN724" s="519"/>
      <c r="IO724" s="519"/>
      <c r="IP724" s="519"/>
      <c r="IQ724" s="519"/>
      <c r="IR724" s="519"/>
      <c r="IS724" s="519"/>
      <c r="IT724" s="519"/>
      <c r="IU724" s="519"/>
      <c r="IV724" s="519"/>
    </row>
    <row r="725" spans="1:256" s="510" customFormat="1" ht="24.75" customHeight="1">
      <c r="A725" s="541" t="s">
        <v>565</v>
      </c>
      <c r="B725" s="363"/>
      <c r="C725" s="363">
        <f t="shared" si="44"/>
        <v>0</v>
      </c>
      <c r="D725" s="25"/>
      <c r="E725" s="542"/>
      <c r="F725" s="543">
        <v>0</v>
      </c>
      <c r="G725" s="542"/>
      <c r="H725" s="518"/>
      <c r="I725" s="519"/>
      <c r="J725" s="519"/>
      <c r="K725" s="519"/>
      <c r="L725" s="519"/>
      <c r="M725" s="519"/>
      <c r="N725" s="519"/>
      <c r="O725" s="519"/>
      <c r="P725" s="519"/>
      <c r="Q725" s="519"/>
      <c r="R725" s="519"/>
      <c r="S725" s="519"/>
      <c r="T725" s="519"/>
      <c r="U725" s="519"/>
      <c r="V725" s="519"/>
      <c r="W725" s="519"/>
      <c r="X725" s="519"/>
      <c r="Y725" s="519"/>
      <c r="Z725" s="519"/>
      <c r="AA725" s="519"/>
      <c r="AB725" s="519"/>
      <c r="AC725" s="519"/>
      <c r="AD725" s="519"/>
      <c r="AE725" s="519"/>
      <c r="AF725" s="519"/>
      <c r="HQ725" s="519"/>
      <c r="HR725" s="519"/>
      <c r="HS725" s="519"/>
      <c r="HT725" s="519"/>
      <c r="HU725" s="519"/>
      <c r="HV725" s="519"/>
      <c r="HW725" s="519"/>
      <c r="HX725" s="519"/>
      <c r="HY725" s="519"/>
      <c r="HZ725" s="519"/>
      <c r="IA725" s="519"/>
      <c r="IB725" s="519"/>
      <c r="IC725" s="519"/>
      <c r="ID725" s="519"/>
      <c r="IE725" s="519"/>
      <c r="IF725" s="519"/>
      <c r="IG725" s="519"/>
      <c r="IH725" s="519"/>
      <c r="II725" s="519"/>
      <c r="IJ725" s="519"/>
      <c r="IK725" s="519"/>
      <c r="IL725" s="519"/>
      <c r="IM725" s="519"/>
      <c r="IN725" s="519"/>
      <c r="IO725" s="519"/>
      <c r="IP725" s="519"/>
      <c r="IQ725" s="519"/>
      <c r="IR725" s="519"/>
      <c r="IS725" s="519"/>
      <c r="IT725" s="519"/>
      <c r="IU725" s="519"/>
      <c r="IV725" s="519"/>
    </row>
    <row r="726" spans="1:8" s="508" customFormat="1" ht="24.75" customHeight="1">
      <c r="A726" s="534" t="s">
        <v>566</v>
      </c>
      <c r="B726" s="360">
        <f>SUM(B727:B729)</f>
        <v>175</v>
      </c>
      <c r="C726" s="360">
        <f t="shared" si="44"/>
        <v>625</v>
      </c>
      <c r="D726" s="360">
        <f>SUM(D727:D729)</f>
        <v>621</v>
      </c>
      <c r="E726" s="536">
        <f aca="true" t="shared" si="47" ref="E726:E734">D726/C726</f>
        <v>0.9936</v>
      </c>
      <c r="F726" s="539">
        <f>SUM(F727:F729)</f>
        <v>542</v>
      </c>
      <c r="G726" s="536">
        <f aca="true" t="shared" si="48" ref="G726:G733">(D726-F726)/F726</f>
        <v>0.14575645756457564</v>
      </c>
      <c r="H726" s="540">
        <f>SUM(H727:H729)</f>
        <v>4</v>
      </c>
    </row>
    <row r="727" spans="1:256" s="510" customFormat="1" ht="24.75" customHeight="1">
      <c r="A727" s="541" t="s">
        <v>567</v>
      </c>
      <c r="B727" s="363"/>
      <c r="C727" s="363">
        <f t="shared" si="44"/>
        <v>0</v>
      </c>
      <c r="D727" s="25"/>
      <c r="E727" s="542"/>
      <c r="F727" s="537">
        <v>0</v>
      </c>
      <c r="G727" s="542"/>
      <c r="H727" s="518"/>
      <c r="I727" s="519"/>
      <c r="J727" s="519"/>
      <c r="K727" s="519"/>
      <c r="L727" s="519"/>
      <c r="M727" s="519"/>
      <c r="N727" s="519"/>
      <c r="O727" s="519"/>
      <c r="P727" s="519"/>
      <c r="Q727" s="519"/>
      <c r="R727" s="519"/>
      <c r="S727" s="519"/>
      <c r="T727" s="519"/>
      <c r="U727" s="519"/>
      <c r="V727" s="519"/>
      <c r="W727" s="519"/>
      <c r="X727" s="519"/>
      <c r="Y727" s="519"/>
      <c r="Z727" s="519"/>
      <c r="AA727" s="519"/>
      <c r="AB727" s="519"/>
      <c r="AC727" s="519"/>
      <c r="AD727" s="519"/>
      <c r="AE727" s="519"/>
      <c r="AF727" s="519"/>
      <c r="HQ727" s="519"/>
      <c r="HR727" s="519"/>
      <c r="HS727" s="519"/>
      <c r="HT727" s="519"/>
      <c r="HU727" s="519"/>
      <c r="HV727" s="519"/>
      <c r="HW727" s="519"/>
      <c r="HX727" s="519"/>
      <c r="HY727" s="519"/>
      <c r="HZ727" s="519"/>
      <c r="IA727" s="519"/>
      <c r="IB727" s="519"/>
      <c r="IC727" s="519"/>
      <c r="ID727" s="519"/>
      <c r="IE727" s="519"/>
      <c r="IF727" s="519"/>
      <c r="IG727" s="519"/>
      <c r="IH727" s="519"/>
      <c r="II727" s="519"/>
      <c r="IJ727" s="519"/>
      <c r="IK727" s="519"/>
      <c r="IL727" s="519"/>
      <c r="IM727" s="519"/>
      <c r="IN727" s="519"/>
      <c r="IO727" s="519"/>
      <c r="IP727" s="519"/>
      <c r="IQ727" s="519"/>
      <c r="IR727" s="519"/>
      <c r="IS727" s="519"/>
      <c r="IT727" s="519"/>
      <c r="IU727" s="519"/>
      <c r="IV727" s="519"/>
    </row>
    <row r="728" spans="1:256" s="509" customFormat="1" ht="24.75" customHeight="1">
      <c r="A728" s="541" t="s">
        <v>568</v>
      </c>
      <c r="B728" s="363">
        <v>175</v>
      </c>
      <c r="C728" s="363">
        <f t="shared" si="44"/>
        <v>320</v>
      </c>
      <c r="D728" s="25">
        <v>316</v>
      </c>
      <c r="E728" s="542">
        <f t="shared" si="47"/>
        <v>0.9875</v>
      </c>
      <c r="F728" s="543">
        <v>542</v>
      </c>
      <c r="G728" s="542">
        <f t="shared" si="48"/>
        <v>-0.41697416974169743</v>
      </c>
      <c r="H728" s="518">
        <v>4</v>
      </c>
      <c r="I728" s="519"/>
      <c r="J728" s="519"/>
      <c r="K728" s="519"/>
      <c r="L728" s="519"/>
      <c r="M728" s="519"/>
      <c r="N728" s="519"/>
      <c r="O728" s="519"/>
      <c r="P728" s="519"/>
      <c r="Q728" s="519"/>
      <c r="R728" s="519"/>
      <c r="S728" s="519"/>
      <c r="T728" s="519"/>
      <c r="U728" s="519"/>
      <c r="V728" s="519"/>
      <c r="W728" s="519"/>
      <c r="X728" s="519"/>
      <c r="Y728" s="519"/>
      <c r="Z728" s="519"/>
      <c r="AA728" s="519"/>
      <c r="AB728" s="519"/>
      <c r="AC728" s="519"/>
      <c r="AD728" s="519"/>
      <c r="AE728" s="519"/>
      <c r="AF728" s="519"/>
      <c r="HQ728" s="519"/>
      <c r="HR728" s="519"/>
      <c r="HS728" s="519"/>
      <c r="HT728" s="519"/>
      <c r="HU728" s="519"/>
      <c r="HV728" s="519"/>
      <c r="HW728" s="519"/>
      <c r="HX728" s="519"/>
      <c r="HY728" s="519"/>
      <c r="HZ728" s="519"/>
      <c r="IA728" s="519"/>
      <c r="IB728" s="519"/>
      <c r="IC728" s="519"/>
      <c r="ID728" s="519"/>
      <c r="IE728" s="519"/>
      <c r="IF728" s="519"/>
      <c r="IG728" s="519"/>
      <c r="IH728" s="519"/>
      <c r="II728" s="519"/>
      <c r="IJ728" s="519"/>
      <c r="IK728" s="519"/>
      <c r="IL728" s="519"/>
      <c r="IM728" s="519"/>
      <c r="IN728" s="519"/>
      <c r="IO728" s="519"/>
      <c r="IP728" s="519"/>
      <c r="IQ728" s="519"/>
      <c r="IR728" s="519"/>
      <c r="IS728" s="519"/>
      <c r="IT728" s="519"/>
      <c r="IU728" s="519"/>
      <c r="IV728" s="519"/>
    </row>
    <row r="729" spans="1:256" s="510" customFormat="1" ht="24.75" customHeight="1">
      <c r="A729" s="541" t="s">
        <v>569</v>
      </c>
      <c r="B729" s="363"/>
      <c r="C729" s="363">
        <f t="shared" si="44"/>
        <v>305</v>
      </c>
      <c r="D729" s="25">
        <v>305</v>
      </c>
      <c r="E729" s="542">
        <f t="shared" si="47"/>
        <v>1</v>
      </c>
      <c r="F729" s="543">
        <v>0</v>
      </c>
      <c r="G729" s="542"/>
      <c r="H729" s="518"/>
      <c r="I729" s="519"/>
      <c r="J729" s="519"/>
      <c r="K729" s="519"/>
      <c r="L729" s="519"/>
      <c r="M729" s="519"/>
      <c r="N729" s="519"/>
      <c r="O729" s="519"/>
      <c r="P729" s="519"/>
      <c r="Q729" s="519"/>
      <c r="R729" s="519"/>
      <c r="S729" s="519"/>
      <c r="T729" s="519"/>
      <c r="U729" s="519"/>
      <c r="V729" s="519"/>
      <c r="W729" s="519"/>
      <c r="X729" s="519"/>
      <c r="Y729" s="519"/>
      <c r="Z729" s="519"/>
      <c r="AA729" s="519"/>
      <c r="AB729" s="519"/>
      <c r="AC729" s="519"/>
      <c r="AD729" s="519"/>
      <c r="AE729" s="519"/>
      <c r="AF729" s="519"/>
      <c r="HQ729" s="519"/>
      <c r="HR729" s="519"/>
      <c r="HS729" s="519"/>
      <c r="HT729" s="519"/>
      <c r="HU729" s="519"/>
      <c r="HV729" s="519"/>
      <c r="HW729" s="519"/>
      <c r="HX729" s="519"/>
      <c r="HY729" s="519"/>
      <c r="HZ729" s="519"/>
      <c r="IA729" s="519"/>
      <c r="IB729" s="519"/>
      <c r="IC729" s="519"/>
      <c r="ID729" s="519"/>
      <c r="IE729" s="519"/>
      <c r="IF729" s="519"/>
      <c r="IG729" s="519"/>
      <c r="IH729" s="519"/>
      <c r="II729" s="519"/>
      <c r="IJ729" s="519"/>
      <c r="IK729" s="519"/>
      <c r="IL729" s="519"/>
      <c r="IM729" s="519"/>
      <c r="IN729" s="519"/>
      <c r="IO729" s="519"/>
      <c r="IP729" s="519"/>
      <c r="IQ729" s="519"/>
      <c r="IR729" s="519"/>
      <c r="IS729" s="519"/>
      <c r="IT729" s="519"/>
      <c r="IU729" s="519"/>
      <c r="IV729" s="519"/>
    </row>
    <row r="730" spans="1:8" s="508" customFormat="1" ht="24.75" customHeight="1">
      <c r="A730" s="534" t="s">
        <v>570</v>
      </c>
      <c r="B730" s="360">
        <f>SUM(B731:B734)</f>
        <v>2389</v>
      </c>
      <c r="C730" s="360">
        <f t="shared" si="44"/>
        <v>2237</v>
      </c>
      <c r="D730" s="360">
        <f>SUM(D731:D734)</f>
        <v>2237</v>
      </c>
      <c r="E730" s="536">
        <f t="shared" si="47"/>
        <v>1</v>
      </c>
      <c r="F730" s="539">
        <f>SUM(F731:F734)</f>
        <v>2404</v>
      </c>
      <c r="G730" s="536">
        <f t="shared" si="48"/>
        <v>-0.0694675540765391</v>
      </c>
      <c r="H730" s="540">
        <f>SUM(H731:H734)</f>
        <v>0</v>
      </c>
    </row>
    <row r="731" spans="1:8" s="508" customFormat="1" ht="24.75" customHeight="1">
      <c r="A731" s="541" t="s">
        <v>571</v>
      </c>
      <c r="B731" s="363">
        <v>770</v>
      </c>
      <c r="C731" s="363">
        <f t="shared" si="44"/>
        <v>689</v>
      </c>
      <c r="D731" s="25">
        <v>689</v>
      </c>
      <c r="E731" s="542">
        <f t="shared" si="47"/>
        <v>1</v>
      </c>
      <c r="F731" s="543">
        <v>773</v>
      </c>
      <c r="G731" s="542">
        <f t="shared" si="48"/>
        <v>-0.10866752910737387</v>
      </c>
      <c r="H731" s="544"/>
    </row>
    <row r="732" spans="1:256" s="510" customFormat="1" ht="24.75" customHeight="1">
      <c r="A732" s="541" t="s">
        <v>572</v>
      </c>
      <c r="B732" s="363">
        <v>1307</v>
      </c>
      <c r="C732" s="363">
        <f t="shared" si="44"/>
        <v>1265</v>
      </c>
      <c r="D732" s="25">
        <v>1265</v>
      </c>
      <c r="E732" s="542">
        <f t="shared" si="47"/>
        <v>1</v>
      </c>
      <c r="F732" s="543">
        <v>1319</v>
      </c>
      <c r="G732" s="542">
        <f t="shared" si="48"/>
        <v>-0.04094010614101592</v>
      </c>
      <c r="H732" s="518"/>
      <c r="I732" s="519"/>
      <c r="J732" s="519"/>
      <c r="K732" s="519"/>
      <c r="L732" s="519"/>
      <c r="M732" s="519"/>
      <c r="N732" s="519"/>
      <c r="O732" s="519"/>
      <c r="P732" s="519"/>
      <c r="Q732" s="519"/>
      <c r="R732" s="519"/>
      <c r="S732" s="519"/>
      <c r="T732" s="519"/>
      <c r="U732" s="519"/>
      <c r="V732" s="519"/>
      <c r="W732" s="519"/>
      <c r="X732" s="519"/>
      <c r="Y732" s="519"/>
      <c r="Z732" s="519"/>
      <c r="AA732" s="519"/>
      <c r="AB732" s="519"/>
      <c r="AC732" s="519"/>
      <c r="AD732" s="519"/>
      <c r="AE732" s="519"/>
      <c r="AF732" s="519"/>
      <c r="HQ732" s="519"/>
      <c r="HR732" s="519"/>
      <c r="HS732" s="519"/>
      <c r="HT732" s="519"/>
      <c r="HU732" s="519"/>
      <c r="HV732" s="519"/>
      <c r="HW732" s="519"/>
      <c r="HX732" s="519"/>
      <c r="HY732" s="519"/>
      <c r="HZ732" s="519"/>
      <c r="IA732" s="519"/>
      <c r="IB732" s="519"/>
      <c r="IC732" s="519"/>
      <c r="ID732" s="519"/>
      <c r="IE732" s="519"/>
      <c r="IF732" s="519"/>
      <c r="IG732" s="519"/>
      <c r="IH732" s="519"/>
      <c r="II732" s="519"/>
      <c r="IJ732" s="519"/>
      <c r="IK732" s="519"/>
      <c r="IL732" s="519"/>
      <c r="IM732" s="519"/>
      <c r="IN732" s="519"/>
      <c r="IO732" s="519"/>
      <c r="IP732" s="519"/>
      <c r="IQ732" s="519"/>
      <c r="IR732" s="519"/>
      <c r="IS732" s="519"/>
      <c r="IT732" s="519"/>
      <c r="IU732" s="519"/>
      <c r="IV732" s="519"/>
    </row>
    <row r="733" spans="1:256" s="509" customFormat="1" ht="24.75" customHeight="1">
      <c r="A733" s="541" t="s">
        <v>573</v>
      </c>
      <c r="B733" s="363">
        <v>85</v>
      </c>
      <c r="C733" s="363">
        <f t="shared" si="44"/>
        <v>74</v>
      </c>
      <c r="D733" s="25">
        <v>74</v>
      </c>
      <c r="E733" s="542">
        <f t="shared" si="47"/>
        <v>1</v>
      </c>
      <c r="F733" s="543">
        <v>312</v>
      </c>
      <c r="G733" s="542">
        <f t="shared" si="48"/>
        <v>-0.7628205128205128</v>
      </c>
      <c r="H733" s="518"/>
      <c r="I733" s="519"/>
      <c r="J733" s="519"/>
      <c r="K733" s="519"/>
      <c r="L733" s="519"/>
      <c r="M733" s="519"/>
      <c r="N733" s="519"/>
      <c r="O733" s="519"/>
      <c r="P733" s="519"/>
      <c r="Q733" s="519"/>
      <c r="R733" s="519"/>
      <c r="S733" s="519"/>
      <c r="T733" s="519"/>
      <c r="U733" s="519"/>
      <c r="V733" s="519"/>
      <c r="W733" s="519"/>
      <c r="X733" s="519"/>
      <c r="Y733" s="519"/>
      <c r="Z733" s="519"/>
      <c r="AA733" s="519"/>
      <c r="AB733" s="519"/>
      <c r="AC733" s="519"/>
      <c r="AD733" s="519"/>
      <c r="AE733" s="519"/>
      <c r="AF733" s="519"/>
      <c r="HQ733" s="519"/>
      <c r="HR733" s="519"/>
      <c r="HS733" s="519"/>
      <c r="HT733" s="519"/>
      <c r="HU733" s="519"/>
      <c r="HV733" s="519"/>
      <c r="HW733" s="519"/>
      <c r="HX733" s="519"/>
      <c r="HY733" s="519"/>
      <c r="HZ733" s="519"/>
      <c r="IA733" s="519"/>
      <c r="IB733" s="519"/>
      <c r="IC733" s="519"/>
      <c r="ID733" s="519"/>
      <c r="IE733" s="519"/>
      <c r="IF733" s="519"/>
      <c r="IG733" s="519"/>
      <c r="IH733" s="519"/>
      <c r="II733" s="519"/>
      <c r="IJ733" s="519"/>
      <c r="IK733" s="519"/>
      <c r="IL733" s="519"/>
      <c r="IM733" s="519"/>
      <c r="IN733" s="519"/>
      <c r="IO733" s="519"/>
      <c r="IP733" s="519"/>
      <c r="IQ733" s="519"/>
      <c r="IR733" s="519"/>
      <c r="IS733" s="519"/>
      <c r="IT733" s="519"/>
      <c r="IU733" s="519"/>
      <c r="IV733" s="519"/>
    </row>
    <row r="734" spans="1:256" s="510" customFormat="1" ht="24.75" customHeight="1">
      <c r="A734" s="541" t="s">
        <v>574</v>
      </c>
      <c r="B734" s="363">
        <v>227</v>
      </c>
      <c r="C734" s="363">
        <f t="shared" si="44"/>
        <v>209</v>
      </c>
      <c r="D734" s="25">
        <v>209</v>
      </c>
      <c r="E734" s="542">
        <f t="shared" si="47"/>
        <v>1</v>
      </c>
      <c r="F734" s="543">
        <v>0</v>
      </c>
      <c r="G734" s="542"/>
      <c r="H734" s="518"/>
      <c r="I734" s="519"/>
      <c r="J734" s="519"/>
      <c r="K734" s="519"/>
      <c r="L734" s="519"/>
      <c r="M734" s="519"/>
      <c r="N734" s="519"/>
      <c r="O734" s="519"/>
      <c r="P734" s="519"/>
      <c r="Q734" s="519"/>
      <c r="R734" s="519"/>
      <c r="S734" s="519"/>
      <c r="T734" s="519"/>
      <c r="U734" s="519"/>
      <c r="V734" s="519"/>
      <c r="W734" s="519"/>
      <c r="X734" s="519"/>
      <c r="Y734" s="519"/>
      <c r="Z734" s="519"/>
      <c r="AA734" s="519"/>
      <c r="AB734" s="519"/>
      <c r="AC734" s="519"/>
      <c r="AD734" s="519"/>
      <c r="AE734" s="519"/>
      <c r="AF734" s="519"/>
      <c r="HQ734" s="519"/>
      <c r="HR734" s="519"/>
      <c r="HS734" s="519"/>
      <c r="HT734" s="519"/>
      <c r="HU734" s="519"/>
      <c r="HV734" s="519"/>
      <c r="HW734" s="519"/>
      <c r="HX734" s="519"/>
      <c r="HY734" s="519"/>
      <c r="HZ734" s="519"/>
      <c r="IA734" s="519"/>
      <c r="IB734" s="519"/>
      <c r="IC734" s="519"/>
      <c r="ID734" s="519"/>
      <c r="IE734" s="519"/>
      <c r="IF734" s="519"/>
      <c r="IG734" s="519"/>
      <c r="IH734" s="519"/>
      <c r="II734" s="519"/>
      <c r="IJ734" s="519"/>
      <c r="IK734" s="519"/>
      <c r="IL734" s="519"/>
      <c r="IM734" s="519"/>
      <c r="IN734" s="519"/>
      <c r="IO734" s="519"/>
      <c r="IP734" s="519"/>
      <c r="IQ734" s="519"/>
      <c r="IR734" s="519"/>
      <c r="IS734" s="519"/>
      <c r="IT734" s="519"/>
      <c r="IU734" s="519"/>
      <c r="IV734" s="519"/>
    </row>
    <row r="735" spans="1:8" s="508" customFormat="1" ht="39.75" customHeight="1" hidden="1">
      <c r="A735" s="534" t="s">
        <v>575</v>
      </c>
      <c r="B735" s="360">
        <f>SUM(B736:B738)</f>
        <v>0</v>
      </c>
      <c r="C735" s="360">
        <f t="shared" si="44"/>
        <v>0</v>
      </c>
      <c r="D735" s="360">
        <f>SUM(D736:D738)</f>
        <v>0</v>
      </c>
      <c r="E735" s="536"/>
      <c r="F735" s="539">
        <f>SUM(F736:F738)</f>
        <v>0</v>
      </c>
      <c r="G735" s="536"/>
      <c r="H735" s="540"/>
    </row>
    <row r="736" spans="1:256" s="510" customFormat="1" ht="39.75" customHeight="1" hidden="1">
      <c r="A736" s="541" t="s">
        <v>576</v>
      </c>
      <c r="B736" s="363"/>
      <c r="C736" s="363">
        <f t="shared" si="44"/>
        <v>0</v>
      </c>
      <c r="D736" s="363"/>
      <c r="E736" s="542"/>
      <c r="F736" s="543"/>
      <c r="G736" s="542"/>
      <c r="H736" s="518"/>
      <c r="I736" s="519"/>
      <c r="J736" s="519"/>
      <c r="K736" s="519"/>
      <c r="L736" s="519"/>
      <c r="M736" s="519"/>
      <c r="N736" s="519"/>
      <c r="O736" s="519"/>
      <c r="P736" s="519"/>
      <c r="Q736" s="519"/>
      <c r="R736" s="519"/>
      <c r="S736" s="519"/>
      <c r="T736" s="519"/>
      <c r="U736" s="519"/>
      <c r="V736" s="519"/>
      <c r="W736" s="519"/>
      <c r="X736" s="519"/>
      <c r="Y736" s="519"/>
      <c r="Z736" s="519"/>
      <c r="AA736" s="519"/>
      <c r="AB736" s="519"/>
      <c r="AC736" s="519"/>
      <c r="AD736" s="519"/>
      <c r="AE736" s="519"/>
      <c r="AF736" s="519"/>
      <c r="HQ736" s="519"/>
      <c r="HR736" s="519"/>
      <c r="HS736" s="519"/>
      <c r="HT736" s="519"/>
      <c r="HU736" s="519"/>
      <c r="HV736" s="519"/>
      <c r="HW736" s="519"/>
      <c r="HX736" s="519"/>
      <c r="HY736" s="519"/>
      <c r="HZ736" s="519"/>
      <c r="IA736" s="519"/>
      <c r="IB736" s="519"/>
      <c r="IC736" s="519"/>
      <c r="ID736" s="519"/>
      <c r="IE736" s="519"/>
      <c r="IF736" s="519"/>
      <c r="IG736" s="519"/>
      <c r="IH736" s="519"/>
      <c r="II736" s="519"/>
      <c r="IJ736" s="519"/>
      <c r="IK736" s="519"/>
      <c r="IL736" s="519"/>
      <c r="IM736" s="519"/>
      <c r="IN736" s="519"/>
      <c r="IO736" s="519"/>
      <c r="IP736" s="519"/>
      <c r="IQ736" s="519"/>
      <c r="IR736" s="519"/>
      <c r="IS736" s="519"/>
      <c r="IT736" s="519"/>
      <c r="IU736" s="519"/>
      <c r="IV736" s="519"/>
    </row>
    <row r="737" spans="1:256" s="509" customFormat="1" ht="39.75" customHeight="1" hidden="1">
      <c r="A737" s="541" t="s">
        <v>577</v>
      </c>
      <c r="B737" s="363"/>
      <c r="C737" s="363">
        <f t="shared" si="44"/>
        <v>0</v>
      </c>
      <c r="D737" s="363">
        <v>0</v>
      </c>
      <c r="E737" s="542"/>
      <c r="F737" s="543">
        <v>0</v>
      </c>
      <c r="G737" s="542"/>
      <c r="H737" s="518"/>
      <c r="I737" s="519"/>
      <c r="J737" s="519"/>
      <c r="K737" s="519"/>
      <c r="L737" s="519"/>
      <c r="M737" s="519"/>
      <c r="N737" s="519"/>
      <c r="O737" s="519"/>
      <c r="P737" s="519"/>
      <c r="Q737" s="519"/>
      <c r="R737" s="519"/>
      <c r="S737" s="519"/>
      <c r="T737" s="519"/>
      <c r="U737" s="519"/>
      <c r="V737" s="519"/>
      <c r="W737" s="519"/>
      <c r="X737" s="519"/>
      <c r="Y737" s="519"/>
      <c r="Z737" s="519"/>
      <c r="AA737" s="519"/>
      <c r="AB737" s="519"/>
      <c r="AC737" s="519"/>
      <c r="AD737" s="519"/>
      <c r="AE737" s="519"/>
      <c r="AF737" s="519"/>
      <c r="HQ737" s="519"/>
      <c r="HR737" s="519"/>
      <c r="HS737" s="519"/>
      <c r="HT737" s="519"/>
      <c r="HU737" s="519"/>
      <c r="HV737" s="519"/>
      <c r="HW737" s="519"/>
      <c r="HX737" s="519"/>
      <c r="HY737" s="519"/>
      <c r="HZ737" s="519"/>
      <c r="IA737" s="519"/>
      <c r="IB737" s="519"/>
      <c r="IC737" s="519"/>
      <c r="ID737" s="519"/>
      <c r="IE737" s="519"/>
      <c r="IF737" s="519"/>
      <c r="IG737" s="519"/>
      <c r="IH737" s="519"/>
      <c r="II737" s="519"/>
      <c r="IJ737" s="519"/>
      <c r="IK737" s="519"/>
      <c r="IL737" s="519"/>
      <c r="IM737" s="519"/>
      <c r="IN737" s="519"/>
      <c r="IO737" s="519"/>
      <c r="IP737" s="519"/>
      <c r="IQ737" s="519"/>
      <c r="IR737" s="519"/>
      <c r="IS737" s="519"/>
      <c r="IT737" s="519"/>
      <c r="IU737" s="519"/>
      <c r="IV737" s="519"/>
    </row>
    <row r="738" spans="1:256" s="510" customFormat="1" ht="39.75" customHeight="1" hidden="1">
      <c r="A738" s="541" t="s">
        <v>578</v>
      </c>
      <c r="B738" s="363"/>
      <c r="C738" s="363">
        <f t="shared" si="44"/>
        <v>0</v>
      </c>
      <c r="D738" s="363">
        <v>0</v>
      </c>
      <c r="E738" s="542"/>
      <c r="F738" s="543">
        <v>0</v>
      </c>
      <c r="G738" s="542"/>
      <c r="H738" s="518"/>
      <c r="I738" s="519"/>
      <c r="J738" s="519"/>
      <c r="K738" s="519"/>
      <c r="L738" s="519"/>
      <c r="M738" s="519"/>
      <c r="N738" s="519"/>
      <c r="O738" s="519"/>
      <c r="P738" s="519"/>
      <c r="Q738" s="519"/>
      <c r="R738" s="519"/>
      <c r="S738" s="519"/>
      <c r="T738" s="519"/>
      <c r="U738" s="519"/>
      <c r="V738" s="519"/>
      <c r="W738" s="519"/>
      <c r="X738" s="519"/>
      <c r="Y738" s="519"/>
      <c r="Z738" s="519"/>
      <c r="AA738" s="519"/>
      <c r="AB738" s="519"/>
      <c r="AC738" s="519"/>
      <c r="AD738" s="519"/>
      <c r="AE738" s="519"/>
      <c r="AF738" s="519"/>
      <c r="HQ738" s="519"/>
      <c r="HR738" s="519"/>
      <c r="HS738" s="519"/>
      <c r="HT738" s="519"/>
      <c r="HU738" s="519"/>
      <c r="HV738" s="519"/>
      <c r="HW738" s="519"/>
      <c r="HX738" s="519"/>
      <c r="HY738" s="519"/>
      <c r="HZ738" s="519"/>
      <c r="IA738" s="519"/>
      <c r="IB738" s="519"/>
      <c r="IC738" s="519"/>
      <c r="ID738" s="519"/>
      <c r="IE738" s="519"/>
      <c r="IF738" s="519"/>
      <c r="IG738" s="519"/>
      <c r="IH738" s="519"/>
      <c r="II738" s="519"/>
      <c r="IJ738" s="519"/>
      <c r="IK738" s="519"/>
      <c r="IL738" s="519"/>
      <c r="IM738" s="519"/>
      <c r="IN738" s="519"/>
      <c r="IO738" s="519"/>
      <c r="IP738" s="519"/>
      <c r="IQ738" s="519"/>
      <c r="IR738" s="519"/>
      <c r="IS738" s="519"/>
      <c r="IT738" s="519"/>
      <c r="IU738" s="519"/>
      <c r="IV738" s="519"/>
    </row>
    <row r="739" spans="1:8" s="508" customFormat="1" ht="24.75" customHeight="1">
      <c r="A739" s="534" t="s">
        <v>579</v>
      </c>
      <c r="B739" s="360">
        <f>SUM(B740:B742)</f>
        <v>5</v>
      </c>
      <c r="C739" s="360">
        <f t="shared" si="44"/>
        <v>251</v>
      </c>
      <c r="D739" s="360">
        <f>SUM(D740:D742)</f>
        <v>71</v>
      </c>
      <c r="E739" s="536">
        <f>D739/C739</f>
        <v>0.28286852589641437</v>
      </c>
      <c r="F739" s="539">
        <f>SUM(F740:F742)</f>
        <v>223</v>
      </c>
      <c r="G739" s="536">
        <f aca="true" t="shared" si="49" ref="G739:G744">(D739-F739)/F739</f>
        <v>-0.6816143497757847</v>
      </c>
      <c r="H739" s="540">
        <f>SUM(H740:H742)</f>
        <v>180</v>
      </c>
    </row>
    <row r="740" spans="1:256" s="510" customFormat="1" ht="24.75" customHeight="1">
      <c r="A740" s="541" t="s">
        <v>580</v>
      </c>
      <c r="B740" s="363">
        <v>5</v>
      </c>
      <c r="C740" s="363">
        <f t="shared" si="44"/>
        <v>251</v>
      </c>
      <c r="D740" s="25">
        <v>71</v>
      </c>
      <c r="E740" s="542">
        <f>D740/C740</f>
        <v>0.28286852589641437</v>
      </c>
      <c r="F740" s="543">
        <v>223</v>
      </c>
      <c r="G740" s="542">
        <f t="shared" si="49"/>
        <v>-0.6816143497757847</v>
      </c>
      <c r="H740" s="518">
        <v>180</v>
      </c>
      <c r="I740" s="519"/>
      <c r="J740" s="519"/>
      <c r="K740" s="519"/>
      <c r="L740" s="519"/>
      <c r="M740" s="519"/>
      <c r="N740" s="519"/>
      <c r="O740" s="519"/>
      <c r="P740" s="519"/>
      <c r="Q740" s="519"/>
      <c r="R740" s="519"/>
      <c r="S740" s="519"/>
      <c r="T740" s="519"/>
      <c r="U740" s="519"/>
      <c r="V740" s="519"/>
      <c r="W740" s="519"/>
      <c r="X740" s="519"/>
      <c r="Y740" s="519"/>
      <c r="Z740" s="519"/>
      <c r="AA740" s="519"/>
      <c r="AB740" s="519"/>
      <c r="AC740" s="519"/>
      <c r="AD740" s="519"/>
      <c r="AE740" s="519"/>
      <c r="AF740" s="519"/>
      <c r="HQ740" s="519"/>
      <c r="HR740" s="519"/>
      <c r="HS740" s="519"/>
      <c r="HT740" s="519"/>
      <c r="HU740" s="519"/>
      <c r="HV740" s="519"/>
      <c r="HW740" s="519"/>
      <c r="HX740" s="519"/>
      <c r="HY740" s="519"/>
      <c r="HZ740" s="519"/>
      <c r="IA740" s="519"/>
      <c r="IB740" s="519"/>
      <c r="IC740" s="519"/>
      <c r="ID740" s="519"/>
      <c r="IE740" s="519"/>
      <c r="IF740" s="519"/>
      <c r="IG740" s="519"/>
      <c r="IH740" s="519"/>
      <c r="II740" s="519"/>
      <c r="IJ740" s="519"/>
      <c r="IK740" s="519"/>
      <c r="IL740" s="519"/>
      <c r="IM740" s="519"/>
      <c r="IN740" s="519"/>
      <c r="IO740" s="519"/>
      <c r="IP740" s="519"/>
      <c r="IQ740" s="519"/>
      <c r="IR740" s="519"/>
      <c r="IS740" s="519"/>
      <c r="IT740" s="519"/>
      <c r="IU740" s="519"/>
      <c r="IV740" s="519"/>
    </row>
    <row r="741" spans="1:256" s="509" customFormat="1" ht="24.75" customHeight="1">
      <c r="A741" s="541" t="s">
        <v>581</v>
      </c>
      <c r="B741" s="363"/>
      <c r="C741" s="363">
        <f t="shared" si="44"/>
        <v>0</v>
      </c>
      <c r="D741" s="25"/>
      <c r="E741" s="542"/>
      <c r="F741" s="543">
        <v>0</v>
      </c>
      <c r="G741" s="542"/>
      <c r="H741" s="518"/>
      <c r="I741" s="519"/>
      <c r="J741" s="519"/>
      <c r="K741" s="519"/>
      <c r="L741" s="519"/>
      <c r="M741" s="519"/>
      <c r="N741" s="519"/>
      <c r="O741" s="519"/>
      <c r="P741" s="519"/>
      <c r="Q741" s="519"/>
      <c r="R741" s="519"/>
      <c r="S741" s="519"/>
      <c r="T741" s="519"/>
      <c r="U741" s="519"/>
      <c r="V741" s="519"/>
      <c r="W741" s="519"/>
      <c r="X741" s="519"/>
      <c r="Y741" s="519"/>
      <c r="Z741" s="519"/>
      <c r="AA741" s="519"/>
      <c r="AB741" s="519"/>
      <c r="AC741" s="519"/>
      <c r="AD741" s="519"/>
      <c r="AE741" s="519"/>
      <c r="AF741" s="519"/>
      <c r="HQ741" s="519"/>
      <c r="HR741" s="519"/>
      <c r="HS741" s="519"/>
      <c r="HT741" s="519"/>
      <c r="HU741" s="519"/>
      <c r="HV741" s="519"/>
      <c r="HW741" s="519"/>
      <c r="HX741" s="519"/>
      <c r="HY741" s="519"/>
      <c r="HZ741" s="519"/>
      <c r="IA741" s="519"/>
      <c r="IB741" s="519"/>
      <c r="IC741" s="519"/>
      <c r="ID741" s="519"/>
      <c r="IE741" s="519"/>
      <c r="IF741" s="519"/>
      <c r="IG741" s="519"/>
      <c r="IH741" s="519"/>
      <c r="II741" s="519"/>
      <c r="IJ741" s="519"/>
      <c r="IK741" s="519"/>
      <c r="IL741" s="519"/>
      <c r="IM741" s="519"/>
      <c r="IN741" s="519"/>
      <c r="IO741" s="519"/>
      <c r="IP741" s="519"/>
      <c r="IQ741" s="519"/>
      <c r="IR741" s="519"/>
      <c r="IS741" s="519"/>
      <c r="IT741" s="519"/>
      <c r="IU741" s="519"/>
      <c r="IV741" s="519"/>
    </row>
    <row r="742" spans="1:8" s="508" customFormat="1" ht="24.75" customHeight="1">
      <c r="A742" s="541" t="s">
        <v>582</v>
      </c>
      <c r="B742" s="363"/>
      <c r="C742" s="363">
        <f t="shared" si="44"/>
        <v>0</v>
      </c>
      <c r="D742" s="25"/>
      <c r="E742" s="542"/>
      <c r="F742" s="543">
        <v>0</v>
      </c>
      <c r="G742" s="542"/>
      <c r="H742" s="544"/>
    </row>
    <row r="743" spans="1:8" s="508" customFormat="1" ht="24.75" customHeight="1">
      <c r="A743" s="534" t="s">
        <v>583</v>
      </c>
      <c r="B743" s="360">
        <f>SUM(B744:B745)</f>
        <v>3</v>
      </c>
      <c r="C743" s="360">
        <f t="shared" si="44"/>
        <v>16</v>
      </c>
      <c r="D743" s="360">
        <f>SUM(D744:D745)</f>
        <v>14</v>
      </c>
      <c r="E743" s="536">
        <f>D743/C743</f>
        <v>0.875</v>
      </c>
      <c r="F743" s="539">
        <f>SUM(F744:F745)</f>
        <v>17</v>
      </c>
      <c r="G743" s="536">
        <f t="shared" si="49"/>
        <v>-0.17647058823529413</v>
      </c>
      <c r="H743" s="540">
        <f>SUM(H744:H745)</f>
        <v>2</v>
      </c>
    </row>
    <row r="744" spans="1:256" s="509" customFormat="1" ht="24.75" customHeight="1">
      <c r="A744" s="541" t="s">
        <v>584</v>
      </c>
      <c r="B744" s="363">
        <v>3</v>
      </c>
      <c r="C744" s="363">
        <f t="shared" si="44"/>
        <v>16</v>
      </c>
      <c r="D744" s="25">
        <v>14</v>
      </c>
      <c r="E744" s="542">
        <f>D744/C744</f>
        <v>0.875</v>
      </c>
      <c r="F744" s="543">
        <v>17</v>
      </c>
      <c r="G744" s="542">
        <f t="shared" si="49"/>
        <v>-0.17647058823529413</v>
      </c>
      <c r="H744" s="518">
        <v>2</v>
      </c>
      <c r="I744" s="519"/>
      <c r="J744" s="519"/>
      <c r="K744" s="519"/>
      <c r="L744" s="519"/>
      <c r="M744" s="519"/>
      <c r="N744" s="519"/>
      <c r="O744" s="519"/>
      <c r="P744" s="519"/>
      <c r="Q744" s="519"/>
      <c r="R744" s="519"/>
      <c r="S744" s="519"/>
      <c r="T744" s="519"/>
      <c r="U744" s="519"/>
      <c r="V744" s="519"/>
      <c r="W744" s="519"/>
      <c r="X744" s="519"/>
      <c r="Y744" s="519"/>
      <c r="Z744" s="519"/>
      <c r="AA744" s="519"/>
      <c r="AB744" s="519"/>
      <c r="AC744" s="519"/>
      <c r="AD744" s="519"/>
      <c r="AE744" s="519"/>
      <c r="AF744" s="519"/>
      <c r="HQ744" s="519"/>
      <c r="HR744" s="519"/>
      <c r="HS744" s="519"/>
      <c r="HT744" s="519"/>
      <c r="HU744" s="519"/>
      <c r="HV744" s="519"/>
      <c r="HW744" s="519"/>
      <c r="HX744" s="519"/>
      <c r="HY744" s="519"/>
      <c r="HZ744" s="519"/>
      <c r="IA744" s="519"/>
      <c r="IB744" s="519"/>
      <c r="IC744" s="519"/>
      <c r="ID744" s="519"/>
      <c r="IE744" s="519"/>
      <c r="IF744" s="519"/>
      <c r="IG744" s="519"/>
      <c r="IH744" s="519"/>
      <c r="II744" s="519"/>
      <c r="IJ744" s="519"/>
      <c r="IK744" s="519"/>
      <c r="IL744" s="519"/>
      <c r="IM744" s="519"/>
      <c r="IN744" s="519"/>
      <c r="IO744" s="519"/>
      <c r="IP744" s="519"/>
      <c r="IQ744" s="519"/>
      <c r="IR744" s="519"/>
      <c r="IS744" s="519"/>
      <c r="IT744" s="519"/>
      <c r="IU744" s="519"/>
      <c r="IV744" s="519"/>
    </row>
    <row r="745" spans="1:256" s="506" customFormat="1" ht="24.75" customHeight="1">
      <c r="A745" s="541" t="s">
        <v>585</v>
      </c>
      <c r="B745" s="363"/>
      <c r="C745" s="363">
        <f t="shared" si="44"/>
        <v>0</v>
      </c>
      <c r="D745" s="25"/>
      <c r="E745" s="542"/>
      <c r="F745" s="543">
        <v>0</v>
      </c>
      <c r="G745" s="542"/>
      <c r="H745" s="518"/>
      <c r="I745" s="519"/>
      <c r="J745" s="519"/>
      <c r="K745" s="519"/>
      <c r="L745" s="519"/>
      <c r="M745" s="519"/>
      <c r="N745" s="519"/>
      <c r="O745" s="519"/>
      <c r="P745" s="519"/>
      <c r="Q745" s="519"/>
      <c r="R745" s="519"/>
      <c r="S745" s="519"/>
      <c r="T745" s="519"/>
      <c r="U745" s="519"/>
      <c r="V745" s="519"/>
      <c r="W745" s="519"/>
      <c r="X745" s="519"/>
      <c r="Y745" s="519"/>
      <c r="Z745" s="519"/>
      <c r="AA745" s="519"/>
      <c r="AB745" s="519"/>
      <c r="AC745" s="519"/>
      <c r="AD745" s="519"/>
      <c r="AE745" s="519"/>
      <c r="AF745" s="519"/>
      <c r="HQ745" s="519"/>
      <c r="HR745" s="519"/>
      <c r="HS745" s="519"/>
      <c r="HT745" s="519"/>
      <c r="HU745" s="519"/>
      <c r="HV745" s="519"/>
      <c r="HW745" s="519"/>
      <c r="HX745" s="519"/>
      <c r="HY745" s="519"/>
      <c r="HZ745" s="519"/>
      <c r="IA745" s="519"/>
      <c r="IB745" s="519"/>
      <c r="IC745" s="519"/>
      <c r="ID745" s="519"/>
      <c r="IE745" s="519"/>
      <c r="IF745" s="519"/>
      <c r="IG745" s="519"/>
      <c r="IH745" s="519"/>
      <c r="II745" s="519"/>
      <c r="IJ745" s="519"/>
      <c r="IK745" s="519"/>
      <c r="IL745" s="519"/>
      <c r="IM745" s="519"/>
      <c r="IN745" s="519"/>
      <c r="IO745" s="519"/>
      <c r="IP745" s="519"/>
      <c r="IQ745" s="519"/>
      <c r="IR745" s="519"/>
      <c r="IS745" s="519"/>
      <c r="IT745" s="519"/>
      <c r="IU745" s="519"/>
      <c r="IV745" s="519"/>
    </row>
    <row r="746" spans="1:8" s="508" customFormat="1" ht="24.75" customHeight="1">
      <c r="A746" s="534" t="s">
        <v>586</v>
      </c>
      <c r="B746" s="360">
        <f>SUM(B747:B754)</f>
        <v>412</v>
      </c>
      <c r="C746" s="360">
        <f t="shared" si="44"/>
        <v>416</v>
      </c>
      <c r="D746" s="360">
        <f>SUM(D747:D754)</f>
        <v>413</v>
      </c>
      <c r="E746" s="536">
        <f>D746/C746</f>
        <v>0.9927884615384616</v>
      </c>
      <c r="F746" s="539">
        <f>SUM(F747:F754)</f>
        <v>409</v>
      </c>
      <c r="G746" s="536">
        <f>(D746-F746)/F746</f>
        <v>0.009779951100244499</v>
      </c>
      <c r="H746" s="540">
        <f>SUM(H747:H754)</f>
        <v>3</v>
      </c>
    </row>
    <row r="747" spans="1:256" s="506" customFormat="1" ht="24.75" customHeight="1">
      <c r="A747" s="541" t="s">
        <v>45</v>
      </c>
      <c r="B747" s="363">
        <v>192</v>
      </c>
      <c r="C747" s="363">
        <f t="shared" si="44"/>
        <v>195</v>
      </c>
      <c r="D747" s="25">
        <v>195</v>
      </c>
      <c r="E747" s="542">
        <f>D747/C747</f>
        <v>1</v>
      </c>
      <c r="F747" s="543">
        <v>202</v>
      </c>
      <c r="G747" s="542">
        <f>(D747-F747)/F747</f>
        <v>-0.034653465346534656</v>
      </c>
      <c r="H747" s="518"/>
      <c r="I747" s="519"/>
      <c r="J747" s="519"/>
      <c r="K747" s="519"/>
      <c r="L747" s="519"/>
      <c r="M747" s="519"/>
      <c r="N747" s="519"/>
      <c r="O747" s="519"/>
      <c r="P747" s="519"/>
      <c r="Q747" s="519"/>
      <c r="R747" s="519"/>
      <c r="S747" s="519"/>
      <c r="T747" s="519"/>
      <c r="U747" s="519"/>
      <c r="V747" s="519"/>
      <c r="W747" s="519"/>
      <c r="X747" s="519"/>
      <c r="Y747" s="519"/>
      <c r="Z747" s="519"/>
      <c r="AA747" s="519"/>
      <c r="AB747" s="519"/>
      <c r="AC747" s="519"/>
      <c r="AD747" s="519"/>
      <c r="AE747" s="519"/>
      <c r="AF747" s="519"/>
      <c r="HQ747" s="519"/>
      <c r="HR747" s="519"/>
      <c r="HS747" s="519"/>
      <c r="HT747" s="519"/>
      <c r="HU747" s="519"/>
      <c r="HV747" s="519"/>
      <c r="HW747" s="519"/>
      <c r="HX747" s="519"/>
      <c r="HY747" s="519"/>
      <c r="HZ747" s="519"/>
      <c r="IA747" s="519"/>
      <c r="IB747" s="519"/>
      <c r="IC747" s="519"/>
      <c r="ID747" s="519"/>
      <c r="IE747" s="519"/>
      <c r="IF747" s="519"/>
      <c r="IG747" s="519"/>
      <c r="IH747" s="519"/>
      <c r="II747" s="519"/>
      <c r="IJ747" s="519"/>
      <c r="IK747" s="519"/>
      <c r="IL747" s="519"/>
      <c r="IM747" s="519"/>
      <c r="IN747" s="519"/>
      <c r="IO747" s="519"/>
      <c r="IP747" s="519"/>
      <c r="IQ747" s="519"/>
      <c r="IR747" s="519"/>
      <c r="IS747" s="519"/>
      <c r="IT747" s="519"/>
      <c r="IU747" s="519"/>
      <c r="IV747" s="519"/>
    </row>
    <row r="748" spans="1:256" s="506" customFormat="1" ht="24.75" customHeight="1">
      <c r="A748" s="541" t="s">
        <v>46</v>
      </c>
      <c r="B748" s="363"/>
      <c r="C748" s="363">
        <f t="shared" si="44"/>
        <v>0</v>
      </c>
      <c r="D748" s="25"/>
      <c r="E748" s="542"/>
      <c r="F748" s="543">
        <v>0</v>
      </c>
      <c r="G748" s="542"/>
      <c r="H748" s="518"/>
      <c r="I748" s="519"/>
      <c r="J748" s="519"/>
      <c r="K748" s="519"/>
      <c r="L748" s="519"/>
      <c r="M748" s="519"/>
      <c r="N748" s="519"/>
      <c r="O748" s="519"/>
      <c r="P748" s="519"/>
      <c r="Q748" s="519"/>
      <c r="R748" s="519"/>
      <c r="S748" s="519"/>
      <c r="T748" s="519"/>
      <c r="U748" s="519"/>
      <c r="V748" s="519"/>
      <c r="W748" s="519"/>
      <c r="X748" s="519"/>
      <c r="Y748" s="519"/>
      <c r="Z748" s="519"/>
      <c r="AA748" s="519"/>
      <c r="AB748" s="519"/>
      <c r="AC748" s="519"/>
      <c r="AD748" s="519"/>
      <c r="AE748" s="519"/>
      <c r="AF748" s="519"/>
      <c r="HQ748" s="519"/>
      <c r="HR748" s="519"/>
      <c r="HS748" s="519"/>
      <c r="HT748" s="519"/>
      <c r="HU748" s="519"/>
      <c r="HV748" s="519"/>
      <c r="HW748" s="519"/>
      <c r="HX748" s="519"/>
      <c r="HY748" s="519"/>
      <c r="HZ748" s="519"/>
      <c r="IA748" s="519"/>
      <c r="IB748" s="519"/>
      <c r="IC748" s="519"/>
      <c r="ID748" s="519"/>
      <c r="IE748" s="519"/>
      <c r="IF748" s="519"/>
      <c r="IG748" s="519"/>
      <c r="IH748" s="519"/>
      <c r="II748" s="519"/>
      <c r="IJ748" s="519"/>
      <c r="IK748" s="519"/>
      <c r="IL748" s="519"/>
      <c r="IM748" s="519"/>
      <c r="IN748" s="519"/>
      <c r="IO748" s="519"/>
      <c r="IP748" s="519"/>
      <c r="IQ748" s="519"/>
      <c r="IR748" s="519"/>
      <c r="IS748" s="519"/>
      <c r="IT748" s="519"/>
      <c r="IU748" s="519"/>
      <c r="IV748" s="519"/>
    </row>
    <row r="749" spans="1:256" s="506" customFormat="1" ht="24.75" customHeight="1" hidden="1">
      <c r="A749" s="541" t="s">
        <v>47</v>
      </c>
      <c r="B749" s="363"/>
      <c r="C749" s="363">
        <f t="shared" si="44"/>
        <v>0</v>
      </c>
      <c r="D749" s="25"/>
      <c r="E749" s="542"/>
      <c r="F749" s="543">
        <v>0</v>
      </c>
      <c r="G749" s="542"/>
      <c r="H749" s="518"/>
      <c r="I749" s="519"/>
      <c r="J749" s="519"/>
      <c r="K749" s="519"/>
      <c r="L749" s="519"/>
      <c r="M749" s="519"/>
      <c r="N749" s="519"/>
      <c r="O749" s="519"/>
      <c r="P749" s="519"/>
      <c r="Q749" s="519"/>
      <c r="R749" s="519"/>
      <c r="S749" s="519"/>
      <c r="T749" s="519"/>
      <c r="U749" s="519"/>
      <c r="V749" s="519"/>
      <c r="W749" s="519"/>
      <c r="X749" s="519"/>
      <c r="Y749" s="519"/>
      <c r="Z749" s="519"/>
      <c r="AA749" s="519"/>
      <c r="AB749" s="519"/>
      <c r="AC749" s="519"/>
      <c r="AD749" s="519"/>
      <c r="AE749" s="519"/>
      <c r="AF749" s="519"/>
      <c r="HQ749" s="519"/>
      <c r="HR749" s="519"/>
      <c r="HS749" s="519"/>
      <c r="HT749" s="519"/>
      <c r="HU749" s="519"/>
      <c r="HV749" s="519"/>
      <c r="HW749" s="519"/>
      <c r="HX749" s="519"/>
      <c r="HY749" s="519"/>
      <c r="HZ749" s="519"/>
      <c r="IA749" s="519"/>
      <c r="IB749" s="519"/>
      <c r="IC749" s="519"/>
      <c r="ID749" s="519"/>
      <c r="IE749" s="519"/>
      <c r="IF749" s="519"/>
      <c r="IG749" s="519"/>
      <c r="IH749" s="519"/>
      <c r="II749" s="519"/>
      <c r="IJ749" s="519"/>
      <c r="IK749" s="519"/>
      <c r="IL749" s="519"/>
      <c r="IM749" s="519"/>
      <c r="IN749" s="519"/>
      <c r="IO749" s="519"/>
      <c r="IP749" s="519"/>
      <c r="IQ749" s="519"/>
      <c r="IR749" s="519"/>
      <c r="IS749" s="519"/>
      <c r="IT749" s="519"/>
      <c r="IU749" s="519"/>
      <c r="IV749" s="519"/>
    </row>
    <row r="750" spans="1:256" s="506" customFormat="1" ht="24.75" customHeight="1" hidden="1">
      <c r="A750" s="541" t="s">
        <v>86</v>
      </c>
      <c r="B750" s="363"/>
      <c r="C750" s="363">
        <f t="shared" si="44"/>
        <v>0</v>
      </c>
      <c r="D750" s="25"/>
      <c r="E750" s="542"/>
      <c r="F750" s="543">
        <v>0</v>
      </c>
      <c r="G750" s="542"/>
      <c r="H750" s="518"/>
      <c r="I750" s="519"/>
      <c r="J750" s="519"/>
      <c r="K750" s="519"/>
      <c r="L750" s="519"/>
      <c r="M750" s="519"/>
      <c r="N750" s="519"/>
      <c r="O750" s="519"/>
      <c r="P750" s="519"/>
      <c r="Q750" s="519"/>
      <c r="R750" s="519"/>
      <c r="S750" s="519"/>
      <c r="T750" s="519"/>
      <c r="U750" s="519"/>
      <c r="V750" s="519"/>
      <c r="W750" s="519"/>
      <c r="X750" s="519"/>
      <c r="Y750" s="519"/>
      <c r="Z750" s="519"/>
      <c r="AA750" s="519"/>
      <c r="AB750" s="519"/>
      <c r="AC750" s="519"/>
      <c r="AD750" s="519"/>
      <c r="AE750" s="519"/>
      <c r="AF750" s="519"/>
      <c r="HQ750" s="519"/>
      <c r="HR750" s="519"/>
      <c r="HS750" s="519"/>
      <c r="HT750" s="519"/>
      <c r="HU750" s="519"/>
      <c r="HV750" s="519"/>
      <c r="HW750" s="519"/>
      <c r="HX750" s="519"/>
      <c r="HY750" s="519"/>
      <c r="HZ750" s="519"/>
      <c r="IA750" s="519"/>
      <c r="IB750" s="519"/>
      <c r="IC750" s="519"/>
      <c r="ID750" s="519"/>
      <c r="IE750" s="519"/>
      <c r="IF750" s="519"/>
      <c r="IG750" s="519"/>
      <c r="IH750" s="519"/>
      <c r="II750" s="519"/>
      <c r="IJ750" s="519"/>
      <c r="IK750" s="519"/>
      <c r="IL750" s="519"/>
      <c r="IM750" s="519"/>
      <c r="IN750" s="519"/>
      <c r="IO750" s="519"/>
      <c r="IP750" s="519"/>
      <c r="IQ750" s="519"/>
      <c r="IR750" s="519"/>
      <c r="IS750" s="519"/>
      <c r="IT750" s="519"/>
      <c r="IU750" s="519"/>
      <c r="IV750" s="519"/>
    </row>
    <row r="751" spans="1:256" s="506" customFormat="1" ht="24.75" customHeight="1" hidden="1">
      <c r="A751" s="541" t="s">
        <v>587</v>
      </c>
      <c r="B751" s="363"/>
      <c r="C751" s="363">
        <f t="shared" si="44"/>
        <v>0</v>
      </c>
      <c r="D751" s="25"/>
      <c r="E751" s="542"/>
      <c r="F751" s="537">
        <v>0</v>
      </c>
      <c r="G751" s="542"/>
      <c r="H751" s="518"/>
      <c r="I751" s="519"/>
      <c r="J751" s="519"/>
      <c r="K751" s="519"/>
      <c r="L751" s="519"/>
      <c r="M751" s="519"/>
      <c r="N751" s="519"/>
      <c r="O751" s="519"/>
      <c r="P751" s="519"/>
      <c r="Q751" s="519"/>
      <c r="R751" s="519"/>
      <c r="S751" s="519"/>
      <c r="T751" s="519"/>
      <c r="U751" s="519"/>
      <c r="V751" s="519"/>
      <c r="W751" s="519"/>
      <c r="X751" s="519"/>
      <c r="Y751" s="519"/>
      <c r="Z751" s="519"/>
      <c r="AA751" s="519"/>
      <c r="AB751" s="519"/>
      <c r="AC751" s="519"/>
      <c r="AD751" s="519"/>
      <c r="AE751" s="519"/>
      <c r="AF751" s="519"/>
      <c r="HQ751" s="519"/>
      <c r="HR751" s="519"/>
      <c r="HS751" s="519"/>
      <c r="HT751" s="519"/>
      <c r="HU751" s="519"/>
      <c r="HV751" s="519"/>
      <c r="HW751" s="519"/>
      <c r="HX751" s="519"/>
      <c r="HY751" s="519"/>
      <c r="HZ751" s="519"/>
      <c r="IA751" s="519"/>
      <c r="IB751" s="519"/>
      <c r="IC751" s="519"/>
      <c r="ID751" s="519"/>
      <c r="IE751" s="519"/>
      <c r="IF751" s="519"/>
      <c r="IG751" s="519"/>
      <c r="IH751" s="519"/>
      <c r="II751" s="519"/>
      <c r="IJ751" s="519"/>
      <c r="IK751" s="519"/>
      <c r="IL751" s="519"/>
      <c r="IM751" s="519"/>
      <c r="IN751" s="519"/>
      <c r="IO751" s="519"/>
      <c r="IP751" s="519"/>
      <c r="IQ751" s="519"/>
      <c r="IR751" s="519"/>
      <c r="IS751" s="519"/>
      <c r="IT751" s="519"/>
      <c r="IU751" s="519"/>
      <c r="IV751" s="519"/>
    </row>
    <row r="752" spans="1:256" s="506" customFormat="1" ht="24.75" customHeight="1">
      <c r="A752" s="541" t="s">
        <v>588</v>
      </c>
      <c r="B752" s="363">
        <v>1</v>
      </c>
      <c r="C752" s="363">
        <f t="shared" si="44"/>
        <v>1</v>
      </c>
      <c r="D752" s="25">
        <v>1</v>
      </c>
      <c r="E752" s="542">
        <f>D752/C752</f>
        <v>1</v>
      </c>
      <c r="F752" s="543">
        <v>1</v>
      </c>
      <c r="G752" s="542">
        <f>(D752-F752)/F752</f>
        <v>0</v>
      </c>
      <c r="H752" s="518"/>
      <c r="I752" s="519"/>
      <c r="J752" s="519"/>
      <c r="K752" s="519"/>
      <c r="L752" s="519"/>
      <c r="M752" s="519"/>
      <c r="N752" s="519"/>
      <c r="O752" s="519"/>
      <c r="P752" s="519"/>
      <c r="Q752" s="519"/>
      <c r="R752" s="519"/>
      <c r="S752" s="519"/>
      <c r="T752" s="519"/>
      <c r="U752" s="519"/>
      <c r="V752" s="519"/>
      <c r="W752" s="519"/>
      <c r="X752" s="519"/>
      <c r="Y752" s="519"/>
      <c r="Z752" s="519"/>
      <c r="AA752" s="519"/>
      <c r="AB752" s="519"/>
      <c r="AC752" s="519"/>
      <c r="AD752" s="519"/>
      <c r="AE752" s="519"/>
      <c r="AF752" s="519"/>
      <c r="HQ752" s="519"/>
      <c r="HR752" s="519"/>
      <c r="HS752" s="519"/>
      <c r="HT752" s="519"/>
      <c r="HU752" s="519"/>
      <c r="HV752" s="519"/>
      <c r="HW752" s="519"/>
      <c r="HX752" s="519"/>
      <c r="HY752" s="519"/>
      <c r="HZ752" s="519"/>
      <c r="IA752" s="519"/>
      <c r="IB752" s="519"/>
      <c r="IC752" s="519"/>
      <c r="ID752" s="519"/>
      <c r="IE752" s="519"/>
      <c r="IF752" s="519"/>
      <c r="IG752" s="519"/>
      <c r="IH752" s="519"/>
      <c r="II752" s="519"/>
      <c r="IJ752" s="519"/>
      <c r="IK752" s="519"/>
      <c r="IL752" s="519"/>
      <c r="IM752" s="519"/>
      <c r="IN752" s="519"/>
      <c r="IO752" s="519"/>
      <c r="IP752" s="519"/>
      <c r="IQ752" s="519"/>
      <c r="IR752" s="519"/>
      <c r="IS752" s="519"/>
      <c r="IT752" s="519"/>
      <c r="IU752" s="519"/>
      <c r="IV752" s="519"/>
    </row>
    <row r="753" spans="1:8" s="508" customFormat="1" ht="24.75" customHeight="1">
      <c r="A753" s="541" t="s">
        <v>54</v>
      </c>
      <c r="B753" s="363">
        <v>21</v>
      </c>
      <c r="C753" s="363">
        <f t="shared" si="44"/>
        <v>25</v>
      </c>
      <c r="D753" s="25">
        <v>25</v>
      </c>
      <c r="E753" s="542">
        <f>D753/C753</f>
        <v>1</v>
      </c>
      <c r="F753" s="543">
        <v>20</v>
      </c>
      <c r="G753" s="542">
        <f>(D753-F753)/F753</f>
        <v>0.25</v>
      </c>
      <c r="H753" s="544"/>
    </row>
    <row r="754" spans="1:256" s="510" customFormat="1" ht="24.75" customHeight="1">
      <c r="A754" s="541" t="s">
        <v>589</v>
      </c>
      <c r="B754" s="363">
        <v>198</v>
      </c>
      <c r="C754" s="363">
        <f t="shared" si="44"/>
        <v>195</v>
      </c>
      <c r="D754" s="25">
        <v>192</v>
      </c>
      <c r="E754" s="542">
        <f>D754/C754</f>
        <v>0.9846153846153847</v>
      </c>
      <c r="F754" s="543">
        <v>186</v>
      </c>
      <c r="G754" s="542">
        <f>(D754-F754)/F754</f>
        <v>0.03225806451612903</v>
      </c>
      <c r="H754" s="518">
        <v>3</v>
      </c>
      <c r="I754" s="519"/>
      <c r="J754" s="519"/>
      <c r="K754" s="519"/>
      <c r="L754" s="519"/>
      <c r="M754" s="519"/>
      <c r="N754" s="519"/>
      <c r="O754" s="519"/>
      <c r="P754" s="519"/>
      <c r="Q754" s="519"/>
      <c r="R754" s="519"/>
      <c r="S754" s="519"/>
      <c r="T754" s="519"/>
      <c r="U754" s="519"/>
      <c r="V754" s="519"/>
      <c r="W754" s="519"/>
      <c r="X754" s="519"/>
      <c r="Y754" s="519"/>
      <c r="Z754" s="519"/>
      <c r="AA754" s="519"/>
      <c r="AB754" s="519"/>
      <c r="AC754" s="519"/>
      <c r="AD754" s="519"/>
      <c r="AE754" s="519"/>
      <c r="AF754" s="519"/>
      <c r="HQ754" s="519"/>
      <c r="HR754" s="519"/>
      <c r="HS754" s="519"/>
      <c r="HT754" s="519"/>
      <c r="HU754" s="519"/>
      <c r="HV754" s="519"/>
      <c r="HW754" s="519"/>
      <c r="HX754" s="519"/>
      <c r="HY754" s="519"/>
      <c r="HZ754" s="519"/>
      <c r="IA754" s="519"/>
      <c r="IB754" s="519"/>
      <c r="IC754" s="519"/>
      <c r="ID754" s="519"/>
      <c r="IE754" s="519"/>
      <c r="IF754" s="519"/>
      <c r="IG754" s="519"/>
      <c r="IH754" s="519"/>
      <c r="II754" s="519"/>
      <c r="IJ754" s="519"/>
      <c r="IK754" s="519"/>
      <c r="IL754" s="519"/>
      <c r="IM754" s="519"/>
      <c r="IN754" s="519"/>
      <c r="IO754" s="519"/>
      <c r="IP754" s="519"/>
      <c r="IQ754" s="519"/>
      <c r="IR754" s="519"/>
      <c r="IS754" s="519"/>
      <c r="IT754" s="519"/>
      <c r="IU754" s="519"/>
      <c r="IV754" s="519"/>
    </row>
    <row r="755" spans="1:8" s="508" customFormat="1" ht="24.75" customHeight="1">
      <c r="A755" s="534" t="s">
        <v>590</v>
      </c>
      <c r="B755" s="360">
        <f>B756</f>
        <v>0</v>
      </c>
      <c r="C755" s="360">
        <f t="shared" si="44"/>
        <v>0</v>
      </c>
      <c r="D755" s="360">
        <f>D756</f>
        <v>0</v>
      </c>
      <c r="E755" s="536"/>
      <c r="F755" s="539">
        <f>F756</f>
        <v>0</v>
      </c>
      <c r="G755" s="536"/>
      <c r="H755" s="540">
        <f>H756</f>
        <v>0</v>
      </c>
    </row>
    <row r="756" spans="1:8" s="508" customFormat="1" ht="24.75" customHeight="1">
      <c r="A756" s="541" t="s">
        <v>591</v>
      </c>
      <c r="B756" s="363"/>
      <c r="C756" s="363">
        <f t="shared" si="44"/>
        <v>0</v>
      </c>
      <c r="D756" s="363"/>
      <c r="E756" s="542"/>
      <c r="F756" s="543"/>
      <c r="G756" s="542"/>
      <c r="H756" s="544"/>
    </row>
    <row r="757" spans="1:8" s="508" customFormat="1" ht="24.75" customHeight="1">
      <c r="A757" s="534" t="s">
        <v>592</v>
      </c>
      <c r="B757" s="360">
        <f>B758</f>
        <v>0</v>
      </c>
      <c r="C757" s="360">
        <f t="shared" si="44"/>
        <v>300</v>
      </c>
      <c r="D757" s="360">
        <f>D758</f>
        <v>141</v>
      </c>
      <c r="E757" s="542">
        <f>D757/C757</f>
        <v>0.47</v>
      </c>
      <c r="F757" s="539">
        <f>F758</f>
        <v>51</v>
      </c>
      <c r="G757" s="536">
        <f>(D757-F757)/F757</f>
        <v>1.7647058823529411</v>
      </c>
      <c r="H757" s="540">
        <f>H758</f>
        <v>159</v>
      </c>
    </row>
    <row r="758" spans="1:256" s="509" customFormat="1" ht="24.75" customHeight="1">
      <c r="A758" s="541" t="s">
        <v>593</v>
      </c>
      <c r="B758" s="363"/>
      <c r="C758" s="363">
        <f t="shared" si="44"/>
        <v>300</v>
      </c>
      <c r="D758" s="25">
        <v>141</v>
      </c>
      <c r="E758" s="542">
        <f>D758/C758</f>
        <v>0.47</v>
      </c>
      <c r="F758" s="543">
        <v>51</v>
      </c>
      <c r="G758" s="542">
        <f>(D758-F758)/F758</f>
        <v>1.7647058823529411</v>
      </c>
      <c r="H758" s="518">
        <v>159</v>
      </c>
      <c r="I758" s="519"/>
      <c r="J758" s="519"/>
      <c r="K758" s="519"/>
      <c r="L758" s="519"/>
      <c r="M758" s="519"/>
      <c r="N758" s="519"/>
      <c r="O758" s="519"/>
      <c r="P758" s="519"/>
      <c r="Q758" s="519"/>
      <c r="R758" s="519"/>
      <c r="S758" s="519"/>
      <c r="T758" s="519"/>
      <c r="U758" s="519"/>
      <c r="V758" s="519"/>
      <c r="W758" s="519"/>
      <c r="X758" s="519"/>
      <c r="Y758" s="519"/>
      <c r="Z758" s="519"/>
      <c r="AA758" s="519"/>
      <c r="AB758" s="519"/>
      <c r="AC758" s="519"/>
      <c r="AD758" s="519"/>
      <c r="AE758" s="519"/>
      <c r="AF758" s="519"/>
      <c r="HQ758" s="519"/>
      <c r="HR758" s="519"/>
      <c r="HS758" s="519"/>
      <c r="HT758" s="519"/>
      <c r="HU758" s="519"/>
      <c r="HV758" s="519"/>
      <c r="HW758" s="519"/>
      <c r="HX758" s="519"/>
      <c r="HY758" s="519"/>
      <c r="HZ758" s="519"/>
      <c r="IA758" s="519"/>
      <c r="IB758" s="519"/>
      <c r="IC758" s="519"/>
      <c r="ID758" s="519"/>
      <c r="IE758" s="519"/>
      <c r="IF758" s="519"/>
      <c r="IG758" s="519"/>
      <c r="IH758" s="519"/>
      <c r="II758" s="519"/>
      <c r="IJ758" s="519"/>
      <c r="IK758" s="519"/>
      <c r="IL758" s="519"/>
      <c r="IM758" s="519"/>
      <c r="IN758" s="519"/>
      <c r="IO758" s="519"/>
      <c r="IP758" s="519"/>
      <c r="IQ758" s="519"/>
      <c r="IR758" s="519"/>
      <c r="IS758" s="519"/>
      <c r="IT758" s="519"/>
      <c r="IU758" s="519"/>
      <c r="IV758" s="519"/>
    </row>
    <row r="759" spans="1:8" s="508" customFormat="1" ht="24.75" customHeight="1">
      <c r="A759" s="534" t="s">
        <v>594</v>
      </c>
      <c r="B759" s="360">
        <f>B760+B770+B774+B782+B787+B794+B800+B803+B806+B808+B810+B816+B818+B820+B835</f>
        <v>582</v>
      </c>
      <c r="C759" s="360">
        <f t="shared" si="44"/>
        <v>2673</v>
      </c>
      <c r="D759" s="360">
        <f>D760+D770+D774+D782+D787+D794+D800+D803+D806+D808+D810+D816+D818+D820+D835</f>
        <v>1051</v>
      </c>
      <c r="E759" s="536">
        <f>D759/C759</f>
        <v>0.39319117096894873</v>
      </c>
      <c r="F759" s="539">
        <f>F760+F770+F774+F782+F787+F794+F800+F803+F806+F808+F810+F816+F818+F820+F835</f>
        <v>3539</v>
      </c>
      <c r="G759" s="536">
        <f>(D759-F759)/F759</f>
        <v>-0.7030234529528115</v>
      </c>
      <c r="H759" s="540">
        <f>H760+H770+H774+H782+H787+H794+H800+H803+H806+H808+H810+H816+H818+H820+H835</f>
        <v>1622</v>
      </c>
    </row>
    <row r="760" spans="1:8" s="508" customFormat="1" ht="24.75" customHeight="1">
      <c r="A760" s="534" t="s">
        <v>595</v>
      </c>
      <c r="B760" s="360">
        <f>SUM(B761:B769)</f>
        <v>32</v>
      </c>
      <c r="C760" s="360">
        <f t="shared" si="44"/>
        <v>157</v>
      </c>
      <c r="D760" s="360">
        <f>SUM(D761:D769)</f>
        <v>157</v>
      </c>
      <c r="E760" s="536">
        <f>D760/C760</f>
        <v>1</v>
      </c>
      <c r="F760" s="539">
        <f>SUM(F761:F769)</f>
        <v>184</v>
      </c>
      <c r="G760" s="536">
        <f>(D760-F760)/F760</f>
        <v>-0.14673913043478262</v>
      </c>
      <c r="H760" s="540">
        <f>SUM(H761:H769)</f>
        <v>0</v>
      </c>
    </row>
    <row r="761" spans="1:256" s="510" customFormat="1" ht="24.75" customHeight="1">
      <c r="A761" s="541" t="s">
        <v>45</v>
      </c>
      <c r="B761" s="363">
        <v>20</v>
      </c>
      <c r="C761" s="363">
        <f t="shared" si="44"/>
        <v>108</v>
      </c>
      <c r="D761" s="25">
        <v>108</v>
      </c>
      <c r="E761" s="542">
        <f>D761/C761</f>
        <v>1</v>
      </c>
      <c r="F761" s="543">
        <v>125</v>
      </c>
      <c r="G761" s="542">
        <f>(D761-F761)/F761</f>
        <v>-0.136</v>
      </c>
      <c r="H761" s="518"/>
      <c r="I761" s="519"/>
      <c r="J761" s="519"/>
      <c r="K761" s="519"/>
      <c r="L761" s="519"/>
      <c r="M761" s="519"/>
      <c r="N761" s="519"/>
      <c r="O761" s="519"/>
      <c r="P761" s="519"/>
      <c r="Q761" s="519"/>
      <c r="R761" s="519"/>
      <c r="S761" s="519"/>
      <c r="T761" s="519"/>
      <c r="U761" s="519"/>
      <c r="V761" s="519"/>
      <c r="W761" s="519"/>
      <c r="X761" s="519"/>
      <c r="Y761" s="519"/>
      <c r="Z761" s="519"/>
      <c r="AA761" s="519"/>
      <c r="AB761" s="519"/>
      <c r="AC761" s="519"/>
      <c r="AD761" s="519"/>
      <c r="AE761" s="519"/>
      <c r="AF761" s="519"/>
      <c r="HQ761" s="519"/>
      <c r="HR761" s="519"/>
      <c r="HS761" s="519"/>
      <c r="HT761" s="519"/>
      <c r="HU761" s="519"/>
      <c r="HV761" s="519"/>
      <c r="HW761" s="519"/>
      <c r="HX761" s="519"/>
      <c r="HY761" s="519"/>
      <c r="HZ761" s="519"/>
      <c r="IA761" s="519"/>
      <c r="IB761" s="519"/>
      <c r="IC761" s="519"/>
      <c r="ID761" s="519"/>
      <c r="IE761" s="519"/>
      <c r="IF761" s="519"/>
      <c r="IG761" s="519"/>
      <c r="IH761" s="519"/>
      <c r="II761" s="519"/>
      <c r="IJ761" s="519"/>
      <c r="IK761" s="519"/>
      <c r="IL761" s="519"/>
      <c r="IM761" s="519"/>
      <c r="IN761" s="519"/>
      <c r="IO761" s="519"/>
      <c r="IP761" s="519"/>
      <c r="IQ761" s="519"/>
      <c r="IR761" s="519"/>
      <c r="IS761" s="519"/>
      <c r="IT761" s="519"/>
      <c r="IU761" s="519"/>
      <c r="IV761" s="519"/>
    </row>
    <row r="762" spans="1:256" s="510" customFormat="1" ht="24.75" customHeight="1">
      <c r="A762" s="541" t="s">
        <v>46</v>
      </c>
      <c r="B762" s="363"/>
      <c r="C762" s="363">
        <f t="shared" si="44"/>
        <v>0</v>
      </c>
      <c r="D762" s="25"/>
      <c r="E762" s="542"/>
      <c r="F762" s="543">
        <v>0</v>
      </c>
      <c r="G762" s="542"/>
      <c r="H762" s="518"/>
      <c r="I762" s="519"/>
      <c r="J762" s="519"/>
      <c r="K762" s="519"/>
      <c r="L762" s="519"/>
      <c r="M762" s="519"/>
      <c r="N762" s="519"/>
      <c r="O762" s="519"/>
      <c r="P762" s="519"/>
      <c r="Q762" s="519"/>
      <c r="R762" s="519"/>
      <c r="S762" s="519"/>
      <c r="T762" s="519"/>
      <c r="U762" s="519"/>
      <c r="V762" s="519"/>
      <c r="W762" s="519"/>
      <c r="X762" s="519"/>
      <c r="Y762" s="519"/>
      <c r="Z762" s="519"/>
      <c r="AA762" s="519"/>
      <c r="AB762" s="519"/>
      <c r="AC762" s="519"/>
      <c r="AD762" s="519"/>
      <c r="AE762" s="519"/>
      <c r="AF762" s="519"/>
      <c r="HQ762" s="519"/>
      <c r="HR762" s="519"/>
      <c r="HS762" s="519"/>
      <c r="HT762" s="519"/>
      <c r="HU762" s="519"/>
      <c r="HV762" s="519"/>
      <c r="HW762" s="519"/>
      <c r="HX762" s="519"/>
      <c r="HY762" s="519"/>
      <c r="HZ762" s="519"/>
      <c r="IA762" s="519"/>
      <c r="IB762" s="519"/>
      <c r="IC762" s="519"/>
      <c r="ID762" s="519"/>
      <c r="IE762" s="519"/>
      <c r="IF762" s="519"/>
      <c r="IG762" s="519"/>
      <c r="IH762" s="519"/>
      <c r="II762" s="519"/>
      <c r="IJ762" s="519"/>
      <c r="IK762" s="519"/>
      <c r="IL762" s="519"/>
      <c r="IM762" s="519"/>
      <c r="IN762" s="519"/>
      <c r="IO762" s="519"/>
      <c r="IP762" s="519"/>
      <c r="IQ762" s="519"/>
      <c r="IR762" s="519"/>
      <c r="IS762" s="519"/>
      <c r="IT762" s="519"/>
      <c r="IU762" s="519"/>
      <c r="IV762" s="519"/>
    </row>
    <row r="763" spans="1:256" s="510" customFormat="1" ht="24.75" customHeight="1" hidden="1">
      <c r="A763" s="541" t="s">
        <v>47</v>
      </c>
      <c r="B763" s="363"/>
      <c r="C763" s="363">
        <f t="shared" si="44"/>
        <v>0</v>
      </c>
      <c r="D763" s="25"/>
      <c r="E763" s="542"/>
      <c r="F763" s="537">
        <v>0</v>
      </c>
      <c r="G763" s="542"/>
      <c r="H763" s="518"/>
      <c r="I763" s="519"/>
      <c r="J763" s="519"/>
      <c r="K763" s="519"/>
      <c r="L763" s="519"/>
      <c r="M763" s="519"/>
      <c r="N763" s="519"/>
      <c r="O763" s="519"/>
      <c r="P763" s="519"/>
      <c r="Q763" s="519"/>
      <c r="R763" s="519"/>
      <c r="S763" s="519"/>
      <c r="T763" s="519"/>
      <c r="U763" s="519"/>
      <c r="V763" s="519"/>
      <c r="W763" s="519"/>
      <c r="X763" s="519"/>
      <c r="Y763" s="519"/>
      <c r="Z763" s="519"/>
      <c r="AA763" s="519"/>
      <c r="AB763" s="519"/>
      <c r="AC763" s="519"/>
      <c r="AD763" s="519"/>
      <c r="AE763" s="519"/>
      <c r="AF763" s="519"/>
      <c r="HQ763" s="519"/>
      <c r="HR763" s="519"/>
      <c r="HS763" s="519"/>
      <c r="HT763" s="519"/>
      <c r="HU763" s="519"/>
      <c r="HV763" s="519"/>
      <c r="HW763" s="519"/>
      <c r="HX763" s="519"/>
      <c r="HY763" s="519"/>
      <c r="HZ763" s="519"/>
      <c r="IA763" s="519"/>
      <c r="IB763" s="519"/>
      <c r="IC763" s="519"/>
      <c r="ID763" s="519"/>
      <c r="IE763" s="519"/>
      <c r="IF763" s="519"/>
      <c r="IG763" s="519"/>
      <c r="IH763" s="519"/>
      <c r="II763" s="519"/>
      <c r="IJ763" s="519"/>
      <c r="IK763" s="519"/>
      <c r="IL763" s="519"/>
      <c r="IM763" s="519"/>
      <c r="IN763" s="519"/>
      <c r="IO763" s="519"/>
      <c r="IP763" s="519"/>
      <c r="IQ763" s="519"/>
      <c r="IR763" s="519"/>
      <c r="IS763" s="519"/>
      <c r="IT763" s="519"/>
      <c r="IU763" s="519"/>
      <c r="IV763" s="519"/>
    </row>
    <row r="764" spans="1:8" s="508" customFormat="1" ht="24.75" customHeight="1" hidden="1">
      <c r="A764" s="541" t="s">
        <v>596</v>
      </c>
      <c r="B764" s="363"/>
      <c r="C764" s="363">
        <f t="shared" si="44"/>
        <v>0</v>
      </c>
      <c r="D764" s="25"/>
      <c r="E764" s="542"/>
      <c r="F764" s="539">
        <v>0</v>
      </c>
      <c r="G764" s="542"/>
      <c r="H764" s="544"/>
    </row>
    <row r="765" spans="1:256" s="510" customFormat="1" ht="24.75" customHeight="1" hidden="1">
      <c r="A765" s="541" t="s">
        <v>597</v>
      </c>
      <c r="B765" s="363"/>
      <c r="C765" s="363">
        <f t="shared" si="44"/>
        <v>0</v>
      </c>
      <c r="D765" s="25"/>
      <c r="E765" s="542"/>
      <c r="F765" s="543">
        <v>0</v>
      </c>
      <c r="G765" s="542"/>
      <c r="H765" s="518"/>
      <c r="I765" s="519"/>
      <c r="J765" s="519"/>
      <c r="K765" s="519"/>
      <c r="L765" s="519"/>
      <c r="M765" s="519"/>
      <c r="N765" s="519"/>
      <c r="O765" s="519"/>
      <c r="P765" s="519"/>
      <c r="Q765" s="519"/>
      <c r="R765" s="519"/>
      <c r="S765" s="519"/>
      <c r="T765" s="519"/>
      <c r="U765" s="519"/>
      <c r="V765" s="519"/>
      <c r="W765" s="519"/>
      <c r="X765" s="519"/>
      <c r="Y765" s="519"/>
      <c r="Z765" s="519"/>
      <c r="AA765" s="519"/>
      <c r="AB765" s="519"/>
      <c r="AC765" s="519"/>
      <c r="AD765" s="519"/>
      <c r="AE765" s="519"/>
      <c r="AF765" s="519"/>
      <c r="HQ765" s="519"/>
      <c r="HR765" s="519"/>
      <c r="HS765" s="519"/>
      <c r="HT765" s="519"/>
      <c r="HU765" s="519"/>
      <c r="HV765" s="519"/>
      <c r="HW765" s="519"/>
      <c r="HX765" s="519"/>
      <c r="HY765" s="519"/>
      <c r="HZ765" s="519"/>
      <c r="IA765" s="519"/>
      <c r="IB765" s="519"/>
      <c r="IC765" s="519"/>
      <c r="ID765" s="519"/>
      <c r="IE765" s="519"/>
      <c r="IF765" s="519"/>
      <c r="IG765" s="519"/>
      <c r="IH765" s="519"/>
      <c r="II765" s="519"/>
      <c r="IJ765" s="519"/>
      <c r="IK765" s="519"/>
      <c r="IL765" s="519"/>
      <c r="IM765" s="519"/>
      <c r="IN765" s="519"/>
      <c r="IO765" s="519"/>
      <c r="IP765" s="519"/>
      <c r="IQ765" s="519"/>
      <c r="IR765" s="519"/>
      <c r="IS765" s="519"/>
      <c r="IT765" s="519"/>
      <c r="IU765" s="519"/>
      <c r="IV765" s="519"/>
    </row>
    <row r="766" spans="1:8" s="508" customFormat="1" ht="24.75" customHeight="1" hidden="1">
      <c r="A766" s="541" t="s">
        <v>598</v>
      </c>
      <c r="B766" s="363"/>
      <c r="C766" s="363">
        <f t="shared" si="44"/>
        <v>0</v>
      </c>
      <c r="D766" s="25"/>
      <c r="E766" s="542"/>
      <c r="F766" s="543">
        <v>0</v>
      </c>
      <c r="G766" s="542"/>
      <c r="H766" s="544"/>
    </row>
    <row r="767" spans="1:256" s="510" customFormat="1" ht="24.75" customHeight="1" hidden="1">
      <c r="A767" s="541" t="s">
        <v>599</v>
      </c>
      <c r="B767" s="363"/>
      <c r="C767" s="363">
        <f t="shared" si="44"/>
        <v>0</v>
      </c>
      <c r="D767" s="25"/>
      <c r="E767" s="542"/>
      <c r="F767" s="543">
        <v>0</v>
      </c>
      <c r="G767" s="542"/>
      <c r="H767" s="518"/>
      <c r="I767" s="519"/>
      <c r="J767" s="519"/>
      <c r="K767" s="519"/>
      <c r="L767" s="519"/>
      <c r="M767" s="519"/>
      <c r="N767" s="519"/>
      <c r="O767" s="519"/>
      <c r="P767" s="519"/>
      <c r="Q767" s="519"/>
      <c r="R767" s="519"/>
      <c r="S767" s="519"/>
      <c r="T767" s="519"/>
      <c r="U767" s="519"/>
      <c r="V767" s="519"/>
      <c r="W767" s="519"/>
      <c r="X767" s="519"/>
      <c r="Y767" s="519"/>
      <c r="Z767" s="519"/>
      <c r="AA767" s="519"/>
      <c r="AB767" s="519"/>
      <c r="AC767" s="519"/>
      <c r="AD767" s="519"/>
      <c r="AE767" s="519"/>
      <c r="AF767" s="519"/>
      <c r="HQ767" s="519"/>
      <c r="HR767" s="519"/>
      <c r="HS767" s="519"/>
      <c r="HT767" s="519"/>
      <c r="HU767" s="519"/>
      <c r="HV767" s="519"/>
      <c r="HW767" s="519"/>
      <c r="HX767" s="519"/>
      <c r="HY767" s="519"/>
      <c r="HZ767" s="519"/>
      <c r="IA767" s="519"/>
      <c r="IB767" s="519"/>
      <c r="IC767" s="519"/>
      <c r="ID767" s="519"/>
      <c r="IE767" s="519"/>
      <c r="IF767" s="519"/>
      <c r="IG767" s="519"/>
      <c r="IH767" s="519"/>
      <c r="II767" s="519"/>
      <c r="IJ767" s="519"/>
      <c r="IK767" s="519"/>
      <c r="IL767" s="519"/>
      <c r="IM767" s="519"/>
      <c r="IN767" s="519"/>
      <c r="IO767" s="519"/>
      <c r="IP767" s="519"/>
      <c r="IQ767" s="519"/>
      <c r="IR767" s="519"/>
      <c r="IS767" s="519"/>
      <c r="IT767" s="519"/>
      <c r="IU767" s="519"/>
      <c r="IV767" s="519"/>
    </row>
    <row r="768" spans="1:256" s="509" customFormat="1" ht="24.75" customHeight="1" hidden="1">
      <c r="A768" s="541" t="s">
        <v>600</v>
      </c>
      <c r="B768" s="363"/>
      <c r="C768" s="363">
        <f t="shared" si="44"/>
        <v>0</v>
      </c>
      <c r="D768" s="25"/>
      <c r="E768" s="542"/>
      <c r="F768" s="543">
        <v>0</v>
      </c>
      <c r="G768" s="542"/>
      <c r="H768" s="518"/>
      <c r="I768" s="519"/>
      <c r="J768" s="519"/>
      <c r="K768" s="519"/>
      <c r="L768" s="519"/>
      <c r="M768" s="519"/>
      <c r="N768" s="519"/>
      <c r="O768" s="519"/>
      <c r="P768" s="519"/>
      <c r="Q768" s="519"/>
      <c r="R768" s="519"/>
      <c r="S768" s="519"/>
      <c r="T768" s="519"/>
      <c r="U768" s="519"/>
      <c r="V768" s="519"/>
      <c r="W768" s="519"/>
      <c r="X768" s="519"/>
      <c r="Y768" s="519"/>
      <c r="Z768" s="519"/>
      <c r="AA768" s="519"/>
      <c r="AB768" s="519"/>
      <c r="AC768" s="519"/>
      <c r="AD768" s="519"/>
      <c r="AE768" s="519"/>
      <c r="AF768" s="519"/>
      <c r="HQ768" s="519"/>
      <c r="HR768" s="519"/>
      <c r="HS768" s="519"/>
      <c r="HT768" s="519"/>
      <c r="HU768" s="519"/>
      <c r="HV768" s="519"/>
      <c r="HW768" s="519"/>
      <c r="HX768" s="519"/>
      <c r="HY768" s="519"/>
      <c r="HZ768" s="519"/>
      <c r="IA768" s="519"/>
      <c r="IB768" s="519"/>
      <c r="IC768" s="519"/>
      <c r="ID768" s="519"/>
      <c r="IE768" s="519"/>
      <c r="IF768" s="519"/>
      <c r="IG768" s="519"/>
      <c r="IH768" s="519"/>
      <c r="II768" s="519"/>
      <c r="IJ768" s="519"/>
      <c r="IK768" s="519"/>
      <c r="IL768" s="519"/>
      <c r="IM768" s="519"/>
      <c r="IN768" s="519"/>
      <c r="IO768" s="519"/>
      <c r="IP768" s="519"/>
      <c r="IQ768" s="519"/>
      <c r="IR768" s="519"/>
      <c r="IS768" s="519"/>
      <c r="IT768" s="519"/>
      <c r="IU768" s="519"/>
      <c r="IV768" s="519"/>
    </row>
    <row r="769" spans="1:256" s="510" customFormat="1" ht="24.75" customHeight="1">
      <c r="A769" s="541" t="s">
        <v>601</v>
      </c>
      <c r="B769" s="363">
        <v>12</v>
      </c>
      <c r="C769" s="363">
        <f t="shared" si="44"/>
        <v>49</v>
      </c>
      <c r="D769" s="25">
        <v>49</v>
      </c>
      <c r="E769" s="542">
        <f>D769/C769</f>
        <v>1</v>
      </c>
      <c r="F769" s="543">
        <v>59</v>
      </c>
      <c r="G769" s="542">
        <f>(D769-F769)/F769</f>
        <v>-0.1694915254237288</v>
      </c>
      <c r="H769" s="518"/>
      <c r="I769" s="519"/>
      <c r="J769" s="519"/>
      <c r="K769" s="519"/>
      <c r="L769" s="519"/>
      <c r="M769" s="519"/>
      <c r="N769" s="519"/>
      <c r="O769" s="519"/>
      <c r="P769" s="519"/>
      <c r="Q769" s="519"/>
      <c r="R769" s="519"/>
      <c r="S769" s="519"/>
      <c r="T769" s="519"/>
      <c r="U769" s="519"/>
      <c r="V769" s="519"/>
      <c r="W769" s="519"/>
      <c r="X769" s="519"/>
      <c r="Y769" s="519"/>
      <c r="Z769" s="519"/>
      <c r="AA769" s="519"/>
      <c r="AB769" s="519"/>
      <c r="AC769" s="519"/>
      <c r="AD769" s="519"/>
      <c r="AE769" s="519"/>
      <c r="AF769" s="519"/>
      <c r="HQ769" s="519"/>
      <c r="HR769" s="519"/>
      <c r="HS769" s="519"/>
      <c r="HT769" s="519"/>
      <c r="HU769" s="519"/>
      <c r="HV769" s="519"/>
      <c r="HW769" s="519"/>
      <c r="HX769" s="519"/>
      <c r="HY769" s="519"/>
      <c r="HZ769" s="519"/>
      <c r="IA769" s="519"/>
      <c r="IB769" s="519"/>
      <c r="IC769" s="519"/>
      <c r="ID769" s="519"/>
      <c r="IE769" s="519"/>
      <c r="IF769" s="519"/>
      <c r="IG769" s="519"/>
      <c r="IH769" s="519"/>
      <c r="II769" s="519"/>
      <c r="IJ769" s="519"/>
      <c r="IK769" s="519"/>
      <c r="IL769" s="519"/>
      <c r="IM769" s="519"/>
      <c r="IN769" s="519"/>
      <c r="IO769" s="519"/>
      <c r="IP769" s="519"/>
      <c r="IQ769" s="519"/>
      <c r="IR769" s="519"/>
      <c r="IS769" s="519"/>
      <c r="IT769" s="519"/>
      <c r="IU769" s="519"/>
      <c r="IV769" s="519"/>
    </row>
    <row r="770" spans="1:8" s="508" customFormat="1" ht="24.75" customHeight="1" hidden="1">
      <c r="A770" s="534" t="s">
        <v>602</v>
      </c>
      <c r="B770" s="360">
        <f>SUM(B771:B773)</f>
        <v>0</v>
      </c>
      <c r="C770" s="360">
        <f t="shared" si="44"/>
        <v>0</v>
      </c>
      <c r="D770" s="360">
        <f>SUM(D771:D773)</f>
        <v>0</v>
      </c>
      <c r="E770" s="536"/>
      <c r="F770" s="539">
        <f>SUM(F771:F773)</f>
        <v>0</v>
      </c>
      <c r="G770" s="536"/>
      <c r="H770" s="540"/>
    </row>
    <row r="771" spans="1:256" s="510" customFormat="1" ht="24.75" customHeight="1" hidden="1">
      <c r="A771" s="541" t="s">
        <v>603</v>
      </c>
      <c r="B771" s="363"/>
      <c r="C771" s="363">
        <f t="shared" si="44"/>
        <v>0</v>
      </c>
      <c r="D771" s="363"/>
      <c r="E771" s="542"/>
      <c r="F771" s="543">
        <v>0</v>
      </c>
      <c r="G771" s="542"/>
      <c r="H771" s="518"/>
      <c r="I771" s="519"/>
      <c r="J771" s="519"/>
      <c r="K771" s="519"/>
      <c r="L771" s="519"/>
      <c r="M771" s="519"/>
      <c r="N771" s="519"/>
      <c r="O771" s="519"/>
      <c r="P771" s="519"/>
      <c r="Q771" s="519"/>
      <c r="R771" s="519"/>
      <c r="S771" s="519"/>
      <c r="T771" s="519"/>
      <c r="U771" s="519"/>
      <c r="V771" s="519"/>
      <c r="W771" s="519"/>
      <c r="X771" s="519"/>
      <c r="Y771" s="519"/>
      <c r="Z771" s="519"/>
      <c r="AA771" s="519"/>
      <c r="AB771" s="519"/>
      <c r="AC771" s="519"/>
      <c r="AD771" s="519"/>
      <c r="AE771" s="519"/>
      <c r="AF771" s="519"/>
      <c r="HQ771" s="519"/>
      <c r="HR771" s="519"/>
      <c r="HS771" s="519"/>
      <c r="HT771" s="519"/>
      <c r="HU771" s="519"/>
      <c r="HV771" s="519"/>
      <c r="HW771" s="519"/>
      <c r="HX771" s="519"/>
      <c r="HY771" s="519"/>
      <c r="HZ771" s="519"/>
      <c r="IA771" s="519"/>
      <c r="IB771" s="519"/>
      <c r="IC771" s="519"/>
      <c r="ID771" s="519"/>
      <c r="IE771" s="519"/>
      <c r="IF771" s="519"/>
      <c r="IG771" s="519"/>
      <c r="IH771" s="519"/>
      <c r="II771" s="519"/>
      <c r="IJ771" s="519"/>
      <c r="IK771" s="519"/>
      <c r="IL771" s="519"/>
      <c r="IM771" s="519"/>
      <c r="IN771" s="519"/>
      <c r="IO771" s="519"/>
      <c r="IP771" s="519"/>
      <c r="IQ771" s="519"/>
      <c r="IR771" s="519"/>
      <c r="IS771" s="519"/>
      <c r="IT771" s="519"/>
      <c r="IU771" s="519"/>
      <c r="IV771" s="519"/>
    </row>
    <row r="772" spans="1:256" s="509" customFormat="1" ht="24.75" customHeight="1" hidden="1">
      <c r="A772" s="541" t="s">
        <v>604</v>
      </c>
      <c r="B772" s="363"/>
      <c r="C772" s="363">
        <f t="shared" si="44"/>
        <v>0</v>
      </c>
      <c r="D772" s="363">
        <v>0</v>
      </c>
      <c r="E772" s="542"/>
      <c r="F772" s="543">
        <v>0</v>
      </c>
      <c r="G772" s="542"/>
      <c r="H772" s="518"/>
      <c r="I772" s="519"/>
      <c r="J772" s="519"/>
      <c r="K772" s="519"/>
      <c r="L772" s="519"/>
      <c r="M772" s="519"/>
      <c r="N772" s="519"/>
      <c r="O772" s="519"/>
      <c r="P772" s="519"/>
      <c r="Q772" s="519"/>
      <c r="R772" s="519"/>
      <c r="S772" s="519"/>
      <c r="T772" s="519"/>
      <c r="U772" s="519"/>
      <c r="V772" s="519"/>
      <c r="W772" s="519"/>
      <c r="X772" s="519"/>
      <c r="Y772" s="519"/>
      <c r="Z772" s="519"/>
      <c r="AA772" s="519"/>
      <c r="AB772" s="519"/>
      <c r="AC772" s="519"/>
      <c r="AD772" s="519"/>
      <c r="AE772" s="519"/>
      <c r="AF772" s="519"/>
      <c r="HQ772" s="519"/>
      <c r="HR772" s="519"/>
      <c r="HS772" s="519"/>
      <c r="HT772" s="519"/>
      <c r="HU772" s="519"/>
      <c r="HV772" s="519"/>
      <c r="HW772" s="519"/>
      <c r="HX772" s="519"/>
      <c r="HY772" s="519"/>
      <c r="HZ772" s="519"/>
      <c r="IA772" s="519"/>
      <c r="IB772" s="519"/>
      <c r="IC772" s="519"/>
      <c r="ID772" s="519"/>
      <c r="IE772" s="519"/>
      <c r="IF772" s="519"/>
      <c r="IG772" s="519"/>
      <c r="IH772" s="519"/>
      <c r="II772" s="519"/>
      <c r="IJ772" s="519"/>
      <c r="IK772" s="519"/>
      <c r="IL772" s="519"/>
      <c r="IM772" s="519"/>
      <c r="IN772" s="519"/>
      <c r="IO772" s="519"/>
      <c r="IP772" s="519"/>
      <c r="IQ772" s="519"/>
      <c r="IR772" s="519"/>
      <c r="IS772" s="519"/>
      <c r="IT772" s="519"/>
      <c r="IU772" s="519"/>
      <c r="IV772" s="519"/>
    </row>
    <row r="773" spans="1:256" s="510" customFormat="1" ht="24.75" customHeight="1" hidden="1">
      <c r="A773" s="541" t="s">
        <v>605</v>
      </c>
      <c r="B773" s="363"/>
      <c r="C773" s="363">
        <f t="shared" si="44"/>
        <v>0</v>
      </c>
      <c r="D773" s="363">
        <v>0</v>
      </c>
      <c r="E773" s="542"/>
      <c r="F773" s="543">
        <v>0</v>
      </c>
      <c r="G773" s="542"/>
      <c r="H773" s="518"/>
      <c r="I773" s="519"/>
      <c r="J773" s="519"/>
      <c r="K773" s="519"/>
      <c r="L773" s="519"/>
      <c r="M773" s="519"/>
      <c r="N773" s="519"/>
      <c r="O773" s="519"/>
      <c r="P773" s="519"/>
      <c r="Q773" s="519"/>
      <c r="R773" s="519"/>
      <c r="S773" s="519"/>
      <c r="T773" s="519"/>
      <c r="U773" s="519"/>
      <c r="V773" s="519"/>
      <c r="W773" s="519"/>
      <c r="X773" s="519"/>
      <c r="Y773" s="519"/>
      <c r="Z773" s="519"/>
      <c r="AA773" s="519"/>
      <c r="AB773" s="519"/>
      <c r="AC773" s="519"/>
      <c r="AD773" s="519"/>
      <c r="AE773" s="519"/>
      <c r="AF773" s="519"/>
      <c r="HQ773" s="519"/>
      <c r="HR773" s="519"/>
      <c r="HS773" s="519"/>
      <c r="HT773" s="519"/>
      <c r="HU773" s="519"/>
      <c r="HV773" s="519"/>
      <c r="HW773" s="519"/>
      <c r="HX773" s="519"/>
      <c r="HY773" s="519"/>
      <c r="HZ773" s="519"/>
      <c r="IA773" s="519"/>
      <c r="IB773" s="519"/>
      <c r="IC773" s="519"/>
      <c r="ID773" s="519"/>
      <c r="IE773" s="519"/>
      <c r="IF773" s="519"/>
      <c r="IG773" s="519"/>
      <c r="IH773" s="519"/>
      <c r="II773" s="519"/>
      <c r="IJ773" s="519"/>
      <c r="IK773" s="519"/>
      <c r="IL773" s="519"/>
      <c r="IM773" s="519"/>
      <c r="IN773" s="519"/>
      <c r="IO773" s="519"/>
      <c r="IP773" s="519"/>
      <c r="IQ773" s="519"/>
      <c r="IR773" s="519"/>
      <c r="IS773" s="519"/>
      <c r="IT773" s="519"/>
      <c r="IU773" s="519"/>
      <c r="IV773" s="519"/>
    </row>
    <row r="774" spans="1:8" s="508" customFormat="1" ht="24.75" customHeight="1">
      <c r="A774" s="534" t="s">
        <v>606</v>
      </c>
      <c r="B774" s="360">
        <f>SUM(B775:B781)</f>
        <v>0</v>
      </c>
      <c r="C774" s="360">
        <f t="shared" si="44"/>
        <v>104</v>
      </c>
      <c r="D774" s="360">
        <f>SUM(D775:D781)</f>
        <v>34</v>
      </c>
      <c r="E774" s="536">
        <f>D774/C774</f>
        <v>0.3269230769230769</v>
      </c>
      <c r="F774" s="539">
        <f>SUM(F775:F781)</f>
        <v>155</v>
      </c>
      <c r="G774" s="536">
        <f>(D774-F774)/F774</f>
        <v>-0.7806451612903226</v>
      </c>
      <c r="H774" s="540">
        <f>SUM(H775:H781)</f>
        <v>70</v>
      </c>
    </row>
    <row r="775" spans="1:256" s="510" customFormat="1" ht="24.75" customHeight="1">
      <c r="A775" s="541" t="s">
        <v>607</v>
      </c>
      <c r="B775" s="363"/>
      <c r="C775" s="363">
        <f aca="true" t="shared" si="50" ref="C775:C838">D775+H775</f>
        <v>0</v>
      </c>
      <c r="D775" s="363">
        <v>0</v>
      </c>
      <c r="E775" s="542"/>
      <c r="F775" s="543">
        <v>0</v>
      </c>
      <c r="G775" s="542"/>
      <c r="H775" s="518"/>
      <c r="I775" s="519"/>
      <c r="J775" s="519"/>
      <c r="K775" s="519"/>
      <c r="L775" s="519"/>
      <c r="M775" s="519"/>
      <c r="N775" s="519"/>
      <c r="O775" s="519"/>
      <c r="P775" s="519"/>
      <c r="Q775" s="519"/>
      <c r="R775" s="519"/>
      <c r="S775" s="519"/>
      <c r="T775" s="519"/>
      <c r="U775" s="519"/>
      <c r="V775" s="519"/>
      <c r="W775" s="519"/>
      <c r="X775" s="519"/>
      <c r="Y775" s="519"/>
      <c r="Z775" s="519"/>
      <c r="AA775" s="519"/>
      <c r="AB775" s="519"/>
      <c r="AC775" s="519"/>
      <c r="AD775" s="519"/>
      <c r="AE775" s="519"/>
      <c r="AF775" s="519"/>
      <c r="HQ775" s="519"/>
      <c r="HR775" s="519"/>
      <c r="HS775" s="519"/>
      <c r="HT775" s="519"/>
      <c r="HU775" s="519"/>
      <c r="HV775" s="519"/>
      <c r="HW775" s="519"/>
      <c r="HX775" s="519"/>
      <c r="HY775" s="519"/>
      <c r="HZ775" s="519"/>
      <c r="IA775" s="519"/>
      <c r="IB775" s="519"/>
      <c r="IC775" s="519"/>
      <c r="ID775" s="519"/>
      <c r="IE775" s="519"/>
      <c r="IF775" s="519"/>
      <c r="IG775" s="519"/>
      <c r="IH775" s="519"/>
      <c r="II775" s="519"/>
      <c r="IJ775" s="519"/>
      <c r="IK775" s="519"/>
      <c r="IL775" s="519"/>
      <c r="IM775" s="519"/>
      <c r="IN775" s="519"/>
      <c r="IO775" s="519"/>
      <c r="IP775" s="519"/>
      <c r="IQ775" s="519"/>
      <c r="IR775" s="519"/>
      <c r="IS775" s="519"/>
      <c r="IT775" s="519"/>
      <c r="IU775" s="519"/>
      <c r="IV775" s="519"/>
    </row>
    <row r="776" spans="1:256" s="510" customFormat="1" ht="24.75" customHeight="1" hidden="1">
      <c r="A776" s="541" t="s">
        <v>608</v>
      </c>
      <c r="B776" s="363"/>
      <c r="C776" s="363">
        <f t="shared" si="50"/>
        <v>0</v>
      </c>
      <c r="D776" s="363">
        <v>0</v>
      </c>
      <c r="E776" s="542"/>
      <c r="F776" s="543">
        <v>0</v>
      </c>
      <c r="G776" s="542"/>
      <c r="H776" s="518"/>
      <c r="I776" s="519"/>
      <c r="J776" s="519"/>
      <c r="K776" s="519"/>
      <c r="L776" s="519"/>
      <c r="M776" s="519"/>
      <c r="N776" s="519"/>
      <c r="O776" s="519"/>
      <c r="P776" s="519"/>
      <c r="Q776" s="519"/>
      <c r="R776" s="519"/>
      <c r="S776" s="519"/>
      <c r="T776" s="519"/>
      <c r="U776" s="519"/>
      <c r="V776" s="519"/>
      <c r="W776" s="519"/>
      <c r="X776" s="519"/>
      <c r="Y776" s="519"/>
      <c r="Z776" s="519"/>
      <c r="AA776" s="519"/>
      <c r="AB776" s="519"/>
      <c r="AC776" s="519"/>
      <c r="AD776" s="519"/>
      <c r="AE776" s="519"/>
      <c r="AF776" s="519"/>
      <c r="HQ776" s="519"/>
      <c r="HR776" s="519"/>
      <c r="HS776" s="519"/>
      <c r="HT776" s="519"/>
      <c r="HU776" s="519"/>
      <c r="HV776" s="519"/>
      <c r="HW776" s="519"/>
      <c r="HX776" s="519"/>
      <c r="HY776" s="519"/>
      <c r="HZ776" s="519"/>
      <c r="IA776" s="519"/>
      <c r="IB776" s="519"/>
      <c r="IC776" s="519"/>
      <c r="ID776" s="519"/>
      <c r="IE776" s="519"/>
      <c r="IF776" s="519"/>
      <c r="IG776" s="519"/>
      <c r="IH776" s="519"/>
      <c r="II776" s="519"/>
      <c r="IJ776" s="519"/>
      <c r="IK776" s="519"/>
      <c r="IL776" s="519"/>
      <c r="IM776" s="519"/>
      <c r="IN776" s="519"/>
      <c r="IO776" s="519"/>
      <c r="IP776" s="519"/>
      <c r="IQ776" s="519"/>
      <c r="IR776" s="519"/>
      <c r="IS776" s="519"/>
      <c r="IT776" s="519"/>
      <c r="IU776" s="519"/>
      <c r="IV776" s="519"/>
    </row>
    <row r="777" spans="1:256" s="510" customFormat="1" ht="24.75" customHeight="1" hidden="1">
      <c r="A777" s="541" t="s">
        <v>609</v>
      </c>
      <c r="B777" s="363"/>
      <c r="C777" s="363">
        <f t="shared" si="50"/>
        <v>0</v>
      </c>
      <c r="D777" s="363"/>
      <c r="E777" s="542"/>
      <c r="F777" s="543"/>
      <c r="G777" s="542"/>
      <c r="H777" s="518"/>
      <c r="I777" s="519"/>
      <c r="J777" s="519"/>
      <c r="K777" s="519"/>
      <c r="L777" s="519"/>
      <c r="M777" s="519"/>
      <c r="N777" s="519"/>
      <c r="O777" s="519"/>
      <c r="P777" s="519"/>
      <c r="Q777" s="519"/>
      <c r="R777" s="519"/>
      <c r="S777" s="519"/>
      <c r="T777" s="519"/>
      <c r="U777" s="519"/>
      <c r="V777" s="519"/>
      <c r="W777" s="519"/>
      <c r="X777" s="519"/>
      <c r="Y777" s="519"/>
      <c r="Z777" s="519"/>
      <c r="AA777" s="519"/>
      <c r="AB777" s="519"/>
      <c r="AC777" s="519"/>
      <c r="AD777" s="519"/>
      <c r="AE777" s="519"/>
      <c r="AF777" s="519"/>
      <c r="HQ777" s="519"/>
      <c r="HR777" s="519"/>
      <c r="HS777" s="519"/>
      <c r="HT777" s="519"/>
      <c r="HU777" s="519"/>
      <c r="HV777" s="519"/>
      <c r="HW777" s="519"/>
      <c r="HX777" s="519"/>
      <c r="HY777" s="519"/>
      <c r="HZ777" s="519"/>
      <c r="IA777" s="519"/>
      <c r="IB777" s="519"/>
      <c r="IC777" s="519"/>
      <c r="ID777" s="519"/>
      <c r="IE777" s="519"/>
      <c r="IF777" s="519"/>
      <c r="IG777" s="519"/>
      <c r="IH777" s="519"/>
      <c r="II777" s="519"/>
      <c r="IJ777" s="519"/>
      <c r="IK777" s="519"/>
      <c r="IL777" s="519"/>
      <c r="IM777" s="519"/>
      <c r="IN777" s="519"/>
      <c r="IO777" s="519"/>
      <c r="IP777" s="519"/>
      <c r="IQ777" s="519"/>
      <c r="IR777" s="519"/>
      <c r="IS777" s="519"/>
      <c r="IT777" s="519"/>
      <c r="IU777" s="519"/>
      <c r="IV777" s="519"/>
    </row>
    <row r="778" spans="1:8" s="508" customFormat="1" ht="24.75" customHeight="1" hidden="1">
      <c r="A778" s="541" t="s">
        <v>610</v>
      </c>
      <c r="B778" s="363"/>
      <c r="C778" s="363">
        <f t="shared" si="50"/>
        <v>0</v>
      </c>
      <c r="D778" s="363"/>
      <c r="E778" s="542"/>
      <c r="F778" s="543"/>
      <c r="G778" s="542"/>
      <c r="H778" s="544"/>
    </row>
    <row r="779" spans="1:256" s="510" customFormat="1" ht="24.75" customHeight="1" hidden="1">
      <c r="A779" s="541" t="s">
        <v>611</v>
      </c>
      <c r="B779" s="363"/>
      <c r="C779" s="363">
        <f t="shared" si="50"/>
        <v>0</v>
      </c>
      <c r="D779" s="363"/>
      <c r="E779" s="542"/>
      <c r="F779" s="543"/>
      <c r="G779" s="542"/>
      <c r="H779" s="518"/>
      <c r="I779" s="519"/>
      <c r="J779" s="519"/>
      <c r="K779" s="519"/>
      <c r="L779" s="519"/>
      <c r="M779" s="519"/>
      <c r="N779" s="519"/>
      <c r="O779" s="519"/>
      <c r="P779" s="519"/>
      <c r="Q779" s="519"/>
      <c r="R779" s="519"/>
      <c r="S779" s="519"/>
      <c r="T779" s="519"/>
      <c r="U779" s="519"/>
      <c r="V779" s="519"/>
      <c r="W779" s="519"/>
      <c r="X779" s="519"/>
      <c r="Y779" s="519"/>
      <c r="Z779" s="519"/>
      <c r="AA779" s="519"/>
      <c r="AB779" s="519"/>
      <c r="AC779" s="519"/>
      <c r="AD779" s="519"/>
      <c r="AE779" s="519"/>
      <c r="AF779" s="519"/>
      <c r="HQ779" s="519"/>
      <c r="HR779" s="519"/>
      <c r="HS779" s="519"/>
      <c r="HT779" s="519"/>
      <c r="HU779" s="519"/>
      <c r="HV779" s="519"/>
      <c r="HW779" s="519"/>
      <c r="HX779" s="519"/>
      <c r="HY779" s="519"/>
      <c r="HZ779" s="519"/>
      <c r="IA779" s="519"/>
      <c r="IB779" s="519"/>
      <c r="IC779" s="519"/>
      <c r="ID779" s="519"/>
      <c r="IE779" s="519"/>
      <c r="IF779" s="519"/>
      <c r="IG779" s="519"/>
      <c r="IH779" s="519"/>
      <c r="II779" s="519"/>
      <c r="IJ779" s="519"/>
      <c r="IK779" s="519"/>
      <c r="IL779" s="519"/>
      <c r="IM779" s="519"/>
      <c r="IN779" s="519"/>
      <c r="IO779" s="519"/>
      <c r="IP779" s="519"/>
      <c r="IQ779" s="519"/>
      <c r="IR779" s="519"/>
      <c r="IS779" s="519"/>
      <c r="IT779" s="519"/>
      <c r="IU779" s="519"/>
      <c r="IV779" s="519"/>
    </row>
    <row r="780" spans="1:256" s="509" customFormat="1" ht="24.75" customHeight="1" hidden="1">
      <c r="A780" s="541" t="s">
        <v>612</v>
      </c>
      <c r="B780" s="363"/>
      <c r="C780" s="363">
        <f t="shared" si="50"/>
        <v>0</v>
      </c>
      <c r="D780" s="363"/>
      <c r="E780" s="542"/>
      <c r="F780" s="543"/>
      <c r="G780" s="542"/>
      <c r="H780" s="518"/>
      <c r="I780" s="519"/>
      <c r="J780" s="519"/>
      <c r="K780" s="519"/>
      <c r="L780" s="519"/>
      <c r="M780" s="519"/>
      <c r="N780" s="519"/>
      <c r="O780" s="519"/>
      <c r="P780" s="519"/>
      <c r="Q780" s="519"/>
      <c r="R780" s="519"/>
      <c r="S780" s="519"/>
      <c r="T780" s="519"/>
      <c r="U780" s="519"/>
      <c r="V780" s="519"/>
      <c r="W780" s="519"/>
      <c r="X780" s="519"/>
      <c r="Y780" s="519"/>
      <c r="Z780" s="519"/>
      <c r="AA780" s="519"/>
      <c r="AB780" s="519"/>
      <c r="AC780" s="519"/>
      <c r="AD780" s="519"/>
      <c r="AE780" s="519"/>
      <c r="AF780" s="519"/>
      <c r="HQ780" s="519"/>
      <c r="HR780" s="519"/>
      <c r="HS780" s="519"/>
      <c r="HT780" s="519"/>
      <c r="HU780" s="519"/>
      <c r="HV780" s="519"/>
      <c r="HW780" s="519"/>
      <c r="HX780" s="519"/>
      <c r="HY780" s="519"/>
      <c r="HZ780" s="519"/>
      <c r="IA780" s="519"/>
      <c r="IB780" s="519"/>
      <c r="IC780" s="519"/>
      <c r="ID780" s="519"/>
      <c r="IE780" s="519"/>
      <c r="IF780" s="519"/>
      <c r="IG780" s="519"/>
      <c r="IH780" s="519"/>
      <c r="II780" s="519"/>
      <c r="IJ780" s="519"/>
      <c r="IK780" s="519"/>
      <c r="IL780" s="519"/>
      <c r="IM780" s="519"/>
      <c r="IN780" s="519"/>
      <c r="IO780" s="519"/>
      <c r="IP780" s="519"/>
      <c r="IQ780" s="519"/>
      <c r="IR780" s="519"/>
      <c r="IS780" s="519"/>
      <c r="IT780" s="519"/>
      <c r="IU780" s="519"/>
      <c r="IV780" s="519"/>
    </row>
    <row r="781" spans="1:256" s="510" customFormat="1" ht="24.75" customHeight="1">
      <c r="A781" s="541" t="s">
        <v>613</v>
      </c>
      <c r="B781" s="363"/>
      <c r="C781" s="363">
        <f t="shared" si="50"/>
        <v>104</v>
      </c>
      <c r="D781" s="25">
        <v>34</v>
      </c>
      <c r="E781" s="542">
        <f>D781/C781</f>
        <v>0.3269230769230769</v>
      </c>
      <c r="F781" s="543">
        <v>155</v>
      </c>
      <c r="G781" s="542">
        <f>(D781-F781)/F781</f>
        <v>-0.7806451612903226</v>
      </c>
      <c r="H781" s="518">
        <v>70</v>
      </c>
      <c r="I781" s="519"/>
      <c r="J781" s="519"/>
      <c r="K781" s="519"/>
      <c r="L781" s="519"/>
      <c r="M781" s="519"/>
      <c r="N781" s="519"/>
      <c r="O781" s="519"/>
      <c r="P781" s="519"/>
      <c r="Q781" s="519"/>
      <c r="R781" s="519"/>
      <c r="S781" s="519"/>
      <c r="T781" s="519"/>
      <c r="U781" s="519"/>
      <c r="V781" s="519"/>
      <c r="W781" s="519"/>
      <c r="X781" s="519"/>
      <c r="Y781" s="519"/>
      <c r="Z781" s="519"/>
      <c r="AA781" s="519"/>
      <c r="AB781" s="519"/>
      <c r="AC781" s="519"/>
      <c r="AD781" s="519"/>
      <c r="AE781" s="519"/>
      <c r="AF781" s="519"/>
      <c r="HQ781" s="519"/>
      <c r="HR781" s="519"/>
      <c r="HS781" s="519"/>
      <c r="HT781" s="519"/>
      <c r="HU781" s="519"/>
      <c r="HV781" s="519"/>
      <c r="HW781" s="519"/>
      <c r="HX781" s="519"/>
      <c r="HY781" s="519"/>
      <c r="HZ781" s="519"/>
      <c r="IA781" s="519"/>
      <c r="IB781" s="519"/>
      <c r="IC781" s="519"/>
      <c r="ID781" s="519"/>
      <c r="IE781" s="519"/>
      <c r="IF781" s="519"/>
      <c r="IG781" s="519"/>
      <c r="IH781" s="519"/>
      <c r="II781" s="519"/>
      <c r="IJ781" s="519"/>
      <c r="IK781" s="519"/>
      <c r="IL781" s="519"/>
      <c r="IM781" s="519"/>
      <c r="IN781" s="519"/>
      <c r="IO781" s="519"/>
      <c r="IP781" s="519"/>
      <c r="IQ781" s="519"/>
      <c r="IR781" s="519"/>
      <c r="IS781" s="519"/>
      <c r="IT781" s="519"/>
      <c r="IU781" s="519"/>
      <c r="IV781" s="519"/>
    </row>
    <row r="782" spans="1:8" s="508" customFormat="1" ht="24.75" customHeight="1">
      <c r="A782" s="534" t="s">
        <v>614</v>
      </c>
      <c r="B782" s="360">
        <f>SUM(B783:B786)</f>
        <v>0</v>
      </c>
      <c r="C782" s="360">
        <f t="shared" si="50"/>
        <v>370</v>
      </c>
      <c r="D782" s="360">
        <f>SUM(D783:D786)</f>
        <v>370</v>
      </c>
      <c r="E782" s="536">
        <f>D782/C782</f>
        <v>1</v>
      </c>
      <c r="F782" s="539">
        <f>SUM(F783:F786)</f>
        <v>0</v>
      </c>
      <c r="G782" s="536"/>
      <c r="H782" s="540">
        <f>SUM(H783:H786)</f>
        <v>0</v>
      </c>
    </row>
    <row r="783" spans="1:256" s="510" customFormat="1" ht="24.75" customHeight="1">
      <c r="A783" s="541" t="s">
        <v>615</v>
      </c>
      <c r="B783" s="363"/>
      <c r="C783" s="363">
        <f t="shared" si="50"/>
        <v>370</v>
      </c>
      <c r="D783" s="25">
        <v>370</v>
      </c>
      <c r="E783" s="542">
        <f>D783/C783</f>
        <v>1</v>
      </c>
      <c r="F783" s="543"/>
      <c r="G783" s="542"/>
      <c r="H783" s="518"/>
      <c r="I783" s="519"/>
      <c r="J783" s="519"/>
      <c r="K783" s="519"/>
      <c r="L783" s="519"/>
      <c r="M783" s="519"/>
      <c r="N783" s="519"/>
      <c r="O783" s="519"/>
      <c r="P783" s="519"/>
      <c r="Q783" s="519"/>
      <c r="R783" s="519"/>
      <c r="S783" s="519"/>
      <c r="T783" s="519"/>
      <c r="U783" s="519"/>
      <c r="V783" s="519"/>
      <c r="W783" s="519"/>
      <c r="X783" s="519"/>
      <c r="Y783" s="519"/>
      <c r="Z783" s="519"/>
      <c r="AA783" s="519"/>
      <c r="AB783" s="519"/>
      <c r="AC783" s="519"/>
      <c r="AD783" s="519"/>
      <c r="AE783" s="519"/>
      <c r="AF783" s="519"/>
      <c r="HQ783" s="519"/>
      <c r="HR783" s="519"/>
      <c r="HS783" s="519"/>
      <c r="HT783" s="519"/>
      <c r="HU783" s="519"/>
      <c r="HV783" s="519"/>
      <c r="HW783" s="519"/>
      <c r="HX783" s="519"/>
      <c r="HY783" s="519"/>
      <c r="HZ783" s="519"/>
      <c r="IA783" s="519"/>
      <c r="IB783" s="519"/>
      <c r="IC783" s="519"/>
      <c r="ID783" s="519"/>
      <c r="IE783" s="519"/>
      <c r="IF783" s="519"/>
      <c r="IG783" s="519"/>
      <c r="IH783" s="519"/>
      <c r="II783" s="519"/>
      <c r="IJ783" s="519"/>
      <c r="IK783" s="519"/>
      <c r="IL783" s="519"/>
      <c r="IM783" s="519"/>
      <c r="IN783" s="519"/>
      <c r="IO783" s="519"/>
      <c r="IP783" s="519"/>
      <c r="IQ783" s="519"/>
      <c r="IR783" s="519"/>
      <c r="IS783" s="519"/>
      <c r="IT783" s="519"/>
      <c r="IU783" s="519"/>
      <c r="IV783" s="519"/>
    </row>
    <row r="784" spans="1:256" s="510" customFormat="1" ht="24.75" customHeight="1">
      <c r="A784" s="541" t="s">
        <v>616</v>
      </c>
      <c r="B784" s="363"/>
      <c r="C784" s="363">
        <f t="shared" si="50"/>
        <v>0</v>
      </c>
      <c r="D784" s="25"/>
      <c r="E784" s="542"/>
      <c r="F784" s="543"/>
      <c r="G784" s="542"/>
      <c r="H784" s="518"/>
      <c r="I784" s="519"/>
      <c r="J784" s="519"/>
      <c r="K784" s="519"/>
      <c r="L784" s="519"/>
      <c r="M784" s="519"/>
      <c r="N784" s="519"/>
      <c r="O784" s="519"/>
      <c r="P784" s="519"/>
      <c r="Q784" s="519"/>
      <c r="R784" s="519"/>
      <c r="S784" s="519"/>
      <c r="T784" s="519"/>
      <c r="U784" s="519"/>
      <c r="V784" s="519"/>
      <c r="W784" s="519"/>
      <c r="X784" s="519"/>
      <c r="Y784" s="519"/>
      <c r="Z784" s="519"/>
      <c r="AA784" s="519"/>
      <c r="AB784" s="519"/>
      <c r="AC784" s="519"/>
      <c r="AD784" s="519"/>
      <c r="AE784" s="519"/>
      <c r="AF784" s="519"/>
      <c r="HQ784" s="519"/>
      <c r="HR784" s="519"/>
      <c r="HS784" s="519"/>
      <c r="HT784" s="519"/>
      <c r="HU784" s="519"/>
      <c r="HV784" s="519"/>
      <c r="HW784" s="519"/>
      <c r="HX784" s="519"/>
      <c r="HY784" s="519"/>
      <c r="HZ784" s="519"/>
      <c r="IA784" s="519"/>
      <c r="IB784" s="519"/>
      <c r="IC784" s="519"/>
      <c r="ID784" s="519"/>
      <c r="IE784" s="519"/>
      <c r="IF784" s="519"/>
      <c r="IG784" s="519"/>
      <c r="IH784" s="519"/>
      <c r="II784" s="519"/>
      <c r="IJ784" s="519"/>
      <c r="IK784" s="519"/>
      <c r="IL784" s="519"/>
      <c r="IM784" s="519"/>
      <c r="IN784" s="519"/>
      <c r="IO784" s="519"/>
      <c r="IP784" s="519"/>
      <c r="IQ784" s="519"/>
      <c r="IR784" s="519"/>
      <c r="IS784" s="519"/>
      <c r="IT784" s="519"/>
      <c r="IU784" s="519"/>
      <c r="IV784" s="519"/>
    </row>
    <row r="785" spans="1:256" s="510" customFormat="1" ht="24.75" customHeight="1">
      <c r="A785" s="541" t="s">
        <v>617</v>
      </c>
      <c r="B785" s="363"/>
      <c r="C785" s="363">
        <f t="shared" si="50"/>
        <v>0</v>
      </c>
      <c r="D785" s="25"/>
      <c r="E785" s="542"/>
      <c r="F785" s="543"/>
      <c r="G785" s="542"/>
      <c r="H785" s="518"/>
      <c r="I785" s="519"/>
      <c r="J785" s="519"/>
      <c r="K785" s="519"/>
      <c r="L785" s="519"/>
      <c r="M785" s="519"/>
      <c r="N785" s="519"/>
      <c r="O785" s="519"/>
      <c r="P785" s="519"/>
      <c r="Q785" s="519"/>
      <c r="R785" s="519"/>
      <c r="S785" s="519"/>
      <c r="T785" s="519"/>
      <c r="U785" s="519"/>
      <c r="V785" s="519"/>
      <c r="W785" s="519"/>
      <c r="X785" s="519"/>
      <c r="Y785" s="519"/>
      <c r="Z785" s="519"/>
      <c r="AA785" s="519"/>
      <c r="AB785" s="519"/>
      <c r="AC785" s="519"/>
      <c r="AD785" s="519"/>
      <c r="AE785" s="519"/>
      <c r="AF785" s="519"/>
      <c r="HQ785" s="519"/>
      <c r="HR785" s="519"/>
      <c r="HS785" s="519"/>
      <c r="HT785" s="519"/>
      <c r="HU785" s="519"/>
      <c r="HV785" s="519"/>
      <c r="HW785" s="519"/>
      <c r="HX785" s="519"/>
      <c r="HY785" s="519"/>
      <c r="HZ785" s="519"/>
      <c r="IA785" s="519"/>
      <c r="IB785" s="519"/>
      <c r="IC785" s="519"/>
      <c r="ID785" s="519"/>
      <c r="IE785" s="519"/>
      <c r="IF785" s="519"/>
      <c r="IG785" s="519"/>
      <c r="IH785" s="519"/>
      <c r="II785" s="519"/>
      <c r="IJ785" s="519"/>
      <c r="IK785" s="519"/>
      <c r="IL785" s="519"/>
      <c r="IM785" s="519"/>
      <c r="IN785" s="519"/>
      <c r="IO785" s="519"/>
      <c r="IP785" s="519"/>
      <c r="IQ785" s="519"/>
      <c r="IR785" s="519"/>
      <c r="IS785" s="519"/>
      <c r="IT785" s="519"/>
      <c r="IU785" s="519"/>
      <c r="IV785" s="519"/>
    </row>
    <row r="786" spans="1:256" s="509" customFormat="1" ht="24.75" customHeight="1">
      <c r="A786" s="541" t="s">
        <v>618</v>
      </c>
      <c r="B786" s="363"/>
      <c r="C786" s="363">
        <f t="shared" si="50"/>
        <v>0</v>
      </c>
      <c r="D786" s="25"/>
      <c r="E786" s="542"/>
      <c r="F786" s="543"/>
      <c r="G786" s="542"/>
      <c r="H786" s="518"/>
      <c r="I786" s="519"/>
      <c r="J786" s="519"/>
      <c r="K786" s="519"/>
      <c r="L786" s="519"/>
      <c r="M786" s="519"/>
      <c r="N786" s="519"/>
      <c r="O786" s="519"/>
      <c r="P786" s="519"/>
      <c r="Q786" s="519"/>
      <c r="R786" s="519"/>
      <c r="S786" s="519"/>
      <c r="T786" s="519"/>
      <c r="U786" s="519"/>
      <c r="V786" s="519"/>
      <c r="W786" s="519"/>
      <c r="X786" s="519"/>
      <c r="Y786" s="519"/>
      <c r="Z786" s="519"/>
      <c r="AA786" s="519"/>
      <c r="AB786" s="519"/>
      <c r="AC786" s="519"/>
      <c r="AD786" s="519"/>
      <c r="AE786" s="519"/>
      <c r="AF786" s="519"/>
      <c r="HQ786" s="519"/>
      <c r="HR786" s="519"/>
      <c r="HS786" s="519"/>
      <c r="HT786" s="519"/>
      <c r="HU786" s="519"/>
      <c r="HV786" s="519"/>
      <c r="HW786" s="519"/>
      <c r="HX786" s="519"/>
      <c r="HY786" s="519"/>
      <c r="HZ786" s="519"/>
      <c r="IA786" s="519"/>
      <c r="IB786" s="519"/>
      <c r="IC786" s="519"/>
      <c r="ID786" s="519"/>
      <c r="IE786" s="519"/>
      <c r="IF786" s="519"/>
      <c r="IG786" s="519"/>
      <c r="IH786" s="519"/>
      <c r="II786" s="519"/>
      <c r="IJ786" s="519"/>
      <c r="IK786" s="519"/>
      <c r="IL786" s="519"/>
      <c r="IM786" s="519"/>
      <c r="IN786" s="519"/>
      <c r="IO786" s="519"/>
      <c r="IP786" s="519"/>
      <c r="IQ786" s="519"/>
      <c r="IR786" s="519"/>
      <c r="IS786" s="519"/>
      <c r="IT786" s="519"/>
      <c r="IU786" s="519"/>
      <c r="IV786" s="519"/>
    </row>
    <row r="787" spans="1:8" s="508" customFormat="1" ht="24.75" customHeight="1" hidden="1">
      <c r="A787" s="534" t="s">
        <v>619</v>
      </c>
      <c r="B787" s="360">
        <f>SUM(B788:B793)</f>
        <v>0</v>
      </c>
      <c r="C787" s="360">
        <f t="shared" si="50"/>
        <v>0</v>
      </c>
      <c r="D787" s="360">
        <f>SUM(D788:D793)</f>
        <v>0</v>
      </c>
      <c r="E787" s="536"/>
      <c r="F787" s="539">
        <f>SUM(F788:F793)</f>
        <v>0</v>
      </c>
      <c r="G787" s="536"/>
      <c r="H787" s="540"/>
    </row>
    <row r="788" spans="1:256" s="510" customFormat="1" ht="24.75" customHeight="1" hidden="1">
      <c r="A788" s="541" t="s">
        <v>620</v>
      </c>
      <c r="B788" s="363"/>
      <c r="C788" s="363">
        <f t="shared" si="50"/>
        <v>0</v>
      </c>
      <c r="D788" s="363">
        <v>0</v>
      </c>
      <c r="E788" s="542"/>
      <c r="F788" s="543"/>
      <c r="G788" s="542"/>
      <c r="H788" s="518"/>
      <c r="I788" s="519"/>
      <c r="J788" s="519"/>
      <c r="K788" s="519"/>
      <c r="L788" s="519"/>
      <c r="M788" s="519"/>
      <c r="N788" s="519"/>
      <c r="O788" s="519"/>
      <c r="P788" s="519"/>
      <c r="Q788" s="519"/>
      <c r="R788" s="519"/>
      <c r="S788" s="519"/>
      <c r="T788" s="519"/>
      <c r="U788" s="519"/>
      <c r="V788" s="519"/>
      <c r="W788" s="519"/>
      <c r="X788" s="519"/>
      <c r="Y788" s="519"/>
      <c r="Z788" s="519"/>
      <c r="AA788" s="519"/>
      <c r="AB788" s="519"/>
      <c r="AC788" s="519"/>
      <c r="AD788" s="519"/>
      <c r="AE788" s="519"/>
      <c r="AF788" s="519"/>
      <c r="HQ788" s="519"/>
      <c r="HR788" s="519"/>
      <c r="HS788" s="519"/>
      <c r="HT788" s="519"/>
      <c r="HU788" s="519"/>
      <c r="HV788" s="519"/>
      <c r="HW788" s="519"/>
      <c r="HX788" s="519"/>
      <c r="HY788" s="519"/>
      <c r="HZ788" s="519"/>
      <c r="IA788" s="519"/>
      <c r="IB788" s="519"/>
      <c r="IC788" s="519"/>
      <c r="ID788" s="519"/>
      <c r="IE788" s="519"/>
      <c r="IF788" s="519"/>
      <c r="IG788" s="519"/>
      <c r="IH788" s="519"/>
      <c r="II788" s="519"/>
      <c r="IJ788" s="519"/>
      <c r="IK788" s="519"/>
      <c r="IL788" s="519"/>
      <c r="IM788" s="519"/>
      <c r="IN788" s="519"/>
      <c r="IO788" s="519"/>
      <c r="IP788" s="519"/>
      <c r="IQ788" s="519"/>
      <c r="IR788" s="519"/>
      <c r="IS788" s="519"/>
      <c r="IT788" s="519"/>
      <c r="IU788" s="519"/>
      <c r="IV788" s="519"/>
    </row>
    <row r="789" spans="1:256" s="510" customFormat="1" ht="24.75" customHeight="1" hidden="1">
      <c r="A789" s="541" t="s">
        <v>621</v>
      </c>
      <c r="B789" s="363"/>
      <c r="C789" s="363">
        <f t="shared" si="50"/>
        <v>0</v>
      </c>
      <c r="D789" s="363">
        <v>0</v>
      </c>
      <c r="E789" s="542"/>
      <c r="F789" s="543"/>
      <c r="G789" s="542"/>
      <c r="H789" s="518"/>
      <c r="I789" s="519"/>
      <c r="J789" s="519"/>
      <c r="K789" s="519"/>
      <c r="L789" s="519"/>
      <c r="M789" s="519"/>
      <c r="N789" s="519"/>
      <c r="O789" s="519"/>
      <c r="P789" s="519"/>
      <c r="Q789" s="519"/>
      <c r="R789" s="519"/>
      <c r="S789" s="519"/>
      <c r="T789" s="519"/>
      <c r="U789" s="519"/>
      <c r="V789" s="519"/>
      <c r="W789" s="519"/>
      <c r="X789" s="519"/>
      <c r="Y789" s="519"/>
      <c r="Z789" s="519"/>
      <c r="AA789" s="519"/>
      <c r="AB789" s="519"/>
      <c r="AC789" s="519"/>
      <c r="AD789" s="519"/>
      <c r="AE789" s="519"/>
      <c r="AF789" s="519"/>
      <c r="HQ789" s="519"/>
      <c r="HR789" s="519"/>
      <c r="HS789" s="519"/>
      <c r="HT789" s="519"/>
      <c r="HU789" s="519"/>
      <c r="HV789" s="519"/>
      <c r="HW789" s="519"/>
      <c r="HX789" s="519"/>
      <c r="HY789" s="519"/>
      <c r="HZ789" s="519"/>
      <c r="IA789" s="519"/>
      <c r="IB789" s="519"/>
      <c r="IC789" s="519"/>
      <c r="ID789" s="519"/>
      <c r="IE789" s="519"/>
      <c r="IF789" s="519"/>
      <c r="IG789" s="519"/>
      <c r="IH789" s="519"/>
      <c r="II789" s="519"/>
      <c r="IJ789" s="519"/>
      <c r="IK789" s="519"/>
      <c r="IL789" s="519"/>
      <c r="IM789" s="519"/>
      <c r="IN789" s="519"/>
      <c r="IO789" s="519"/>
      <c r="IP789" s="519"/>
      <c r="IQ789" s="519"/>
      <c r="IR789" s="519"/>
      <c r="IS789" s="519"/>
      <c r="IT789" s="519"/>
      <c r="IU789" s="519"/>
      <c r="IV789" s="519"/>
    </row>
    <row r="790" spans="1:256" s="510" customFormat="1" ht="24.75" customHeight="1" hidden="1">
      <c r="A790" s="541" t="s">
        <v>622</v>
      </c>
      <c r="B790" s="363"/>
      <c r="C790" s="363">
        <f t="shared" si="50"/>
        <v>0</v>
      </c>
      <c r="D790" s="363">
        <f>SUM(D791:D795)</f>
        <v>0</v>
      </c>
      <c r="E790" s="542"/>
      <c r="F790" s="543"/>
      <c r="G790" s="542"/>
      <c r="H790" s="518"/>
      <c r="I790" s="519"/>
      <c r="J790" s="519"/>
      <c r="K790" s="519"/>
      <c r="L790" s="519"/>
      <c r="M790" s="519"/>
      <c r="N790" s="519"/>
      <c r="O790" s="519"/>
      <c r="P790" s="519"/>
      <c r="Q790" s="519"/>
      <c r="R790" s="519"/>
      <c r="S790" s="519"/>
      <c r="T790" s="519"/>
      <c r="U790" s="519"/>
      <c r="V790" s="519"/>
      <c r="W790" s="519"/>
      <c r="X790" s="519"/>
      <c r="Y790" s="519"/>
      <c r="Z790" s="519"/>
      <c r="AA790" s="519"/>
      <c r="AB790" s="519"/>
      <c r="AC790" s="519"/>
      <c r="AD790" s="519"/>
      <c r="AE790" s="519"/>
      <c r="AF790" s="519"/>
      <c r="HQ790" s="519"/>
      <c r="HR790" s="519"/>
      <c r="HS790" s="519"/>
      <c r="HT790" s="519"/>
      <c r="HU790" s="519"/>
      <c r="HV790" s="519"/>
      <c r="HW790" s="519"/>
      <c r="HX790" s="519"/>
      <c r="HY790" s="519"/>
      <c r="HZ790" s="519"/>
      <c r="IA790" s="519"/>
      <c r="IB790" s="519"/>
      <c r="IC790" s="519"/>
      <c r="ID790" s="519"/>
      <c r="IE790" s="519"/>
      <c r="IF790" s="519"/>
      <c r="IG790" s="519"/>
      <c r="IH790" s="519"/>
      <c r="II790" s="519"/>
      <c r="IJ790" s="519"/>
      <c r="IK790" s="519"/>
      <c r="IL790" s="519"/>
      <c r="IM790" s="519"/>
      <c r="IN790" s="519"/>
      <c r="IO790" s="519"/>
      <c r="IP790" s="519"/>
      <c r="IQ790" s="519"/>
      <c r="IR790" s="519"/>
      <c r="IS790" s="519"/>
      <c r="IT790" s="519"/>
      <c r="IU790" s="519"/>
      <c r="IV790" s="519"/>
    </row>
    <row r="791" spans="1:8" s="508" customFormat="1" ht="24.75" customHeight="1" hidden="1">
      <c r="A791" s="541" t="s">
        <v>623</v>
      </c>
      <c r="B791" s="363"/>
      <c r="C791" s="363">
        <f t="shared" si="50"/>
        <v>0</v>
      </c>
      <c r="D791" s="363">
        <v>0</v>
      </c>
      <c r="E791" s="542"/>
      <c r="F791" s="543"/>
      <c r="G791" s="542"/>
      <c r="H791" s="544"/>
    </row>
    <row r="792" spans="1:256" s="510" customFormat="1" ht="24.75" customHeight="1" hidden="1">
      <c r="A792" s="541" t="s">
        <v>624</v>
      </c>
      <c r="B792" s="363"/>
      <c r="C792" s="363">
        <f t="shared" si="50"/>
        <v>0</v>
      </c>
      <c r="D792" s="363">
        <v>0</v>
      </c>
      <c r="E792" s="542"/>
      <c r="F792" s="543"/>
      <c r="G792" s="542"/>
      <c r="H792" s="518"/>
      <c r="I792" s="519"/>
      <c r="J792" s="519"/>
      <c r="K792" s="519"/>
      <c r="L792" s="519"/>
      <c r="M792" s="519"/>
      <c r="N792" s="519"/>
      <c r="O792" s="519"/>
      <c r="P792" s="519"/>
      <c r="Q792" s="519"/>
      <c r="R792" s="519"/>
      <c r="S792" s="519"/>
      <c r="T792" s="519"/>
      <c r="U792" s="519"/>
      <c r="V792" s="519"/>
      <c r="W792" s="519"/>
      <c r="X792" s="519"/>
      <c r="Y792" s="519"/>
      <c r="Z792" s="519"/>
      <c r="AA792" s="519"/>
      <c r="AB792" s="519"/>
      <c r="AC792" s="519"/>
      <c r="AD792" s="519"/>
      <c r="AE792" s="519"/>
      <c r="AF792" s="519"/>
      <c r="HQ792" s="519"/>
      <c r="HR792" s="519"/>
      <c r="HS792" s="519"/>
      <c r="HT792" s="519"/>
      <c r="HU792" s="519"/>
      <c r="HV792" s="519"/>
      <c r="HW792" s="519"/>
      <c r="HX792" s="519"/>
      <c r="HY792" s="519"/>
      <c r="HZ792" s="519"/>
      <c r="IA792" s="519"/>
      <c r="IB792" s="519"/>
      <c r="IC792" s="519"/>
      <c r="ID792" s="519"/>
      <c r="IE792" s="519"/>
      <c r="IF792" s="519"/>
      <c r="IG792" s="519"/>
      <c r="IH792" s="519"/>
      <c r="II792" s="519"/>
      <c r="IJ792" s="519"/>
      <c r="IK792" s="519"/>
      <c r="IL792" s="519"/>
      <c r="IM792" s="519"/>
      <c r="IN792" s="519"/>
      <c r="IO792" s="519"/>
      <c r="IP792" s="519"/>
      <c r="IQ792" s="519"/>
      <c r="IR792" s="519"/>
      <c r="IS792" s="519"/>
      <c r="IT792" s="519"/>
      <c r="IU792" s="519"/>
      <c r="IV792" s="519"/>
    </row>
    <row r="793" spans="1:8" s="508" customFormat="1" ht="24.75" customHeight="1" hidden="1">
      <c r="A793" s="541" t="s">
        <v>625</v>
      </c>
      <c r="B793" s="363"/>
      <c r="C793" s="363">
        <f t="shared" si="50"/>
        <v>0</v>
      </c>
      <c r="D793" s="363">
        <v>0</v>
      </c>
      <c r="E793" s="542"/>
      <c r="F793" s="543"/>
      <c r="G793" s="542"/>
      <c r="H793" s="544"/>
    </row>
    <row r="794" spans="1:8" s="508" customFormat="1" ht="24.75" customHeight="1" hidden="1">
      <c r="A794" s="534" t="s">
        <v>626</v>
      </c>
      <c r="B794" s="360">
        <f>SUM(B795:B799)</f>
        <v>0</v>
      </c>
      <c r="C794" s="360">
        <f t="shared" si="50"/>
        <v>0</v>
      </c>
      <c r="D794" s="360">
        <f>SUM(D795:D799)</f>
        <v>0</v>
      </c>
      <c r="E794" s="536"/>
      <c r="F794" s="539">
        <f>SUM(F795:F799)</f>
        <v>0</v>
      </c>
      <c r="G794" s="536"/>
      <c r="H794" s="540"/>
    </row>
    <row r="795" spans="1:256" s="510" customFormat="1" ht="24.75" customHeight="1" hidden="1">
      <c r="A795" s="541" t="s">
        <v>627</v>
      </c>
      <c r="B795" s="363"/>
      <c r="C795" s="363">
        <f t="shared" si="50"/>
        <v>0</v>
      </c>
      <c r="D795" s="363">
        <v>0</v>
      </c>
      <c r="E795" s="542"/>
      <c r="F795" s="543"/>
      <c r="G795" s="542"/>
      <c r="H795" s="518"/>
      <c r="I795" s="519"/>
      <c r="J795" s="519"/>
      <c r="K795" s="519"/>
      <c r="L795" s="519"/>
      <c r="M795" s="519"/>
      <c r="N795" s="519"/>
      <c r="O795" s="519"/>
      <c r="P795" s="519"/>
      <c r="Q795" s="519"/>
      <c r="R795" s="519"/>
      <c r="S795" s="519"/>
      <c r="T795" s="519"/>
      <c r="U795" s="519"/>
      <c r="V795" s="519"/>
      <c r="W795" s="519"/>
      <c r="X795" s="519"/>
      <c r="Y795" s="519"/>
      <c r="Z795" s="519"/>
      <c r="AA795" s="519"/>
      <c r="AB795" s="519"/>
      <c r="AC795" s="519"/>
      <c r="AD795" s="519"/>
      <c r="AE795" s="519"/>
      <c r="AF795" s="519"/>
      <c r="HQ795" s="519"/>
      <c r="HR795" s="519"/>
      <c r="HS795" s="519"/>
      <c r="HT795" s="519"/>
      <c r="HU795" s="519"/>
      <c r="HV795" s="519"/>
      <c r="HW795" s="519"/>
      <c r="HX795" s="519"/>
      <c r="HY795" s="519"/>
      <c r="HZ795" s="519"/>
      <c r="IA795" s="519"/>
      <c r="IB795" s="519"/>
      <c r="IC795" s="519"/>
      <c r="ID795" s="519"/>
      <c r="IE795" s="519"/>
      <c r="IF795" s="519"/>
      <c r="IG795" s="519"/>
      <c r="IH795" s="519"/>
      <c r="II795" s="519"/>
      <c r="IJ795" s="519"/>
      <c r="IK795" s="519"/>
      <c r="IL795" s="519"/>
      <c r="IM795" s="519"/>
      <c r="IN795" s="519"/>
      <c r="IO795" s="519"/>
      <c r="IP795" s="519"/>
      <c r="IQ795" s="519"/>
      <c r="IR795" s="519"/>
      <c r="IS795" s="519"/>
      <c r="IT795" s="519"/>
      <c r="IU795" s="519"/>
      <c r="IV795" s="519"/>
    </row>
    <row r="796" spans="1:256" s="510" customFormat="1" ht="24.75" customHeight="1" hidden="1">
      <c r="A796" s="541" t="s">
        <v>628</v>
      </c>
      <c r="B796" s="363"/>
      <c r="C796" s="363">
        <f t="shared" si="50"/>
        <v>0</v>
      </c>
      <c r="D796" s="363">
        <f>SUM(D797:D798)</f>
        <v>0</v>
      </c>
      <c r="E796" s="542"/>
      <c r="F796" s="543"/>
      <c r="G796" s="542"/>
      <c r="H796" s="518"/>
      <c r="I796" s="519"/>
      <c r="J796" s="519"/>
      <c r="K796" s="519"/>
      <c r="L796" s="519"/>
      <c r="M796" s="519"/>
      <c r="N796" s="519"/>
      <c r="O796" s="519"/>
      <c r="P796" s="519"/>
      <c r="Q796" s="519"/>
      <c r="R796" s="519"/>
      <c r="S796" s="519"/>
      <c r="T796" s="519"/>
      <c r="U796" s="519"/>
      <c r="V796" s="519"/>
      <c r="W796" s="519"/>
      <c r="X796" s="519"/>
      <c r="Y796" s="519"/>
      <c r="Z796" s="519"/>
      <c r="AA796" s="519"/>
      <c r="AB796" s="519"/>
      <c r="AC796" s="519"/>
      <c r="AD796" s="519"/>
      <c r="AE796" s="519"/>
      <c r="AF796" s="519"/>
      <c r="HQ796" s="519"/>
      <c r="HR796" s="519"/>
      <c r="HS796" s="519"/>
      <c r="HT796" s="519"/>
      <c r="HU796" s="519"/>
      <c r="HV796" s="519"/>
      <c r="HW796" s="519"/>
      <c r="HX796" s="519"/>
      <c r="HY796" s="519"/>
      <c r="HZ796" s="519"/>
      <c r="IA796" s="519"/>
      <c r="IB796" s="519"/>
      <c r="IC796" s="519"/>
      <c r="ID796" s="519"/>
      <c r="IE796" s="519"/>
      <c r="IF796" s="519"/>
      <c r="IG796" s="519"/>
      <c r="IH796" s="519"/>
      <c r="II796" s="519"/>
      <c r="IJ796" s="519"/>
      <c r="IK796" s="519"/>
      <c r="IL796" s="519"/>
      <c r="IM796" s="519"/>
      <c r="IN796" s="519"/>
      <c r="IO796" s="519"/>
      <c r="IP796" s="519"/>
      <c r="IQ796" s="519"/>
      <c r="IR796" s="519"/>
      <c r="IS796" s="519"/>
      <c r="IT796" s="519"/>
      <c r="IU796" s="519"/>
      <c r="IV796" s="519"/>
    </row>
    <row r="797" spans="1:256" s="510" customFormat="1" ht="24.75" customHeight="1" hidden="1">
      <c r="A797" s="541" t="s">
        <v>629</v>
      </c>
      <c r="B797" s="363"/>
      <c r="C797" s="363">
        <f t="shared" si="50"/>
        <v>0</v>
      </c>
      <c r="D797" s="363">
        <v>0</v>
      </c>
      <c r="E797" s="542"/>
      <c r="F797" s="543"/>
      <c r="G797" s="542"/>
      <c r="H797" s="518"/>
      <c r="I797" s="519"/>
      <c r="J797" s="519"/>
      <c r="K797" s="519"/>
      <c r="L797" s="519"/>
      <c r="M797" s="519"/>
      <c r="N797" s="519"/>
      <c r="O797" s="519"/>
      <c r="P797" s="519"/>
      <c r="Q797" s="519"/>
      <c r="R797" s="519"/>
      <c r="S797" s="519"/>
      <c r="T797" s="519"/>
      <c r="U797" s="519"/>
      <c r="V797" s="519"/>
      <c r="W797" s="519"/>
      <c r="X797" s="519"/>
      <c r="Y797" s="519"/>
      <c r="Z797" s="519"/>
      <c r="AA797" s="519"/>
      <c r="AB797" s="519"/>
      <c r="AC797" s="519"/>
      <c r="AD797" s="519"/>
      <c r="AE797" s="519"/>
      <c r="AF797" s="519"/>
      <c r="HQ797" s="519"/>
      <c r="HR797" s="519"/>
      <c r="HS797" s="519"/>
      <c r="HT797" s="519"/>
      <c r="HU797" s="519"/>
      <c r="HV797" s="519"/>
      <c r="HW797" s="519"/>
      <c r="HX797" s="519"/>
      <c r="HY797" s="519"/>
      <c r="HZ797" s="519"/>
      <c r="IA797" s="519"/>
      <c r="IB797" s="519"/>
      <c r="IC797" s="519"/>
      <c r="ID797" s="519"/>
      <c r="IE797" s="519"/>
      <c r="IF797" s="519"/>
      <c r="IG797" s="519"/>
      <c r="IH797" s="519"/>
      <c r="II797" s="519"/>
      <c r="IJ797" s="519"/>
      <c r="IK797" s="519"/>
      <c r="IL797" s="519"/>
      <c r="IM797" s="519"/>
      <c r="IN797" s="519"/>
      <c r="IO797" s="519"/>
      <c r="IP797" s="519"/>
      <c r="IQ797" s="519"/>
      <c r="IR797" s="519"/>
      <c r="IS797" s="519"/>
      <c r="IT797" s="519"/>
      <c r="IU797" s="519"/>
      <c r="IV797" s="519"/>
    </row>
    <row r="798" spans="1:256" s="510" customFormat="1" ht="24.75" customHeight="1" hidden="1">
      <c r="A798" s="541" t="s">
        <v>630</v>
      </c>
      <c r="B798" s="363"/>
      <c r="C798" s="363">
        <f t="shared" si="50"/>
        <v>0</v>
      </c>
      <c r="D798" s="363">
        <v>0</v>
      </c>
      <c r="E798" s="542"/>
      <c r="F798" s="543"/>
      <c r="G798" s="542"/>
      <c r="H798" s="518"/>
      <c r="I798" s="519"/>
      <c r="J798" s="519"/>
      <c r="K798" s="519"/>
      <c r="L798" s="519"/>
      <c r="M798" s="519"/>
      <c r="N798" s="519"/>
      <c r="O798" s="519"/>
      <c r="P798" s="519"/>
      <c r="Q798" s="519"/>
      <c r="R798" s="519"/>
      <c r="S798" s="519"/>
      <c r="T798" s="519"/>
      <c r="U798" s="519"/>
      <c r="V798" s="519"/>
      <c r="W798" s="519"/>
      <c r="X798" s="519"/>
      <c r="Y798" s="519"/>
      <c r="Z798" s="519"/>
      <c r="AA798" s="519"/>
      <c r="AB798" s="519"/>
      <c r="AC798" s="519"/>
      <c r="AD798" s="519"/>
      <c r="AE798" s="519"/>
      <c r="AF798" s="519"/>
      <c r="HQ798" s="519"/>
      <c r="HR798" s="519"/>
      <c r="HS798" s="519"/>
      <c r="HT798" s="519"/>
      <c r="HU798" s="519"/>
      <c r="HV798" s="519"/>
      <c r="HW798" s="519"/>
      <c r="HX798" s="519"/>
      <c r="HY798" s="519"/>
      <c r="HZ798" s="519"/>
      <c r="IA798" s="519"/>
      <c r="IB798" s="519"/>
      <c r="IC798" s="519"/>
      <c r="ID798" s="519"/>
      <c r="IE798" s="519"/>
      <c r="IF798" s="519"/>
      <c r="IG798" s="519"/>
      <c r="IH798" s="519"/>
      <c r="II798" s="519"/>
      <c r="IJ798" s="519"/>
      <c r="IK798" s="519"/>
      <c r="IL798" s="519"/>
      <c r="IM798" s="519"/>
      <c r="IN798" s="519"/>
      <c r="IO798" s="519"/>
      <c r="IP798" s="519"/>
      <c r="IQ798" s="519"/>
      <c r="IR798" s="519"/>
      <c r="IS798" s="519"/>
      <c r="IT798" s="519"/>
      <c r="IU798" s="519"/>
      <c r="IV798" s="519"/>
    </row>
    <row r="799" spans="1:256" s="509" customFormat="1" ht="24.75" customHeight="1" hidden="1">
      <c r="A799" s="541" t="s">
        <v>631</v>
      </c>
      <c r="B799" s="363"/>
      <c r="C799" s="363">
        <f t="shared" si="50"/>
        <v>0</v>
      </c>
      <c r="D799" s="363">
        <f>SUM(D800:D801)</f>
        <v>0</v>
      </c>
      <c r="E799" s="542"/>
      <c r="F799" s="543"/>
      <c r="G799" s="542"/>
      <c r="H799" s="518"/>
      <c r="I799" s="519"/>
      <c r="J799" s="519"/>
      <c r="K799" s="519"/>
      <c r="L799" s="519"/>
      <c r="M799" s="519"/>
      <c r="N799" s="519"/>
      <c r="O799" s="519"/>
      <c r="P799" s="519"/>
      <c r="Q799" s="519"/>
      <c r="R799" s="519"/>
      <c r="S799" s="519"/>
      <c r="T799" s="519"/>
      <c r="U799" s="519"/>
      <c r="V799" s="519"/>
      <c r="W799" s="519"/>
      <c r="X799" s="519"/>
      <c r="Y799" s="519"/>
      <c r="Z799" s="519"/>
      <c r="AA799" s="519"/>
      <c r="AB799" s="519"/>
      <c r="AC799" s="519"/>
      <c r="AD799" s="519"/>
      <c r="AE799" s="519"/>
      <c r="AF799" s="519"/>
      <c r="HQ799" s="519"/>
      <c r="HR799" s="519"/>
      <c r="HS799" s="519"/>
      <c r="HT799" s="519"/>
      <c r="HU799" s="519"/>
      <c r="HV799" s="519"/>
      <c r="HW799" s="519"/>
      <c r="HX799" s="519"/>
      <c r="HY799" s="519"/>
      <c r="HZ799" s="519"/>
      <c r="IA799" s="519"/>
      <c r="IB799" s="519"/>
      <c r="IC799" s="519"/>
      <c r="ID799" s="519"/>
      <c r="IE799" s="519"/>
      <c r="IF799" s="519"/>
      <c r="IG799" s="519"/>
      <c r="IH799" s="519"/>
      <c r="II799" s="519"/>
      <c r="IJ799" s="519"/>
      <c r="IK799" s="519"/>
      <c r="IL799" s="519"/>
      <c r="IM799" s="519"/>
      <c r="IN799" s="519"/>
      <c r="IO799" s="519"/>
      <c r="IP799" s="519"/>
      <c r="IQ799" s="519"/>
      <c r="IR799" s="519"/>
      <c r="IS799" s="519"/>
      <c r="IT799" s="519"/>
      <c r="IU799" s="519"/>
      <c r="IV799" s="519"/>
    </row>
    <row r="800" spans="1:8" s="508" customFormat="1" ht="24.75" customHeight="1" hidden="1">
      <c r="A800" s="534" t="s">
        <v>632</v>
      </c>
      <c r="B800" s="360">
        <f>SUM(B801:B802)</f>
        <v>0</v>
      </c>
      <c r="C800" s="360">
        <f t="shared" si="50"/>
        <v>0</v>
      </c>
      <c r="D800" s="360">
        <f>SUM(D801:D802)</f>
        <v>0</v>
      </c>
      <c r="E800" s="536"/>
      <c r="F800" s="539">
        <f>SUM(F801:F802)</f>
        <v>0</v>
      </c>
      <c r="G800" s="536"/>
      <c r="H800" s="540"/>
    </row>
    <row r="801" spans="1:256" s="510" customFormat="1" ht="24.75" customHeight="1" hidden="1">
      <c r="A801" s="541" t="s">
        <v>633</v>
      </c>
      <c r="B801" s="363"/>
      <c r="C801" s="363">
        <f t="shared" si="50"/>
        <v>0</v>
      </c>
      <c r="D801" s="363">
        <v>0</v>
      </c>
      <c r="E801" s="542"/>
      <c r="F801" s="543"/>
      <c r="G801" s="542"/>
      <c r="H801" s="518"/>
      <c r="I801" s="519"/>
      <c r="J801" s="519"/>
      <c r="K801" s="519"/>
      <c r="L801" s="519"/>
      <c r="M801" s="519"/>
      <c r="N801" s="519"/>
      <c r="O801" s="519"/>
      <c r="P801" s="519"/>
      <c r="Q801" s="519"/>
      <c r="R801" s="519"/>
      <c r="S801" s="519"/>
      <c r="T801" s="519"/>
      <c r="U801" s="519"/>
      <c r="V801" s="519"/>
      <c r="W801" s="519"/>
      <c r="X801" s="519"/>
      <c r="Y801" s="519"/>
      <c r="Z801" s="519"/>
      <c r="AA801" s="519"/>
      <c r="AB801" s="519"/>
      <c r="AC801" s="519"/>
      <c r="AD801" s="519"/>
      <c r="AE801" s="519"/>
      <c r="AF801" s="519"/>
      <c r="HQ801" s="519"/>
      <c r="HR801" s="519"/>
      <c r="HS801" s="519"/>
      <c r="HT801" s="519"/>
      <c r="HU801" s="519"/>
      <c r="HV801" s="519"/>
      <c r="HW801" s="519"/>
      <c r="HX801" s="519"/>
      <c r="HY801" s="519"/>
      <c r="HZ801" s="519"/>
      <c r="IA801" s="519"/>
      <c r="IB801" s="519"/>
      <c r="IC801" s="519"/>
      <c r="ID801" s="519"/>
      <c r="IE801" s="519"/>
      <c r="IF801" s="519"/>
      <c r="IG801" s="519"/>
      <c r="IH801" s="519"/>
      <c r="II801" s="519"/>
      <c r="IJ801" s="519"/>
      <c r="IK801" s="519"/>
      <c r="IL801" s="519"/>
      <c r="IM801" s="519"/>
      <c r="IN801" s="519"/>
      <c r="IO801" s="519"/>
      <c r="IP801" s="519"/>
      <c r="IQ801" s="519"/>
      <c r="IR801" s="519"/>
      <c r="IS801" s="519"/>
      <c r="IT801" s="519"/>
      <c r="IU801" s="519"/>
      <c r="IV801" s="519"/>
    </row>
    <row r="802" spans="1:256" s="509" customFormat="1" ht="24.75" customHeight="1" hidden="1">
      <c r="A802" s="541" t="s">
        <v>634</v>
      </c>
      <c r="B802" s="363"/>
      <c r="C802" s="363">
        <f t="shared" si="50"/>
        <v>0</v>
      </c>
      <c r="D802" s="363">
        <f>D803</f>
        <v>0</v>
      </c>
      <c r="E802" s="542"/>
      <c r="F802" s="543"/>
      <c r="G802" s="542"/>
      <c r="H802" s="518"/>
      <c r="I802" s="519"/>
      <c r="J802" s="519"/>
      <c r="K802" s="519"/>
      <c r="L802" s="519"/>
      <c r="M802" s="519"/>
      <c r="N802" s="519"/>
      <c r="O802" s="519"/>
      <c r="P802" s="519"/>
      <c r="Q802" s="519"/>
      <c r="R802" s="519"/>
      <c r="S802" s="519"/>
      <c r="T802" s="519"/>
      <c r="U802" s="519"/>
      <c r="V802" s="519"/>
      <c r="W802" s="519"/>
      <c r="X802" s="519"/>
      <c r="Y802" s="519"/>
      <c r="Z802" s="519"/>
      <c r="AA802" s="519"/>
      <c r="AB802" s="519"/>
      <c r="AC802" s="519"/>
      <c r="AD802" s="519"/>
      <c r="AE802" s="519"/>
      <c r="AF802" s="519"/>
      <c r="HQ802" s="519"/>
      <c r="HR802" s="519"/>
      <c r="HS802" s="519"/>
      <c r="HT802" s="519"/>
      <c r="HU802" s="519"/>
      <c r="HV802" s="519"/>
      <c r="HW802" s="519"/>
      <c r="HX802" s="519"/>
      <c r="HY802" s="519"/>
      <c r="HZ802" s="519"/>
      <c r="IA802" s="519"/>
      <c r="IB802" s="519"/>
      <c r="IC802" s="519"/>
      <c r="ID802" s="519"/>
      <c r="IE802" s="519"/>
      <c r="IF802" s="519"/>
      <c r="IG802" s="519"/>
      <c r="IH802" s="519"/>
      <c r="II802" s="519"/>
      <c r="IJ802" s="519"/>
      <c r="IK802" s="519"/>
      <c r="IL802" s="519"/>
      <c r="IM802" s="519"/>
      <c r="IN802" s="519"/>
      <c r="IO802" s="519"/>
      <c r="IP802" s="519"/>
      <c r="IQ802" s="519"/>
      <c r="IR802" s="519"/>
      <c r="IS802" s="519"/>
      <c r="IT802" s="519"/>
      <c r="IU802" s="519"/>
      <c r="IV802" s="519"/>
    </row>
    <row r="803" spans="1:8" s="508" customFormat="1" ht="24.75" customHeight="1" hidden="1">
      <c r="A803" s="534" t="s">
        <v>635</v>
      </c>
      <c r="B803" s="360">
        <f>SUM(B804:B805)</f>
        <v>0</v>
      </c>
      <c r="C803" s="360">
        <f t="shared" si="50"/>
        <v>0</v>
      </c>
      <c r="D803" s="360">
        <f>SUM(D804:D805)</f>
        <v>0</v>
      </c>
      <c r="E803" s="536"/>
      <c r="F803" s="539">
        <f>SUM(F804:F805)</f>
        <v>0</v>
      </c>
      <c r="G803" s="536"/>
      <c r="H803" s="540"/>
    </row>
    <row r="804" spans="1:256" s="510" customFormat="1" ht="24.75" customHeight="1" hidden="1">
      <c r="A804" s="541" t="s">
        <v>636</v>
      </c>
      <c r="B804" s="363"/>
      <c r="C804" s="363">
        <f t="shared" si="50"/>
        <v>0</v>
      </c>
      <c r="D804" s="363">
        <f>D805</f>
        <v>0</v>
      </c>
      <c r="E804" s="542"/>
      <c r="F804" s="543"/>
      <c r="G804" s="542"/>
      <c r="H804" s="518"/>
      <c r="I804" s="519"/>
      <c r="J804" s="519"/>
      <c r="K804" s="519"/>
      <c r="L804" s="519"/>
      <c r="M804" s="519"/>
      <c r="N804" s="519"/>
      <c r="O804" s="519"/>
      <c r="P804" s="519"/>
      <c r="Q804" s="519"/>
      <c r="R804" s="519"/>
      <c r="S804" s="519"/>
      <c r="T804" s="519"/>
      <c r="U804" s="519"/>
      <c r="V804" s="519"/>
      <c r="W804" s="519"/>
      <c r="X804" s="519"/>
      <c r="Y804" s="519"/>
      <c r="Z804" s="519"/>
      <c r="AA804" s="519"/>
      <c r="AB804" s="519"/>
      <c r="AC804" s="519"/>
      <c r="AD804" s="519"/>
      <c r="AE804" s="519"/>
      <c r="AF804" s="519"/>
      <c r="HQ804" s="519"/>
      <c r="HR804" s="519"/>
      <c r="HS804" s="519"/>
      <c r="HT804" s="519"/>
      <c r="HU804" s="519"/>
      <c r="HV804" s="519"/>
      <c r="HW804" s="519"/>
      <c r="HX804" s="519"/>
      <c r="HY804" s="519"/>
      <c r="HZ804" s="519"/>
      <c r="IA804" s="519"/>
      <c r="IB804" s="519"/>
      <c r="IC804" s="519"/>
      <c r="ID804" s="519"/>
      <c r="IE804" s="519"/>
      <c r="IF804" s="519"/>
      <c r="IG804" s="519"/>
      <c r="IH804" s="519"/>
      <c r="II804" s="519"/>
      <c r="IJ804" s="519"/>
      <c r="IK804" s="519"/>
      <c r="IL804" s="519"/>
      <c r="IM804" s="519"/>
      <c r="IN804" s="519"/>
      <c r="IO804" s="519"/>
      <c r="IP804" s="519"/>
      <c r="IQ804" s="519"/>
      <c r="IR804" s="519"/>
      <c r="IS804" s="519"/>
      <c r="IT804" s="519"/>
      <c r="IU804" s="519"/>
      <c r="IV804" s="519"/>
    </row>
    <row r="805" spans="1:256" s="509" customFormat="1" ht="24.75" customHeight="1" hidden="1">
      <c r="A805" s="541" t="s">
        <v>637</v>
      </c>
      <c r="B805" s="363"/>
      <c r="C805" s="363">
        <f t="shared" si="50"/>
        <v>0</v>
      </c>
      <c r="D805" s="363">
        <v>0</v>
      </c>
      <c r="E805" s="542"/>
      <c r="F805" s="543"/>
      <c r="G805" s="542"/>
      <c r="H805" s="518"/>
      <c r="I805" s="519"/>
      <c r="J805" s="519"/>
      <c r="K805" s="519"/>
      <c r="L805" s="519"/>
      <c r="M805" s="519"/>
      <c r="N805" s="519"/>
      <c r="O805" s="519"/>
      <c r="P805" s="519"/>
      <c r="Q805" s="519"/>
      <c r="R805" s="519"/>
      <c r="S805" s="519"/>
      <c r="T805" s="519"/>
      <c r="U805" s="519"/>
      <c r="V805" s="519"/>
      <c r="W805" s="519"/>
      <c r="X805" s="519"/>
      <c r="Y805" s="519"/>
      <c r="Z805" s="519"/>
      <c r="AA805" s="519"/>
      <c r="AB805" s="519"/>
      <c r="AC805" s="519"/>
      <c r="AD805" s="519"/>
      <c r="AE805" s="519"/>
      <c r="AF805" s="519"/>
      <c r="HQ805" s="519"/>
      <c r="HR805" s="519"/>
      <c r="HS805" s="519"/>
      <c r="HT805" s="519"/>
      <c r="HU805" s="519"/>
      <c r="HV805" s="519"/>
      <c r="HW805" s="519"/>
      <c r="HX805" s="519"/>
      <c r="HY805" s="519"/>
      <c r="HZ805" s="519"/>
      <c r="IA805" s="519"/>
      <c r="IB805" s="519"/>
      <c r="IC805" s="519"/>
      <c r="ID805" s="519"/>
      <c r="IE805" s="519"/>
      <c r="IF805" s="519"/>
      <c r="IG805" s="519"/>
      <c r="IH805" s="519"/>
      <c r="II805" s="519"/>
      <c r="IJ805" s="519"/>
      <c r="IK805" s="519"/>
      <c r="IL805" s="519"/>
      <c r="IM805" s="519"/>
      <c r="IN805" s="519"/>
      <c r="IO805" s="519"/>
      <c r="IP805" s="519"/>
      <c r="IQ805" s="519"/>
      <c r="IR805" s="519"/>
      <c r="IS805" s="519"/>
      <c r="IT805" s="519"/>
      <c r="IU805" s="519"/>
      <c r="IV805" s="519"/>
    </row>
    <row r="806" spans="1:8" s="508" customFormat="1" ht="24.75" customHeight="1" hidden="1">
      <c r="A806" s="534" t="s">
        <v>638</v>
      </c>
      <c r="B806" s="360">
        <f>B807</f>
        <v>0</v>
      </c>
      <c r="C806" s="360">
        <f t="shared" si="50"/>
        <v>0</v>
      </c>
      <c r="D806" s="360">
        <f>SUM(D807:D811)</f>
        <v>0</v>
      </c>
      <c r="E806" s="536"/>
      <c r="F806" s="539"/>
      <c r="G806" s="536"/>
      <c r="H806" s="540"/>
    </row>
    <row r="807" spans="1:8" s="508" customFormat="1" ht="24.75" customHeight="1" hidden="1">
      <c r="A807" s="541" t="s">
        <v>639</v>
      </c>
      <c r="B807" s="363"/>
      <c r="C807" s="363">
        <f t="shared" si="50"/>
        <v>0</v>
      </c>
      <c r="D807" s="363">
        <v>0</v>
      </c>
      <c r="E807" s="542"/>
      <c r="F807" s="543"/>
      <c r="G807" s="542"/>
      <c r="H807" s="544"/>
    </row>
    <row r="808" spans="1:8" s="508" customFormat="1" ht="24.75" customHeight="1" hidden="1">
      <c r="A808" s="534" t="s">
        <v>640</v>
      </c>
      <c r="B808" s="360">
        <f>B809</f>
        <v>0</v>
      </c>
      <c r="C808" s="360">
        <f t="shared" si="50"/>
        <v>0</v>
      </c>
      <c r="D808" s="360">
        <f>D809</f>
        <v>0</v>
      </c>
      <c r="E808" s="536"/>
      <c r="F808" s="539">
        <f>F809</f>
        <v>0</v>
      </c>
      <c r="G808" s="536"/>
      <c r="H808" s="540"/>
    </row>
    <row r="809" spans="1:256" s="509" customFormat="1" ht="24.75" customHeight="1" hidden="1">
      <c r="A809" s="541" t="s">
        <v>641</v>
      </c>
      <c r="B809" s="363"/>
      <c r="C809" s="363">
        <f t="shared" si="50"/>
        <v>0</v>
      </c>
      <c r="D809" s="363">
        <v>0</v>
      </c>
      <c r="E809" s="542"/>
      <c r="F809" s="543"/>
      <c r="G809" s="542"/>
      <c r="H809" s="518"/>
      <c r="I809" s="519"/>
      <c r="J809" s="519"/>
      <c r="K809" s="519"/>
      <c r="L809" s="519"/>
      <c r="M809" s="519"/>
      <c r="N809" s="519"/>
      <c r="O809" s="519"/>
      <c r="P809" s="519"/>
      <c r="Q809" s="519"/>
      <c r="R809" s="519"/>
      <c r="S809" s="519"/>
      <c r="T809" s="519"/>
      <c r="U809" s="519"/>
      <c r="V809" s="519"/>
      <c r="W809" s="519"/>
      <c r="X809" s="519"/>
      <c r="Y809" s="519"/>
      <c r="Z809" s="519"/>
      <c r="AA809" s="519"/>
      <c r="AB809" s="519"/>
      <c r="AC809" s="519"/>
      <c r="AD809" s="519"/>
      <c r="AE809" s="519"/>
      <c r="AF809" s="519"/>
      <c r="HQ809" s="519"/>
      <c r="HR809" s="519"/>
      <c r="HS809" s="519"/>
      <c r="HT809" s="519"/>
      <c r="HU809" s="519"/>
      <c r="HV809" s="519"/>
      <c r="HW809" s="519"/>
      <c r="HX809" s="519"/>
      <c r="HY809" s="519"/>
      <c r="HZ809" s="519"/>
      <c r="IA809" s="519"/>
      <c r="IB809" s="519"/>
      <c r="IC809" s="519"/>
      <c r="ID809" s="519"/>
      <c r="IE809" s="519"/>
      <c r="IF809" s="519"/>
      <c r="IG809" s="519"/>
      <c r="IH809" s="519"/>
      <c r="II809" s="519"/>
      <c r="IJ809" s="519"/>
      <c r="IK809" s="519"/>
      <c r="IL809" s="519"/>
      <c r="IM809" s="519"/>
      <c r="IN809" s="519"/>
      <c r="IO809" s="519"/>
      <c r="IP809" s="519"/>
      <c r="IQ809" s="519"/>
      <c r="IR809" s="519"/>
      <c r="IS809" s="519"/>
      <c r="IT809" s="519"/>
      <c r="IU809" s="519"/>
      <c r="IV809" s="519"/>
    </row>
    <row r="810" spans="1:8" s="508" customFormat="1" ht="24.75" customHeight="1" hidden="1">
      <c r="A810" s="534" t="s">
        <v>642</v>
      </c>
      <c r="B810" s="360">
        <f>SUM(B811:B815)</f>
        <v>0</v>
      </c>
      <c r="C810" s="360">
        <f t="shared" si="50"/>
        <v>0</v>
      </c>
      <c r="D810" s="360">
        <f>SUM(D811:D815)</f>
        <v>0</v>
      </c>
      <c r="E810" s="536"/>
      <c r="F810" s="539">
        <f>SUM(F811:F815)</f>
        <v>0</v>
      </c>
      <c r="G810" s="536"/>
      <c r="H810" s="540"/>
    </row>
    <row r="811" spans="1:256" s="506" customFormat="1" ht="24.75" customHeight="1" hidden="1">
      <c r="A811" s="541" t="s">
        <v>643</v>
      </c>
      <c r="B811" s="363"/>
      <c r="C811" s="363">
        <f t="shared" si="50"/>
        <v>0</v>
      </c>
      <c r="D811" s="363">
        <v>0</v>
      </c>
      <c r="E811" s="542"/>
      <c r="F811" s="543"/>
      <c r="G811" s="542"/>
      <c r="H811" s="518"/>
      <c r="I811" s="519"/>
      <c r="J811" s="519"/>
      <c r="K811" s="519"/>
      <c r="L811" s="519"/>
      <c r="M811" s="519"/>
      <c r="N811" s="519"/>
      <c r="O811" s="519"/>
      <c r="P811" s="519"/>
      <c r="Q811" s="519"/>
      <c r="R811" s="519"/>
      <c r="S811" s="519"/>
      <c r="T811" s="519"/>
      <c r="U811" s="519"/>
      <c r="V811" s="519"/>
      <c r="W811" s="519"/>
      <c r="X811" s="519"/>
      <c r="Y811" s="519"/>
      <c r="Z811" s="519"/>
      <c r="AA811" s="519"/>
      <c r="AB811" s="519"/>
      <c r="AC811" s="519"/>
      <c r="AD811" s="519"/>
      <c r="AE811" s="519"/>
      <c r="AF811" s="519"/>
      <c r="HQ811" s="519"/>
      <c r="HR811" s="519"/>
      <c r="HS811" s="519"/>
      <c r="HT811" s="519"/>
      <c r="HU811" s="519"/>
      <c r="HV811" s="519"/>
      <c r="HW811" s="519"/>
      <c r="HX811" s="519"/>
      <c r="HY811" s="519"/>
      <c r="HZ811" s="519"/>
      <c r="IA811" s="519"/>
      <c r="IB811" s="519"/>
      <c r="IC811" s="519"/>
      <c r="ID811" s="519"/>
      <c r="IE811" s="519"/>
      <c r="IF811" s="519"/>
      <c r="IG811" s="519"/>
      <c r="IH811" s="519"/>
      <c r="II811" s="519"/>
      <c r="IJ811" s="519"/>
      <c r="IK811" s="519"/>
      <c r="IL811" s="519"/>
      <c r="IM811" s="519"/>
      <c r="IN811" s="519"/>
      <c r="IO811" s="519"/>
      <c r="IP811" s="519"/>
      <c r="IQ811" s="519"/>
      <c r="IR811" s="519"/>
      <c r="IS811" s="519"/>
      <c r="IT811" s="519"/>
      <c r="IU811" s="519"/>
      <c r="IV811" s="519"/>
    </row>
    <row r="812" spans="1:256" s="506" customFormat="1" ht="24.75" customHeight="1" hidden="1">
      <c r="A812" s="541" t="s">
        <v>644</v>
      </c>
      <c r="B812" s="363"/>
      <c r="C812" s="363">
        <f t="shared" si="50"/>
        <v>0</v>
      </c>
      <c r="D812" s="363">
        <f>D813</f>
        <v>0</v>
      </c>
      <c r="E812" s="542"/>
      <c r="F812" s="543"/>
      <c r="G812" s="542"/>
      <c r="H812" s="518"/>
      <c r="I812" s="519"/>
      <c r="J812" s="519"/>
      <c r="K812" s="519"/>
      <c r="L812" s="519"/>
      <c r="M812" s="519"/>
      <c r="N812" s="519"/>
      <c r="O812" s="519"/>
      <c r="P812" s="519"/>
      <c r="Q812" s="519"/>
      <c r="R812" s="519"/>
      <c r="S812" s="519"/>
      <c r="T812" s="519"/>
      <c r="U812" s="519"/>
      <c r="V812" s="519"/>
      <c r="W812" s="519"/>
      <c r="X812" s="519"/>
      <c r="Y812" s="519"/>
      <c r="Z812" s="519"/>
      <c r="AA812" s="519"/>
      <c r="AB812" s="519"/>
      <c r="AC812" s="519"/>
      <c r="AD812" s="519"/>
      <c r="AE812" s="519"/>
      <c r="AF812" s="519"/>
      <c r="HQ812" s="519"/>
      <c r="HR812" s="519"/>
      <c r="HS812" s="519"/>
      <c r="HT812" s="519"/>
      <c r="HU812" s="519"/>
      <c r="HV812" s="519"/>
      <c r="HW812" s="519"/>
      <c r="HX812" s="519"/>
      <c r="HY812" s="519"/>
      <c r="HZ812" s="519"/>
      <c r="IA812" s="519"/>
      <c r="IB812" s="519"/>
      <c r="IC812" s="519"/>
      <c r="ID812" s="519"/>
      <c r="IE812" s="519"/>
      <c r="IF812" s="519"/>
      <c r="IG812" s="519"/>
      <c r="IH812" s="519"/>
      <c r="II812" s="519"/>
      <c r="IJ812" s="519"/>
      <c r="IK812" s="519"/>
      <c r="IL812" s="519"/>
      <c r="IM812" s="519"/>
      <c r="IN812" s="519"/>
      <c r="IO812" s="519"/>
      <c r="IP812" s="519"/>
      <c r="IQ812" s="519"/>
      <c r="IR812" s="519"/>
      <c r="IS812" s="519"/>
      <c r="IT812" s="519"/>
      <c r="IU812" s="519"/>
      <c r="IV812" s="519"/>
    </row>
    <row r="813" spans="1:256" s="506" customFormat="1" ht="24.75" customHeight="1" hidden="1">
      <c r="A813" s="541" t="s">
        <v>645</v>
      </c>
      <c r="B813" s="363"/>
      <c r="C813" s="363">
        <f t="shared" si="50"/>
        <v>0</v>
      </c>
      <c r="D813" s="363">
        <v>0</v>
      </c>
      <c r="E813" s="542"/>
      <c r="F813" s="543"/>
      <c r="G813" s="542"/>
      <c r="H813" s="518"/>
      <c r="I813" s="519"/>
      <c r="J813" s="519"/>
      <c r="K813" s="519"/>
      <c r="L813" s="519"/>
      <c r="M813" s="519"/>
      <c r="N813" s="519"/>
      <c r="O813" s="519"/>
      <c r="P813" s="519"/>
      <c r="Q813" s="519"/>
      <c r="R813" s="519"/>
      <c r="S813" s="519"/>
      <c r="T813" s="519"/>
      <c r="U813" s="519"/>
      <c r="V813" s="519"/>
      <c r="W813" s="519"/>
      <c r="X813" s="519"/>
      <c r="Y813" s="519"/>
      <c r="Z813" s="519"/>
      <c r="AA813" s="519"/>
      <c r="AB813" s="519"/>
      <c r="AC813" s="519"/>
      <c r="AD813" s="519"/>
      <c r="AE813" s="519"/>
      <c r="AF813" s="519"/>
      <c r="HQ813" s="519"/>
      <c r="HR813" s="519"/>
      <c r="HS813" s="519"/>
      <c r="HT813" s="519"/>
      <c r="HU813" s="519"/>
      <c r="HV813" s="519"/>
      <c r="HW813" s="519"/>
      <c r="HX813" s="519"/>
      <c r="HY813" s="519"/>
      <c r="HZ813" s="519"/>
      <c r="IA813" s="519"/>
      <c r="IB813" s="519"/>
      <c r="IC813" s="519"/>
      <c r="ID813" s="519"/>
      <c r="IE813" s="519"/>
      <c r="IF813" s="519"/>
      <c r="IG813" s="519"/>
      <c r="IH813" s="519"/>
      <c r="II813" s="519"/>
      <c r="IJ813" s="519"/>
      <c r="IK813" s="519"/>
      <c r="IL813" s="519"/>
      <c r="IM813" s="519"/>
      <c r="IN813" s="519"/>
      <c r="IO813" s="519"/>
      <c r="IP813" s="519"/>
      <c r="IQ813" s="519"/>
      <c r="IR813" s="519"/>
      <c r="IS813" s="519"/>
      <c r="IT813" s="519"/>
      <c r="IU813" s="519"/>
      <c r="IV813" s="519"/>
    </row>
    <row r="814" spans="1:256" s="506" customFormat="1" ht="24.75" customHeight="1" hidden="1">
      <c r="A814" s="541" t="s">
        <v>646</v>
      </c>
      <c r="B814" s="363"/>
      <c r="C814" s="363">
        <f t="shared" si="50"/>
        <v>0</v>
      </c>
      <c r="D814" s="363">
        <f>D815</f>
        <v>0</v>
      </c>
      <c r="E814" s="542"/>
      <c r="F814" s="543"/>
      <c r="G814" s="542"/>
      <c r="H814" s="518"/>
      <c r="I814" s="519"/>
      <c r="J814" s="519"/>
      <c r="K814" s="519"/>
      <c r="L814" s="519"/>
      <c r="M814" s="519"/>
      <c r="N814" s="519"/>
      <c r="O814" s="519"/>
      <c r="P814" s="519"/>
      <c r="Q814" s="519"/>
      <c r="R814" s="519"/>
      <c r="S814" s="519"/>
      <c r="T814" s="519"/>
      <c r="U814" s="519"/>
      <c r="V814" s="519"/>
      <c r="W814" s="519"/>
      <c r="X814" s="519"/>
      <c r="Y814" s="519"/>
      <c r="Z814" s="519"/>
      <c r="AA814" s="519"/>
      <c r="AB814" s="519"/>
      <c r="AC814" s="519"/>
      <c r="AD814" s="519"/>
      <c r="AE814" s="519"/>
      <c r="AF814" s="519"/>
      <c r="HQ814" s="519"/>
      <c r="HR814" s="519"/>
      <c r="HS814" s="519"/>
      <c r="HT814" s="519"/>
      <c r="HU814" s="519"/>
      <c r="HV814" s="519"/>
      <c r="HW814" s="519"/>
      <c r="HX814" s="519"/>
      <c r="HY814" s="519"/>
      <c r="HZ814" s="519"/>
      <c r="IA814" s="519"/>
      <c r="IB814" s="519"/>
      <c r="IC814" s="519"/>
      <c r="ID814" s="519"/>
      <c r="IE814" s="519"/>
      <c r="IF814" s="519"/>
      <c r="IG814" s="519"/>
      <c r="IH814" s="519"/>
      <c r="II814" s="519"/>
      <c r="IJ814" s="519"/>
      <c r="IK814" s="519"/>
      <c r="IL814" s="519"/>
      <c r="IM814" s="519"/>
      <c r="IN814" s="519"/>
      <c r="IO814" s="519"/>
      <c r="IP814" s="519"/>
      <c r="IQ814" s="519"/>
      <c r="IR814" s="519"/>
      <c r="IS814" s="519"/>
      <c r="IT814" s="519"/>
      <c r="IU814" s="519"/>
      <c r="IV814" s="519"/>
    </row>
    <row r="815" spans="1:256" s="509" customFormat="1" ht="24.75" customHeight="1" hidden="1">
      <c r="A815" s="541" t="s">
        <v>647</v>
      </c>
      <c r="B815" s="363"/>
      <c r="C815" s="363">
        <f t="shared" si="50"/>
        <v>0</v>
      </c>
      <c r="D815" s="363">
        <v>0</v>
      </c>
      <c r="E815" s="542"/>
      <c r="F815" s="543"/>
      <c r="G815" s="542"/>
      <c r="H815" s="518"/>
      <c r="I815" s="519"/>
      <c r="J815" s="519"/>
      <c r="K815" s="519"/>
      <c r="L815" s="519"/>
      <c r="M815" s="519"/>
      <c r="N815" s="519"/>
      <c r="O815" s="519"/>
      <c r="P815" s="519"/>
      <c r="Q815" s="519"/>
      <c r="R815" s="519"/>
      <c r="S815" s="519"/>
      <c r="T815" s="519"/>
      <c r="U815" s="519"/>
      <c r="V815" s="519"/>
      <c r="W815" s="519"/>
      <c r="X815" s="519"/>
      <c r="Y815" s="519"/>
      <c r="Z815" s="519"/>
      <c r="AA815" s="519"/>
      <c r="AB815" s="519"/>
      <c r="AC815" s="519"/>
      <c r="AD815" s="519"/>
      <c r="AE815" s="519"/>
      <c r="AF815" s="519"/>
      <c r="HQ815" s="519"/>
      <c r="HR815" s="519"/>
      <c r="HS815" s="519"/>
      <c r="HT815" s="519"/>
      <c r="HU815" s="519"/>
      <c r="HV815" s="519"/>
      <c r="HW815" s="519"/>
      <c r="HX815" s="519"/>
      <c r="HY815" s="519"/>
      <c r="HZ815" s="519"/>
      <c r="IA815" s="519"/>
      <c r="IB815" s="519"/>
      <c r="IC815" s="519"/>
      <c r="ID815" s="519"/>
      <c r="IE815" s="519"/>
      <c r="IF815" s="519"/>
      <c r="IG815" s="519"/>
      <c r="IH815" s="519"/>
      <c r="II815" s="519"/>
      <c r="IJ815" s="519"/>
      <c r="IK815" s="519"/>
      <c r="IL815" s="519"/>
      <c r="IM815" s="519"/>
      <c r="IN815" s="519"/>
      <c r="IO815" s="519"/>
      <c r="IP815" s="519"/>
      <c r="IQ815" s="519"/>
      <c r="IR815" s="519"/>
      <c r="IS815" s="519"/>
      <c r="IT815" s="519"/>
      <c r="IU815" s="519"/>
      <c r="IV815" s="519"/>
    </row>
    <row r="816" spans="1:8" s="508" customFormat="1" ht="24.75" customHeight="1" hidden="1">
      <c r="A816" s="534" t="s">
        <v>648</v>
      </c>
      <c r="B816" s="360">
        <f>B817</f>
        <v>0</v>
      </c>
      <c r="C816" s="360">
        <f t="shared" si="50"/>
        <v>0</v>
      </c>
      <c r="D816" s="360">
        <f>D817</f>
        <v>0</v>
      </c>
      <c r="E816" s="536"/>
      <c r="F816" s="539">
        <f>F817</f>
        <v>0</v>
      </c>
      <c r="G816" s="536"/>
      <c r="H816" s="540"/>
    </row>
    <row r="817" spans="1:256" s="509" customFormat="1" ht="24.75" customHeight="1" hidden="1">
      <c r="A817" s="541" t="s">
        <v>649</v>
      </c>
      <c r="B817" s="363"/>
      <c r="C817" s="363">
        <f t="shared" si="50"/>
        <v>0</v>
      </c>
      <c r="D817" s="363">
        <v>0</v>
      </c>
      <c r="E817" s="542"/>
      <c r="F817" s="543"/>
      <c r="G817" s="542"/>
      <c r="H817" s="518"/>
      <c r="I817" s="519"/>
      <c r="J817" s="519"/>
      <c r="K817" s="519"/>
      <c r="L817" s="519"/>
      <c r="M817" s="519"/>
      <c r="N817" s="519"/>
      <c r="O817" s="519"/>
      <c r="P817" s="519"/>
      <c r="Q817" s="519"/>
      <c r="R817" s="519"/>
      <c r="S817" s="519"/>
      <c r="T817" s="519"/>
      <c r="U817" s="519"/>
      <c r="V817" s="519"/>
      <c r="W817" s="519"/>
      <c r="X817" s="519"/>
      <c r="Y817" s="519"/>
      <c r="Z817" s="519"/>
      <c r="AA817" s="519"/>
      <c r="AB817" s="519"/>
      <c r="AC817" s="519"/>
      <c r="AD817" s="519"/>
      <c r="AE817" s="519"/>
      <c r="AF817" s="519"/>
      <c r="HQ817" s="519"/>
      <c r="HR817" s="519"/>
      <c r="HS817" s="519"/>
      <c r="HT817" s="519"/>
      <c r="HU817" s="519"/>
      <c r="HV817" s="519"/>
      <c r="HW817" s="519"/>
      <c r="HX817" s="519"/>
      <c r="HY817" s="519"/>
      <c r="HZ817" s="519"/>
      <c r="IA817" s="519"/>
      <c r="IB817" s="519"/>
      <c r="IC817" s="519"/>
      <c r="ID817" s="519"/>
      <c r="IE817" s="519"/>
      <c r="IF817" s="519"/>
      <c r="IG817" s="519"/>
      <c r="IH817" s="519"/>
      <c r="II817" s="519"/>
      <c r="IJ817" s="519"/>
      <c r="IK817" s="519"/>
      <c r="IL817" s="519"/>
      <c r="IM817" s="519"/>
      <c r="IN817" s="519"/>
      <c r="IO817" s="519"/>
      <c r="IP817" s="519"/>
      <c r="IQ817" s="519"/>
      <c r="IR817" s="519"/>
      <c r="IS817" s="519"/>
      <c r="IT817" s="519"/>
      <c r="IU817" s="519"/>
      <c r="IV817" s="519"/>
    </row>
    <row r="818" spans="1:8" s="508" customFormat="1" ht="24.75" customHeight="1" hidden="1">
      <c r="A818" s="534" t="s">
        <v>650</v>
      </c>
      <c r="B818" s="360">
        <f>B819</f>
        <v>0</v>
      </c>
      <c r="C818" s="360">
        <f t="shared" si="50"/>
        <v>0</v>
      </c>
      <c r="D818" s="360">
        <f>D819</f>
        <v>0</v>
      </c>
      <c r="E818" s="536"/>
      <c r="F818" s="539">
        <f>F819</f>
        <v>0</v>
      </c>
      <c r="G818" s="536"/>
      <c r="H818" s="540"/>
    </row>
    <row r="819" spans="1:256" s="509" customFormat="1" ht="24.75" customHeight="1" hidden="1">
      <c r="A819" s="541" t="s">
        <v>651</v>
      </c>
      <c r="B819" s="363"/>
      <c r="C819" s="363">
        <f t="shared" si="50"/>
        <v>0</v>
      </c>
      <c r="D819" s="363">
        <v>0</v>
      </c>
      <c r="E819" s="542"/>
      <c r="F819" s="543"/>
      <c r="G819" s="542"/>
      <c r="H819" s="518"/>
      <c r="I819" s="519"/>
      <c r="J819" s="519"/>
      <c r="K819" s="519"/>
      <c r="L819" s="519"/>
      <c r="M819" s="519"/>
      <c r="N819" s="519"/>
      <c r="O819" s="519"/>
      <c r="P819" s="519"/>
      <c r="Q819" s="519"/>
      <c r="R819" s="519"/>
      <c r="S819" s="519"/>
      <c r="T819" s="519"/>
      <c r="U819" s="519"/>
      <c r="V819" s="519"/>
      <c r="W819" s="519"/>
      <c r="X819" s="519"/>
      <c r="Y819" s="519"/>
      <c r="Z819" s="519"/>
      <c r="AA819" s="519"/>
      <c r="AB819" s="519"/>
      <c r="AC819" s="519"/>
      <c r="AD819" s="519"/>
      <c r="AE819" s="519"/>
      <c r="AF819" s="519"/>
      <c r="HQ819" s="519"/>
      <c r="HR819" s="519"/>
      <c r="HS819" s="519"/>
      <c r="HT819" s="519"/>
      <c r="HU819" s="519"/>
      <c r="HV819" s="519"/>
      <c r="HW819" s="519"/>
      <c r="HX819" s="519"/>
      <c r="HY819" s="519"/>
      <c r="HZ819" s="519"/>
      <c r="IA819" s="519"/>
      <c r="IB819" s="519"/>
      <c r="IC819" s="519"/>
      <c r="ID819" s="519"/>
      <c r="IE819" s="519"/>
      <c r="IF819" s="519"/>
      <c r="IG819" s="519"/>
      <c r="IH819" s="519"/>
      <c r="II819" s="519"/>
      <c r="IJ819" s="519"/>
      <c r="IK819" s="519"/>
      <c r="IL819" s="519"/>
      <c r="IM819" s="519"/>
      <c r="IN819" s="519"/>
      <c r="IO819" s="519"/>
      <c r="IP819" s="519"/>
      <c r="IQ819" s="519"/>
      <c r="IR819" s="519"/>
      <c r="IS819" s="519"/>
      <c r="IT819" s="519"/>
      <c r="IU819" s="519"/>
      <c r="IV819" s="519"/>
    </row>
    <row r="820" spans="1:8" s="508" customFormat="1" ht="24.75" customHeight="1" hidden="1">
      <c r="A820" s="534" t="s">
        <v>652</v>
      </c>
      <c r="B820" s="360">
        <f>SUM(B821:B834)</f>
        <v>0</v>
      </c>
      <c r="C820" s="360">
        <f t="shared" si="50"/>
        <v>0</v>
      </c>
      <c r="D820" s="360">
        <f>SUM(D821:D834)</f>
        <v>0</v>
      </c>
      <c r="E820" s="536"/>
      <c r="F820" s="539">
        <f>SUM(F821:F834)</f>
        <v>0</v>
      </c>
      <c r="G820" s="536"/>
      <c r="H820" s="540"/>
    </row>
    <row r="821" spans="1:256" s="506" customFormat="1" ht="24.75" customHeight="1" hidden="1">
      <c r="A821" s="541" t="s">
        <v>45</v>
      </c>
      <c r="B821" s="363"/>
      <c r="C821" s="363">
        <f t="shared" si="50"/>
        <v>0</v>
      </c>
      <c r="D821" s="363">
        <v>0</v>
      </c>
      <c r="E821" s="542"/>
      <c r="F821" s="543"/>
      <c r="G821" s="542"/>
      <c r="H821" s="518"/>
      <c r="I821" s="519"/>
      <c r="J821" s="519"/>
      <c r="K821" s="519"/>
      <c r="L821" s="519"/>
      <c r="M821" s="519"/>
      <c r="N821" s="519"/>
      <c r="O821" s="519"/>
      <c r="P821" s="519"/>
      <c r="Q821" s="519"/>
      <c r="R821" s="519"/>
      <c r="S821" s="519"/>
      <c r="T821" s="519"/>
      <c r="U821" s="519"/>
      <c r="V821" s="519"/>
      <c r="W821" s="519"/>
      <c r="X821" s="519"/>
      <c r="Y821" s="519"/>
      <c r="Z821" s="519"/>
      <c r="AA821" s="519"/>
      <c r="AB821" s="519"/>
      <c r="AC821" s="519"/>
      <c r="AD821" s="519"/>
      <c r="AE821" s="519"/>
      <c r="AF821" s="519"/>
      <c r="HQ821" s="519"/>
      <c r="HR821" s="519"/>
      <c r="HS821" s="519"/>
      <c r="HT821" s="519"/>
      <c r="HU821" s="519"/>
      <c r="HV821" s="519"/>
      <c r="HW821" s="519"/>
      <c r="HX821" s="519"/>
      <c r="HY821" s="519"/>
      <c r="HZ821" s="519"/>
      <c r="IA821" s="519"/>
      <c r="IB821" s="519"/>
      <c r="IC821" s="519"/>
      <c r="ID821" s="519"/>
      <c r="IE821" s="519"/>
      <c r="IF821" s="519"/>
      <c r="IG821" s="519"/>
      <c r="IH821" s="519"/>
      <c r="II821" s="519"/>
      <c r="IJ821" s="519"/>
      <c r="IK821" s="519"/>
      <c r="IL821" s="519"/>
      <c r="IM821" s="519"/>
      <c r="IN821" s="519"/>
      <c r="IO821" s="519"/>
      <c r="IP821" s="519"/>
      <c r="IQ821" s="519"/>
      <c r="IR821" s="519"/>
      <c r="IS821" s="519"/>
      <c r="IT821" s="519"/>
      <c r="IU821" s="519"/>
      <c r="IV821" s="519"/>
    </row>
    <row r="822" spans="1:8" s="508" customFormat="1" ht="24.75" customHeight="1" hidden="1">
      <c r="A822" s="541" t="s">
        <v>46</v>
      </c>
      <c r="B822" s="363"/>
      <c r="C822" s="363">
        <f t="shared" si="50"/>
        <v>0</v>
      </c>
      <c r="D822" s="363">
        <v>0</v>
      </c>
      <c r="E822" s="542"/>
      <c r="F822" s="543"/>
      <c r="G822" s="542"/>
      <c r="H822" s="544"/>
    </row>
    <row r="823" spans="1:256" s="506" customFormat="1" ht="24.75" customHeight="1" hidden="1">
      <c r="A823" s="541" t="s">
        <v>47</v>
      </c>
      <c r="B823" s="363"/>
      <c r="C823" s="363">
        <f t="shared" si="50"/>
        <v>0</v>
      </c>
      <c r="D823" s="363">
        <v>0</v>
      </c>
      <c r="E823" s="542"/>
      <c r="F823" s="543"/>
      <c r="G823" s="542"/>
      <c r="H823" s="518"/>
      <c r="I823" s="519"/>
      <c r="J823" s="519"/>
      <c r="K823" s="519"/>
      <c r="L823" s="519"/>
      <c r="M823" s="519"/>
      <c r="N823" s="519"/>
      <c r="O823" s="519"/>
      <c r="P823" s="519"/>
      <c r="Q823" s="519"/>
      <c r="R823" s="519"/>
      <c r="S823" s="519"/>
      <c r="T823" s="519"/>
      <c r="U823" s="519"/>
      <c r="V823" s="519"/>
      <c r="W823" s="519"/>
      <c r="X823" s="519"/>
      <c r="Y823" s="519"/>
      <c r="Z823" s="519"/>
      <c r="AA823" s="519"/>
      <c r="AB823" s="519"/>
      <c r="AC823" s="519"/>
      <c r="AD823" s="519"/>
      <c r="AE823" s="519"/>
      <c r="AF823" s="519"/>
      <c r="HQ823" s="519"/>
      <c r="HR823" s="519"/>
      <c r="HS823" s="519"/>
      <c r="HT823" s="519"/>
      <c r="HU823" s="519"/>
      <c r="HV823" s="519"/>
      <c r="HW823" s="519"/>
      <c r="HX823" s="519"/>
      <c r="HY823" s="519"/>
      <c r="HZ823" s="519"/>
      <c r="IA823" s="519"/>
      <c r="IB823" s="519"/>
      <c r="IC823" s="519"/>
      <c r="ID823" s="519"/>
      <c r="IE823" s="519"/>
      <c r="IF823" s="519"/>
      <c r="IG823" s="519"/>
      <c r="IH823" s="519"/>
      <c r="II823" s="519"/>
      <c r="IJ823" s="519"/>
      <c r="IK823" s="519"/>
      <c r="IL823" s="519"/>
      <c r="IM823" s="519"/>
      <c r="IN823" s="519"/>
      <c r="IO823" s="519"/>
      <c r="IP823" s="519"/>
      <c r="IQ823" s="519"/>
      <c r="IR823" s="519"/>
      <c r="IS823" s="519"/>
      <c r="IT823" s="519"/>
      <c r="IU823" s="519"/>
      <c r="IV823" s="519"/>
    </row>
    <row r="824" spans="1:256" s="511" customFormat="1" ht="24.75" customHeight="1" hidden="1">
      <c r="A824" s="541" t="s">
        <v>653</v>
      </c>
      <c r="B824" s="363"/>
      <c r="C824" s="363">
        <f t="shared" si="50"/>
        <v>0</v>
      </c>
      <c r="D824" s="363">
        <v>0</v>
      </c>
      <c r="E824" s="542"/>
      <c r="F824" s="543"/>
      <c r="G824" s="542"/>
      <c r="H824" s="518"/>
      <c r="I824" s="519"/>
      <c r="J824" s="519"/>
      <c r="K824" s="519"/>
      <c r="L824" s="519"/>
      <c r="M824" s="519"/>
      <c r="N824" s="519"/>
      <c r="O824" s="519"/>
      <c r="P824" s="519"/>
      <c r="Q824" s="519"/>
      <c r="R824" s="519"/>
      <c r="S824" s="519"/>
      <c r="T824" s="519"/>
      <c r="U824" s="519"/>
      <c r="V824" s="519"/>
      <c r="W824" s="519"/>
      <c r="X824" s="519"/>
      <c r="Y824" s="519"/>
      <c r="Z824" s="519"/>
      <c r="AA824" s="519"/>
      <c r="AB824" s="519"/>
      <c r="AC824" s="519"/>
      <c r="AD824" s="519"/>
      <c r="AE824" s="519"/>
      <c r="AF824" s="519"/>
      <c r="HQ824" s="519"/>
      <c r="HR824" s="519"/>
      <c r="HS824" s="519"/>
      <c r="HT824" s="519"/>
      <c r="HU824" s="519"/>
      <c r="HV824" s="519"/>
      <c r="HW824" s="519"/>
      <c r="HX824" s="519"/>
      <c r="HY824" s="519"/>
      <c r="HZ824" s="519"/>
      <c r="IA824" s="519"/>
      <c r="IB824" s="519"/>
      <c r="IC824" s="519"/>
      <c r="ID824" s="519"/>
      <c r="IE824" s="519"/>
      <c r="IF824" s="519"/>
      <c r="IG824" s="519"/>
      <c r="IH824" s="519"/>
      <c r="II824" s="519"/>
      <c r="IJ824" s="519"/>
      <c r="IK824" s="519"/>
      <c r="IL824" s="519"/>
      <c r="IM824" s="519"/>
      <c r="IN824" s="519"/>
      <c r="IO824" s="519"/>
      <c r="IP824" s="519"/>
      <c r="IQ824" s="519"/>
      <c r="IR824" s="519"/>
      <c r="IS824" s="519"/>
      <c r="IT824" s="519"/>
      <c r="IU824" s="519"/>
      <c r="IV824" s="519"/>
    </row>
    <row r="825" spans="1:256" s="506" customFormat="1" ht="24.75" customHeight="1" hidden="1">
      <c r="A825" s="541" t="s">
        <v>654</v>
      </c>
      <c r="B825" s="363"/>
      <c r="C825" s="363">
        <f t="shared" si="50"/>
        <v>0</v>
      </c>
      <c r="D825" s="363">
        <v>0</v>
      </c>
      <c r="E825" s="542"/>
      <c r="F825" s="543"/>
      <c r="G825" s="542"/>
      <c r="H825" s="518"/>
      <c r="I825" s="519"/>
      <c r="J825" s="519"/>
      <c r="K825" s="519"/>
      <c r="L825" s="519"/>
      <c r="M825" s="519"/>
      <c r="N825" s="519"/>
      <c r="O825" s="519"/>
      <c r="P825" s="519"/>
      <c r="Q825" s="519"/>
      <c r="R825" s="519"/>
      <c r="S825" s="519"/>
      <c r="T825" s="519"/>
      <c r="U825" s="519"/>
      <c r="V825" s="519"/>
      <c r="W825" s="519"/>
      <c r="X825" s="519"/>
      <c r="Y825" s="519"/>
      <c r="Z825" s="519"/>
      <c r="AA825" s="519"/>
      <c r="AB825" s="519"/>
      <c r="AC825" s="519"/>
      <c r="AD825" s="519"/>
      <c r="AE825" s="519"/>
      <c r="AF825" s="519"/>
      <c r="HQ825" s="519"/>
      <c r="HR825" s="519"/>
      <c r="HS825" s="519"/>
      <c r="HT825" s="519"/>
      <c r="HU825" s="519"/>
      <c r="HV825" s="519"/>
      <c r="HW825" s="519"/>
      <c r="HX825" s="519"/>
      <c r="HY825" s="519"/>
      <c r="HZ825" s="519"/>
      <c r="IA825" s="519"/>
      <c r="IB825" s="519"/>
      <c r="IC825" s="519"/>
      <c r="ID825" s="519"/>
      <c r="IE825" s="519"/>
      <c r="IF825" s="519"/>
      <c r="IG825" s="519"/>
      <c r="IH825" s="519"/>
      <c r="II825" s="519"/>
      <c r="IJ825" s="519"/>
      <c r="IK825" s="519"/>
      <c r="IL825" s="519"/>
      <c r="IM825" s="519"/>
      <c r="IN825" s="519"/>
      <c r="IO825" s="519"/>
      <c r="IP825" s="519"/>
      <c r="IQ825" s="519"/>
      <c r="IR825" s="519"/>
      <c r="IS825" s="519"/>
      <c r="IT825" s="519"/>
      <c r="IU825" s="519"/>
      <c r="IV825" s="519"/>
    </row>
    <row r="826" spans="1:256" s="506" customFormat="1" ht="24.75" customHeight="1" hidden="1">
      <c r="A826" s="541" t="s">
        <v>655</v>
      </c>
      <c r="B826" s="363"/>
      <c r="C826" s="363">
        <f t="shared" si="50"/>
        <v>0</v>
      </c>
      <c r="D826" s="363">
        <v>0</v>
      </c>
      <c r="E826" s="542"/>
      <c r="F826" s="543"/>
      <c r="G826" s="542"/>
      <c r="H826" s="518"/>
      <c r="I826" s="519"/>
      <c r="J826" s="519"/>
      <c r="K826" s="519"/>
      <c r="L826" s="519"/>
      <c r="M826" s="519"/>
      <c r="N826" s="519"/>
      <c r="O826" s="519"/>
      <c r="P826" s="519"/>
      <c r="Q826" s="519"/>
      <c r="R826" s="519"/>
      <c r="S826" s="519"/>
      <c r="T826" s="519"/>
      <c r="U826" s="519"/>
      <c r="V826" s="519"/>
      <c r="W826" s="519"/>
      <c r="X826" s="519"/>
      <c r="Y826" s="519"/>
      <c r="Z826" s="519"/>
      <c r="AA826" s="519"/>
      <c r="AB826" s="519"/>
      <c r="AC826" s="519"/>
      <c r="AD826" s="519"/>
      <c r="AE826" s="519"/>
      <c r="AF826" s="519"/>
      <c r="HQ826" s="519"/>
      <c r="HR826" s="519"/>
      <c r="HS826" s="519"/>
      <c r="HT826" s="519"/>
      <c r="HU826" s="519"/>
      <c r="HV826" s="519"/>
      <c r="HW826" s="519"/>
      <c r="HX826" s="519"/>
      <c r="HY826" s="519"/>
      <c r="HZ826" s="519"/>
      <c r="IA826" s="519"/>
      <c r="IB826" s="519"/>
      <c r="IC826" s="519"/>
      <c r="ID826" s="519"/>
      <c r="IE826" s="519"/>
      <c r="IF826" s="519"/>
      <c r="IG826" s="519"/>
      <c r="IH826" s="519"/>
      <c r="II826" s="519"/>
      <c r="IJ826" s="519"/>
      <c r="IK826" s="519"/>
      <c r="IL826" s="519"/>
      <c r="IM826" s="519"/>
      <c r="IN826" s="519"/>
      <c r="IO826" s="519"/>
      <c r="IP826" s="519"/>
      <c r="IQ826" s="519"/>
      <c r="IR826" s="519"/>
      <c r="IS826" s="519"/>
      <c r="IT826" s="519"/>
      <c r="IU826" s="519"/>
      <c r="IV826" s="519"/>
    </row>
    <row r="827" spans="1:256" s="506" customFormat="1" ht="24.75" customHeight="1" hidden="1">
      <c r="A827" s="541" t="s">
        <v>656</v>
      </c>
      <c r="B827" s="363"/>
      <c r="C827" s="363">
        <f t="shared" si="50"/>
        <v>0</v>
      </c>
      <c r="D827" s="363">
        <v>0</v>
      </c>
      <c r="E827" s="542"/>
      <c r="F827" s="543"/>
      <c r="G827" s="542"/>
      <c r="H827" s="518"/>
      <c r="I827" s="519"/>
      <c r="J827" s="519"/>
      <c r="K827" s="519"/>
      <c r="L827" s="519"/>
      <c r="M827" s="519"/>
      <c r="N827" s="519"/>
      <c r="O827" s="519"/>
      <c r="P827" s="519"/>
      <c r="Q827" s="519"/>
      <c r="R827" s="519"/>
      <c r="S827" s="519"/>
      <c r="T827" s="519"/>
      <c r="U827" s="519"/>
      <c r="V827" s="519"/>
      <c r="W827" s="519"/>
      <c r="X827" s="519"/>
      <c r="Y827" s="519"/>
      <c r="Z827" s="519"/>
      <c r="AA827" s="519"/>
      <c r="AB827" s="519"/>
      <c r="AC827" s="519"/>
      <c r="AD827" s="519"/>
      <c r="AE827" s="519"/>
      <c r="AF827" s="519"/>
      <c r="HQ827" s="519"/>
      <c r="HR827" s="519"/>
      <c r="HS827" s="519"/>
      <c r="HT827" s="519"/>
      <c r="HU827" s="519"/>
      <c r="HV827" s="519"/>
      <c r="HW827" s="519"/>
      <c r="HX827" s="519"/>
      <c r="HY827" s="519"/>
      <c r="HZ827" s="519"/>
      <c r="IA827" s="519"/>
      <c r="IB827" s="519"/>
      <c r="IC827" s="519"/>
      <c r="ID827" s="519"/>
      <c r="IE827" s="519"/>
      <c r="IF827" s="519"/>
      <c r="IG827" s="519"/>
      <c r="IH827" s="519"/>
      <c r="II827" s="519"/>
      <c r="IJ827" s="519"/>
      <c r="IK827" s="519"/>
      <c r="IL827" s="519"/>
      <c r="IM827" s="519"/>
      <c r="IN827" s="519"/>
      <c r="IO827" s="519"/>
      <c r="IP827" s="519"/>
      <c r="IQ827" s="519"/>
      <c r="IR827" s="519"/>
      <c r="IS827" s="519"/>
      <c r="IT827" s="519"/>
      <c r="IU827" s="519"/>
      <c r="IV827" s="519"/>
    </row>
    <row r="828" spans="1:8" s="508" customFormat="1" ht="24.75" customHeight="1" hidden="1">
      <c r="A828" s="541" t="s">
        <v>657</v>
      </c>
      <c r="B828" s="363"/>
      <c r="C828" s="363">
        <f t="shared" si="50"/>
        <v>0</v>
      </c>
      <c r="D828" s="363">
        <v>0</v>
      </c>
      <c r="E828" s="542"/>
      <c r="F828" s="543"/>
      <c r="G828" s="542"/>
      <c r="H828" s="544"/>
    </row>
    <row r="829" spans="1:256" s="506" customFormat="1" ht="24.75" customHeight="1" hidden="1">
      <c r="A829" s="541" t="s">
        <v>658</v>
      </c>
      <c r="B829" s="363"/>
      <c r="C829" s="363">
        <f t="shared" si="50"/>
        <v>0</v>
      </c>
      <c r="D829" s="363">
        <v>0</v>
      </c>
      <c r="E829" s="542"/>
      <c r="F829" s="543"/>
      <c r="G829" s="542"/>
      <c r="H829" s="518"/>
      <c r="I829" s="519"/>
      <c r="J829" s="519"/>
      <c r="K829" s="519"/>
      <c r="L829" s="519"/>
      <c r="M829" s="519"/>
      <c r="N829" s="519"/>
      <c r="O829" s="519"/>
      <c r="P829" s="519"/>
      <c r="Q829" s="519"/>
      <c r="R829" s="519"/>
      <c r="S829" s="519"/>
      <c r="T829" s="519"/>
      <c r="U829" s="519"/>
      <c r="V829" s="519"/>
      <c r="W829" s="519"/>
      <c r="X829" s="519"/>
      <c r="Y829" s="519"/>
      <c r="Z829" s="519"/>
      <c r="AA829" s="519"/>
      <c r="AB829" s="519"/>
      <c r="AC829" s="519"/>
      <c r="AD829" s="519"/>
      <c r="AE829" s="519"/>
      <c r="AF829" s="519"/>
      <c r="HQ829" s="519"/>
      <c r="HR829" s="519"/>
      <c r="HS829" s="519"/>
      <c r="HT829" s="519"/>
      <c r="HU829" s="519"/>
      <c r="HV829" s="519"/>
      <c r="HW829" s="519"/>
      <c r="HX829" s="519"/>
      <c r="HY829" s="519"/>
      <c r="HZ829" s="519"/>
      <c r="IA829" s="519"/>
      <c r="IB829" s="519"/>
      <c r="IC829" s="519"/>
      <c r="ID829" s="519"/>
      <c r="IE829" s="519"/>
      <c r="IF829" s="519"/>
      <c r="IG829" s="519"/>
      <c r="IH829" s="519"/>
      <c r="II829" s="519"/>
      <c r="IJ829" s="519"/>
      <c r="IK829" s="519"/>
      <c r="IL829" s="519"/>
      <c r="IM829" s="519"/>
      <c r="IN829" s="519"/>
      <c r="IO829" s="519"/>
      <c r="IP829" s="519"/>
      <c r="IQ829" s="519"/>
      <c r="IR829" s="519"/>
      <c r="IS829" s="519"/>
      <c r="IT829" s="519"/>
      <c r="IU829" s="519"/>
      <c r="IV829" s="519"/>
    </row>
    <row r="830" spans="1:256" s="511" customFormat="1" ht="24.75" customHeight="1" hidden="1">
      <c r="A830" s="541" t="s">
        <v>659</v>
      </c>
      <c r="B830" s="363"/>
      <c r="C830" s="363">
        <f t="shared" si="50"/>
        <v>0</v>
      </c>
      <c r="D830" s="363">
        <v>0</v>
      </c>
      <c r="E830" s="542"/>
      <c r="F830" s="543"/>
      <c r="G830" s="542"/>
      <c r="H830" s="518"/>
      <c r="I830" s="519"/>
      <c r="J830" s="519"/>
      <c r="K830" s="519"/>
      <c r="L830" s="519"/>
      <c r="M830" s="519"/>
      <c r="N830" s="519"/>
      <c r="O830" s="519"/>
      <c r="P830" s="519"/>
      <c r="Q830" s="519"/>
      <c r="R830" s="519"/>
      <c r="S830" s="519"/>
      <c r="T830" s="519"/>
      <c r="U830" s="519"/>
      <c r="V830" s="519"/>
      <c r="W830" s="519"/>
      <c r="X830" s="519"/>
      <c r="Y830" s="519"/>
      <c r="Z830" s="519"/>
      <c r="AA830" s="519"/>
      <c r="AB830" s="519"/>
      <c r="AC830" s="519"/>
      <c r="AD830" s="519"/>
      <c r="AE830" s="519"/>
      <c r="AF830" s="519"/>
      <c r="HQ830" s="519"/>
      <c r="HR830" s="519"/>
      <c r="HS830" s="519"/>
      <c r="HT830" s="519"/>
      <c r="HU830" s="519"/>
      <c r="HV830" s="519"/>
      <c r="HW830" s="519"/>
      <c r="HX830" s="519"/>
      <c r="HY830" s="519"/>
      <c r="HZ830" s="519"/>
      <c r="IA830" s="519"/>
      <c r="IB830" s="519"/>
      <c r="IC830" s="519"/>
      <c r="ID830" s="519"/>
      <c r="IE830" s="519"/>
      <c r="IF830" s="519"/>
      <c r="IG830" s="519"/>
      <c r="IH830" s="519"/>
      <c r="II830" s="519"/>
      <c r="IJ830" s="519"/>
      <c r="IK830" s="519"/>
      <c r="IL830" s="519"/>
      <c r="IM830" s="519"/>
      <c r="IN830" s="519"/>
      <c r="IO830" s="519"/>
      <c r="IP830" s="519"/>
      <c r="IQ830" s="519"/>
      <c r="IR830" s="519"/>
      <c r="IS830" s="519"/>
      <c r="IT830" s="519"/>
      <c r="IU830" s="519"/>
      <c r="IV830" s="519"/>
    </row>
    <row r="831" spans="1:8" s="508" customFormat="1" ht="24.75" customHeight="1" hidden="1">
      <c r="A831" s="541" t="s">
        <v>86</v>
      </c>
      <c r="B831" s="363"/>
      <c r="C831" s="363">
        <f t="shared" si="50"/>
        <v>0</v>
      </c>
      <c r="D831" s="360"/>
      <c r="E831" s="542"/>
      <c r="F831" s="539"/>
      <c r="G831" s="542"/>
      <c r="H831" s="544"/>
    </row>
    <row r="832" spans="1:256" s="506" customFormat="1" ht="24.75" customHeight="1" hidden="1">
      <c r="A832" s="541" t="s">
        <v>660</v>
      </c>
      <c r="B832" s="363"/>
      <c r="C832" s="363">
        <f t="shared" si="50"/>
        <v>0</v>
      </c>
      <c r="D832" s="363"/>
      <c r="E832" s="542"/>
      <c r="F832" s="543"/>
      <c r="G832" s="542"/>
      <c r="H832" s="518"/>
      <c r="I832" s="519"/>
      <c r="J832" s="519"/>
      <c r="K832" s="519"/>
      <c r="L832" s="519"/>
      <c r="M832" s="519"/>
      <c r="N832" s="519"/>
      <c r="O832" s="519"/>
      <c r="P832" s="519"/>
      <c r="Q832" s="519"/>
      <c r="R832" s="519"/>
      <c r="S832" s="519"/>
      <c r="T832" s="519"/>
      <c r="U832" s="519"/>
      <c r="V832" s="519"/>
      <c r="W832" s="519"/>
      <c r="X832" s="519"/>
      <c r="Y832" s="519"/>
      <c r="Z832" s="519"/>
      <c r="AA832" s="519"/>
      <c r="AB832" s="519"/>
      <c r="AC832" s="519"/>
      <c r="AD832" s="519"/>
      <c r="AE832" s="519"/>
      <c r="AF832" s="519"/>
      <c r="HQ832" s="519"/>
      <c r="HR832" s="519"/>
      <c r="HS832" s="519"/>
      <c r="HT832" s="519"/>
      <c r="HU832" s="519"/>
      <c r="HV832" s="519"/>
      <c r="HW832" s="519"/>
      <c r="HX832" s="519"/>
      <c r="HY832" s="519"/>
      <c r="HZ832" s="519"/>
      <c r="IA832" s="519"/>
      <c r="IB832" s="519"/>
      <c r="IC832" s="519"/>
      <c r="ID832" s="519"/>
      <c r="IE832" s="519"/>
      <c r="IF832" s="519"/>
      <c r="IG832" s="519"/>
      <c r="IH832" s="519"/>
      <c r="II832" s="519"/>
      <c r="IJ832" s="519"/>
      <c r="IK832" s="519"/>
      <c r="IL832" s="519"/>
      <c r="IM832" s="519"/>
      <c r="IN832" s="519"/>
      <c r="IO832" s="519"/>
      <c r="IP832" s="519"/>
      <c r="IQ832" s="519"/>
      <c r="IR832" s="519"/>
      <c r="IS832" s="519"/>
      <c r="IT832" s="519"/>
      <c r="IU832" s="519"/>
      <c r="IV832" s="519"/>
    </row>
    <row r="833" spans="1:8" s="508" customFormat="1" ht="24.75" customHeight="1" hidden="1">
      <c r="A833" s="541" t="s">
        <v>54</v>
      </c>
      <c r="B833" s="363"/>
      <c r="C833" s="363">
        <f t="shared" si="50"/>
        <v>0</v>
      </c>
      <c r="D833" s="360"/>
      <c r="E833" s="542"/>
      <c r="F833" s="539"/>
      <c r="G833" s="542"/>
      <c r="H833" s="544"/>
    </row>
    <row r="834" spans="1:8" s="508" customFormat="1" ht="24.75" customHeight="1" hidden="1">
      <c r="A834" s="541" t="s">
        <v>661</v>
      </c>
      <c r="B834" s="363"/>
      <c r="C834" s="363">
        <f t="shared" si="50"/>
        <v>0</v>
      </c>
      <c r="D834" s="360"/>
      <c r="E834" s="542"/>
      <c r="F834" s="539"/>
      <c r="G834" s="542"/>
      <c r="H834" s="544"/>
    </row>
    <row r="835" spans="1:8" s="508" customFormat="1" ht="24.75" customHeight="1">
      <c r="A835" s="534" t="s">
        <v>662</v>
      </c>
      <c r="B835" s="360">
        <f>B836</f>
        <v>550</v>
      </c>
      <c r="C835" s="360">
        <f t="shared" si="50"/>
        <v>2042</v>
      </c>
      <c r="D835" s="360">
        <f>D836</f>
        <v>490</v>
      </c>
      <c r="E835" s="536">
        <f>D835/C835</f>
        <v>0.23996082272282077</v>
      </c>
      <c r="F835" s="539">
        <f>F836</f>
        <v>3200</v>
      </c>
      <c r="G835" s="536">
        <f>(D835-F835)/F835</f>
        <v>-0.846875</v>
      </c>
      <c r="H835" s="540">
        <f>H836</f>
        <v>1552</v>
      </c>
    </row>
    <row r="836" spans="1:256" s="509" customFormat="1" ht="24.75" customHeight="1">
      <c r="A836" s="541" t="s">
        <v>663</v>
      </c>
      <c r="B836" s="363">
        <v>550</v>
      </c>
      <c r="C836" s="363">
        <f t="shared" si="50"/>
        <v>2042</v>
      </c>
      <c r="D836" s="25">
        <v>490</v>
      </c>
      <c r="E836" s="542">
        <f>D836/C836</f>
        <v>0.23996082272282077</v>
      </c>
      <c r="F836" s="543">
        <v>3200</v>
      </c>
      <c r="G836" s="542">
        <f>(D836-F836)/F836</f>
        <v>-0.846875</v>
      </c>
      <c r="H836" s="518">
        <v>1552</v>
      </c>
      <c r="I836" s="519"/>
      <c r="J836" s="519"/>
      <c r="K836" s="519"/>
      <c r="L836" s="519"/>
      <c r="M836" s="519"/>
      <c r="N836" s="519"/>
      <c r="O836" s="519"/>
      <c r="P836" s="519"/>
      <c r="Q836" s="519"/>
      <c r="R836" s="519"/>
      <c r="S836" s="519"/>
      <c r="T836" s="519"/>
      <c r="U836" s="519"/>
      <c r="V836" s="519"/>
      <c r="W836" s="519"/>
      <c r="X836" s="519"/>
      <c r="Y836" s="519"/>
      <c r="Z836" s="519"/>
      <c r="AA836" s="519"/>
      <c r="AB836" s="519"/>
      <c r="AC836" s="519"/>
      <c r="AD836" s="519"/>
      <c r="AE836" s="519"/>
      <c r="AF836" s="519"/>
      <c r="HQ836" s="519"/>
      <c r="HR836" s="519"/>
      <c r="HS836" s="519"/>
      <c r="HT836" s="519"/>
      <c r="HU836" s="519"/>
      <c r="HV836" s="519"/>
      <c r="HW836" s="519"/>
      <c r="HX836" s="519"/>
      <c r="HY836" s="519"/>
      <c r="HZ836" s="519"/>
      <c r="IA836" s="519"/>
      <c r="IB836" s="519"/>
      <c r="IC836" s="519"/>
      <c r="ID836" s="519"/>
      <c r="IE836" s="519"/>
      <c r="IF836" s="519"/>
      <c r="IG836" s="519"/>
      <c r="IH836" s="519"/>
      <c r="II836" s="519"/>
      <c r="IJ836" s="519"/>
      <c r="IK836" s="519"/>
      <c r="IL836" s="519"/>
      <c r="IM836" s="519"/>
      <c r="IN836" s="519"/>
      <c r="IO836" s="519"/>
      <c r="IP836" s="519"/>
      <c r="IQ836" s="519"/>
      <c r="IR836" s="519"/>
      <c r="IS836" s="519"/>
      <c r="IT836" s="519"/>
      <c r="IU836" s="519"/>
      <c r="IV836" s="519"/>
    </row>
    <row r="837" spans="1:8" s="508" customFormat="1" ht="24.75" customHeight="1">
      <c r="A837" s="534" t="s">
        <v>664</v>
      </c>
      <c r="B837" s="360">
        <f>B838+B849+B851+B854+B856+B858</f>
        <v>1808</v>
      </c>
      <c r="C837" s="360">
        <f t="shared" si="50"/>
        <v>21634</v>
      </c>
      <c r="D837" s="360">
        <f>D838+D849+D851+D854+D856+D858</f>
        <v>13776</v>
      </c>
      <c r="E837" s="536">
        <f>D837/C837</f>
        <v>0.6367754460571323</v>
      </c>
      <c r="F837" s="539">
        <f>F838+F849+F851+F854+F856+F858</f>
        <v>2437</v>
      </c>
      <c r="G837" s="536">
        <f>(D837-F837)/F837</f>
        <v>4.652851867049651</v>
      </c>
      <c r="H837" s="540">
        <f>H838+H849+H851+H854+H856+H858</f>
        <v>7858</v>
      </c>
    </row>
    <row r="838" spans="1:8" s="508" customFormat="1" ht="24.75" customHeight="1">
      <c r="A838" s="534" t="s">
        <v>665</v>
      </c>
      <c r="B838" s="360">
        <f>SUM(B839:B848)</f>
        <v>1434</v>
      </c>
      <c r="C838" s="360">
        <f t="shared" si="50"/>
        <v>1658</v>
      </c>
      <c r="D838" s="360">
        <f>SUM(D839:D848)</f>
        <v>1558</v>
      </c>
      <c r="E838" s="536">
        <f>D838/C838</f>
        <v>0.9396863691194209</v>
      </c>
      <c r="F838" s="539">
        <f>SUM(F839:F848)</f>
        <v>1949</v>
      </c>
      <c r="G838" s="536">
        <f>(D838-F838)/F838</f>
        <v>-0.20061570035915854</v>
      </c>
      <c r="H838" s="540">
        <f>SUM(H839:H848)</f>
        <v>100</v>
      </c>
    </row>
    <row r="839" spans="1:256" s="510" customFormat="1" ht="24.75" customHeight="1">
      <c r="A839" s="541" t="s">
        <v>45</v>
      </c>
      <c r="B839" s="363">
        <v>1000</v>
      </c>
      <c r="C839" s="363">
        <f aca="true" t="shared" si="51" ref="C839:C902">D839+H839</f>
        <v>1018</v>
      </c>
      <c r="D839" s="25">
        <v>1018</v>
      </c>
      <c r="E839" s="542">
        <f>D839/C839</f>
        <v>1</v>
      </c>
      <c r="F839" s="543">
        <v>1075</v>
      </c>
      <c r="G839" s="542">
        <f>(D839-F839)/F839</f>
        <v>-0.053023255813953486</v>
      </c>
      <c r="H839" s="518"/>
      <c r="I839" s="519"/>
      <c r="J839" s="519"/>
      <c r="K839" s="519"/>
      <c r="L839" s="519"/>
      <c r="M839" s="519"/>
      <c r="N839" s="519"/>
      <c r="O839" s="519"/>
      <c r="P839" s="519"/>
      <c r="Q839" s="519"/>
      <c r="R839" s="519"/>
      <c r="S839" s="519"/>
      <c r="T839" s="519"/>
      <c r="U839" s="519"/>
      <c r="V839" s="519"/>
      <c r="W839" s="519"/>
      <c r="X839" s="519"/>
      <c r="Y839" s="519"/>
      <c r="Z839" s="519"/>
      <c r="AA839" s="519"/>
      <c r="AB839" s="519"/>
      <c r="AC839" s="519"/>
      <c r="AD839" s="519"/>
      <c r="AE839" s="519"/>
      <c r="AF839" s="519"/>
      <c r="HQ839" s="519"/>
      <c r="HR839" s="519"/>
      <c r="HS839" s="519"/>
      <c r="HT839" s="519"/>
      <c r="HU839" s="519"/>
      <c r="HV839" s="519"/>
      <c r="HW839" s="519"/>
      <c r="HX839" s="519"/>
      <c r="HY839" s="519"/>
      <c r="HZ839" s="519"/>
      <c r="IA839" s="519"/>
      <c r="IB839" s="519"/>
      <c r="IC839" s="519"/>
      <c r="ID839" s="519"/>
      <c r="IE839" s="519"/>
      <c r="IF839" s="519"/>
      <c r="IG839" s="519"/>
      <c r="IH839" s="519"/>
      <c r="II839" s="519"/>
      <c r="IJ839" s="519"/>
      <c r="IK839" s="519"/>
      <c r="IL839" s="519"/>
      <c r="IM839" s="519"/>
      <c r="IN839" s="519"/>
      <c r="IO839" s="519"/>
      <c r="IP839" s="519"/>
      <c r="IQ839" s="519"/>
      <c r="IR839" s="519"/>
      <c r="IS839" s="519"/>
      <c r="IT839" s="519"/>
      <c r="IU839" s="519"/>
      <c r="IV839" s="519"/>
    </row>
    <row r="840" spans="1:8" s="508" customFormat="1" ht="24.75" customHeight="1">
      <c r="A840" s="541" t="s">
        <v>46</v>
      </c>
      <c r="B840" s="363"/>
      <c r="C840" s="363">
        <f t="shared" si="51"/>
        <v>0</v>
      </c>
      <c r="D840" s="25"/>
      <c r="E840" s="542"/>
      <c r="F840" s="543">
        <v>0</v>
      </c>
      <c r="G840" s="542"/>
      <c r="H840" s="544"/>
    </row>
    <row r="841" spans="1:256" s="510" customFormat="1" ht="24.75" customHeight="1">
      <c r="A841" s="541" t="s">
        <v>47</v>
      </c>
      <c r="B841" s="363"/>
      <c r="C841" s="363">
        <f t="shared" si="51"/>
        <v>0</v>
      </c>
      <c r="D841" s="25"/>
      <c r="E841" s="542"/>
      <c r="F841" s="543">
        <v>0</v>
      </c>
      <c r="G841" s="542"/>
      <c r="H841" s="518"/>
      <c r="I841" s="519"/>
      <c r="J841" s="519"/>
      <c r="K841" s="519"/>
      <c r="L841" s="519"/>
      <c r="M841" s="519"/>
      <c r="N841" s="519"/>
      <c r="O841" s="519"/>
      <c r="P841" s="519"/>
      <c r="Q841" s="519"/>
      <c r="R841" s="519"/>
      <c r="S841" s="519"/>
      <c r="T841" s="519"/>
      <c r="U841" s="519"/>
      <c r="V841" s="519"/>
      <c r="W841" s="519"/>
      <c r="X841" s="519"/>
      <c r="Y841" s="519"/>
      <c r="Z841" s="519"/>
      <c r="AA841" s="519"/>
      <c r="AB841" s="519"/>
      <c r="AC841" s="519"/>
      <c r="AD841" s="519"/>
      <c r="AE841" s="519"/>
      <c r="AF841" s="519"/>
      <c r="HQ841" s="519"/>
      <c r="HR841" s="519"/>
      <c r="HS841" s="519"/>
      <c r="HT841" s="519"/>
      <c r="HU841" s="519"/>
      <c r="HV841" s="519"/>
      <c r="HW841" s="519"/>
      <c r="HX841" s="519"/>
      <c r="HY841" s="519"/>
      <c r="HZ841" s="519"/>
      <c r="IA841" s="519"/>
      <c r="IB841" s="519"/>
      <c r="IC841" s="519"/>
      <c r="ID841" s="519"/>
      <c r="IE841" s="519"/>
      <c r="IF841" s="519"/>
      <c r="IG841" s="519"/>
      <c r="IH841" s="519"/>
      <c r="II841" s="519"/>
      <c r="IJ841" s="519"/>
      <c r="IK841" s="519"/>
      <c r="IL841" s="519"/>
      <c r="IM841" s="519"/>
      <c r="IN841" s="519"/>
      <c r="IO841" s="519"/>
      <c r="IP841" s="519"/>
      <c r="IQ841" s="519"/>
      <c r="IR841" s="519"/>
      <c r="IS841" s="519"/>
      <c r="IT841" s="519"/>
      <c r="IU841" s="519"/>
      <c r="IV841" s="519"/>
    </row>
    <row r="842" spans="1:8" s="508" customFormat="1" ht="24.75" customHeight="1">
      <c r="A842" s="541" t="s">
        <v>666</v>
      </c>
      <c r="B842" s="363"/>
      <c r="C842" s="363">
        <f t="shared" si="51"/>
        <v>100</v>
      </c>
      <c r="D842" s="25">
        <v>100</v>
      </c>
      <c r="E842" s="542">
        <f>D842/C842</f>
        <v>1</v>
      </c>
      <c r="F842" s="543">
        <v>0</v>
      </c>
      <c r="G842" s="542"/>
      <c r="H842" s="544"/>
    </row>
    <row r="843" spans="1:256" s="510" customFormat="1" ht="39.75" customHeight="1" hidden="1">
      <c r="A843" s="541" t="s">
        <v>667</v>
      </c>
      <c r="B843" s="363"/>
      <c r="C843" s="363">
        <f t="shared" si="51"/>
        <v>0</v>
      </c>
      <c r="D843" s="25"/>
      <c r="E843" s="542"/>
      <c r="F843" s="543">
        <v>0</v>
      </c>
      <c r="G843" s="542"/>
      <c r="H843" s="518"/>
      <c r="I843" s="519"/>
      <c r="J843" s="519"/>
      <c r="K843" s="519"/>
      <c r="L843" s="519"/>
      <c r="M843" s="519"/>
      <c r="N843" s="519"/>
      <c r="O843" s="519"/>
      <c r="P843" s="519"/>
      <c r="Q843" s="519"/>
      <c r="R843" s="519"/>
      <c r="S843" s="519"/>
      <c r="T843" s="519"/>
      <c r="U843" s="519"/>
      <c r="V843" s="519"/>
      <c r="W843" s="519"/>
      <c r="X843" s="519"/>
      <c r="Y843" s="519"/>
      <c r="Z843" s="519"/>
      <c r="AA843" s="519"/>
      <c r="AB843" s="519"/>
      <c r="AC843" s="519"/>
      <c r="AD843" s="519"/>
      <c r="AE843" s="519"/>
      <c r="AF843" s="519"/>
      <c r="HQ843" s="519"/>
      <c r="HR843" s="519"/>
      <c r="HS843" s="519"/>
      <c r="HT843" s="519"/>
      <c r="HU843" s="519"/>
      <c r="HV843" s="519"/>
      <c r="HW843" s="519"/>
      <c r="HX843" s="519"/>
      <c r="HY843" s="519"/>
      <c r="HZ843" s="519"/>
      <c r="IA843" s="519"/>
      <c r="IB843" s="519"/>
      <c r="IC843" s="519"/>
      <c r="ID843" s="519"/>
      <c r="IE843" s="519"/>
      <c r="IF843" s="519"/>
      <c r="IG843" s="519"/>
      <c r="IH843" s="519"/>
      <c r="II843" s="519"/>
      <c r="IJ843" s="519"/>
      <c r="IK843" s="519"/>
      <c r="IL843" s="519"/>
      <c r="IM843" s="519"/>
      <c r="IN843" s="519"/>
      <c r="IO843" s="519"/>
      <c r="IP843" s="519"/>
      <c r="IQ843" s="519"/>
      <c r="IR843" s="519"/>
      <c r="IS843" s="519"/>
      <c r="IT843" s="519"/>
      <c r="IU843" s="519"/>
      <c r="IV843" s="519"/>
    </row>
    <row r="844" spans="1:8" s="508" customFormat="1" ht="24.75" customHeight="1" hidden="1">
      <c r="A844" s="541" t="s">
        <v>668</v>
      </c>
      <c r="B844" s="363"/>
      <c r="C844" s="363">
        <f t="shared" si="51"/>
        <v>0</v>
      </c>
      <c r="D844" s="25"/>
      <c r="E844" s="542"/>
      <c r="F844" s="543">
        <v>0</v>
      </c>
      <c r="G844" s="542"/>
      <c r="H844" s="544"/>
    </row>
    <row r="845" spans="1:8" s="508" customFormat="1" ht="24.75" customHeight="1" hidden="1">
      <c r="A845" s="541" t="s">
        <v>669</v>
      </c>
      <c r="B845" s="363"/>
      <c r="C845" s="363">
        <f t="shared" si="51"/>
        <v>0</v>
      </c>
      <c r="D845" s="25"/>
      <c r="E845" s="542"/>
      <c r="F845" s="543">
        <v>0</v>
      </c>
      <c r="G845" s="542"/>
      <c r="H845" s="544"/>
    </row>
    <row r="846" spans="1:256" s="510" customFormat="1" ht="24.75" customHeight="1" hidden="1">
      <c r="A846" s="541" t="s">
        <v>670</v>
      </c>
      <c r="B846" s="363"/>
      <c r="C846" s="363">
        <f t="shared" si="51"/>
        <v>0</v>
      </c>
      <c r="D846" s="25"/>
      <c r="E846" s="542"/>
      <c r="F846" s="543">
        <v>0</v>
      </c>
      <c r="G846" s="542"/>
      <c r="H846" s="518"/>
      <c r="I846" s="519"/>
      <c r="J846" s="519"/>
      <c r="K846" s="519"/>
      <c r="L846" s="519"/>
      <c r="M846" s="519"/>
      <c r="N846" s="519"/>
      <c r="O846" s="519"/>
      <c r="P846" s="519"/>
      <c r="Q846" s="519"/>
      <c r="R846" s="519"/>
      <c r="S846" s="519"/>
      <c r="T846" s="519"/>
      <c r="U846" s="519"/>
      <c r="V846" s="519"/>
      <c r="W846" s="519"/>
      <c r="X846" s="519"/>
      <c r="Y846" s="519"/>
      <c r="Z846" s="519"/>
      <c r="AA846" s="519"/>
      <c r="AB846" s="519"/>
      <c r="AC846" s="519"/>
      <c r="AD846" s="519"/>
      <c r="AE846" s="519"/>
      <c r="AF846" s="519"/>
      <c r="HQ846" s="519"/>
      <c r="HR846" s="519"/>
      <c r="HS846" s="519"/>
      <c r="HT846" s="519"/>
      <c r="HU846" s="519"/>
      <c r="HV846" s="519"/>
      <c r="HW846" s="519"/>
      <c r="HX846" s="519"/>
      <c r="HY846" s="519"/>
      <c r="HZ846" s="519"/>
      <c r="IA846" s="519"/>
      <c r="IB846" s="519"/>
      <c r="IC846" s="519"/>
      <c r="ID846" s="519"/>
      <c r="IE846" s="519"/>
      <c r="IF846" s="519"/>
      <c r="IG846" s="519"/>
      <c r="IH846" s="519"/>
      <c r="II846" s="519"/>
      <c r="IJ846" s="519"/>
      <c r="IK846" s="519"/>
      <c r="IL846" s="519"/>
      <c r="IM846" s="519"/>
      <c r="IN846" s="519"/>
      <c r="IO846" s="519"/>
      <c r="IP846" s="519"/>
      <c r="IQ846" s="519"/>
      <c r="IR846" s="519"/>
      <c r="IS846" s="519"/>
      <c r="IT846" s="519"/>
      <c r="IU846" s="519"/>
      <c r="IV846" s="519"/>
    </row>
    <row r="847" spans="1:8" s="508" customFormat="1" ht="24.75" customHeight="1" hidden="1">
      <c r="A847" s="541" t="s">
        <v>671</v>
      </c>
      <c r="B847" s="363"/>
      <c r="C847" s="363">
        <f t="shared" si="51"/>
        <v>0</v>
      </c>
      <c r="D847" s="25"/>
      <c r="E847" s="542"/>
      <c r="F847" s="537">
        <v>0</v>
      </c>
      <c r="G847" s="542"/>
      <c r="H847" s="544"/>
    </row>
    <row r="848" spans="1:256" s="509" customFormat="1" ht="24.75" customHeight="1">
      <c r="A848" s="541" t="s">
        <v>672</v>
      </c>
      <c r="B848" s="363">
        <v>434</v>
      </c>
      <c r="C848" s="363">
        <f t="shared" si="51"/>
        <v>540</v>
      </c>
      <c r="D848" s="25">
        <v>440</v>
      </c>
      <c r="E848" s="542">
        <f>D848/C848</f>
        <v>0.8148148148148148</v>
      </c>
      <c r="F848" s="543">
        <v>874</v>
      </c>
      <c r="G848" s="542">
        <f>(D848-F848)/F848</f>
        <v>-0.4965675057208238</v>
      </c>
      <c r="H848" s="518">
        <v>100</v>
      </c>
      <c r="I848" s="518"/>
      <c r="J848" s="519"/>
      <c r="K848" s="519"/>
      <c r="L848" s="519"/>
      <c r="M848" s="519"/>
      <c r="N848" s="519"/>
      <c r="O848" s="519"/>
      <c r="P848" s="519"/>
      <c r="Q848" s="519"/>
      <c r="R848" s="519"/>
      <c r="S848" s="519"/>
      <c r="T848" s="519"/>
      <c r="U848" s="519"/>
      <c r="V848" s="519"/>
      <c r="W848" s="519"/>
      <c r="X848" s="519"/>
      <c r="Y848" s="519"/>
      <c r="Z848" s="519"/>
      <c r="AA848" s="519"/>
      <c r="AB848" s="519"/>
      <c r="AC848" s="519"/>
      <c r="AD848" s="519"/>
      <c r="AE848" s="519"/>
      <c r="AF848" s="519"/>
      <c r="HQ848" s="519"/>
      <c r="HR848" s="519"/>
      <c r="HS848" s="519"/>
      <c r="HT848" s="519"/>
      <c r="HU848" s="519"/>
      <c r="HV848" s="519"/>
      <c r="HW848" s="519"/>
      <c r="HX848" s="519"/>
      <c r="HY848" s="519"/>
      <c r="HZ848" s="519"/>
      <c r="IA848" s="519"/>
      <c r="IB848" s="519"/>
      <c r="IC848" s="519"/>
      <c r="ID848" s="519"/>
      <c r="IE848" s="519"/>
      <c r="IF848" s="519"/>
      <c r="IG848" s="519"/>
      <c r="IH848" s="519"/>
      <c r="II848" s="519"/>
      <c r="IJ848" s="519"/>
      <c r="IK848" s="519"/>
      <c r="IL848" s="519"/>
      <c r="IM848" s="519"/>
      <c r="IN848" s="519"/>
      <c r="IO848" s="519"/>
      <c r="IP848" s="519"/>
      <c r="IQ848" s="519"/>
      <c r="IR848" s="519"/>
      <c r="IS848" s="519"/>
      <c r="IT848" s="519"/>
      <c r="IU848" s="519"/>
      <c r="IV848" s="519"/>
    </row>
    <row r="849" spans="1:8" s="508" customFormat="1" ht="24.75" customHeight="1">
      <c r="A849" s="534" t="s">
        <v>673</v>
      </c>
      <c r="B849" s="360">
        <f>B850</f>
        <v>0</v>
      </c>
      <c r="C849" s="360">
        <f t="shared" si="51"/>
        <v>0</v>
      </c>
      <c r="D849" s="360">
        <f>D850</f>
        <v>0</v>
      </c>
      <c r="E849" s="536"/>
      <c r="F849" s="539"/>
      <c r="G849" s="536"/>
      <c r="H849" s="540"/>
    </row>
    <row r="850" spans="1:8" s="508" customFormat="1" ht="24.75" customHeight="1">
      <c r="A850" s="541" t="s">
        <v>674</v>
      </c>
      <c r="B850" s="363"/>
      <c r="C850" s="363">
        <f t="shared" si="51"/>
        <v>0</v>
      </c>
      <c r="D850" s="363"/>
      <c r="E850" s="542"/>
      <c r="F850" s="539"/>
      <c r="G850" s="542"/>
      <c r="H850" s="544"/>
    </row>
    <row r="851" spans="1:8" s="508" customFormat="1" ht="24.75" customHeight="1">
      <c r="A851" s="534" t="s">
        <v>675</v>
      </c>
      <c r="B851" s="360">
        <f>SUM(B852:B853)</f>
        <v>44</v>
      </c>
      <c r="C851" s="360">
        <f t="shared" si="51"/>
        <v>13238</v>
      </c>
      <c r="D851" s="360">
        <f>SUM(D852:D853)</f>
        <v>11744</v>
      </c>
      <c r="E851" s="536">
        <f>D851/C851</f>
        <v>0.887143072971748</v>
      </c>
      <c r="F851" s="539">
        <f>SUM(F852:F853)</f>
        <v>30</v>
      </c>
      <c r="G851" s="536">
        <f>(D851-F851)/F851</f>
        <v>390.46666666666664</v>
      </c>
      <c r="H851" s="540">
        <f>SUM(H852:H853)</f>
        <v>1494</v>
      </c>
    </row>
    <row r="852" spans="1:8" s="508" customFormat="1" ht="24.75" customHeight="1">
      <c r="A852" s="541" t="s">
        <v>676</v>
      </c>
      <c r="B852" s="363"/>
      <c r="C852" s="363">
        <f t="shared" si="51"/>
        <v>0</v>
      </c>
      <c r="D852" s="25"/>
      <c r="E852" s="542"/>
      <c r="F852" s="543">
        <v>0</v>
      </c>
      <c r="G852" s="542"/>
      <c r="H852" s="544"/>
    </row>
    <row r="853" spans="1:256" s="509" customFormat="1" ht="24.75" customHeight="1">
      <c r="A853" s="541" t="s">
        <v>677</v>
      </c>
      <c r="B853" s="363">
        <v>44</v>
      </c>
      <c r="C853" s="363">
        <f t="shared" si="51"/>
        <v>13238</v>
      </c>
      <c r="D853" s="25">
        <v>11744</v>
      </c>
      <c r="E853" s="542">
        <f>D853/C853</f>
        <v>0.887143072971748</v>
      </c>
      <c r="F853" s="543">
        <v>30</v>
      </c>
      <c r="G853" s="542">
        <f>(D853-F853)/F853</f>
        <v>390.46666666666664</v>
      </c>
      <c r="H853" s="518">
        <v>1494</v>
      </c>
      <c r="I853" s="518"/>
      <c r="J853" s="519"/>
      <c r="K853" s="519"/>
      <c r="L853" s="519"/>
      <c r="M853" s="519"/>
      <c r="N853" s="519"/>
      <c r="O853" s="519"/>
      <c r="P853" s="519"/>
      <c r="Q853" s="519"/>
      <c r="R853" s="519"/>
      <c r="S853" s="519"/>
      <c r="T853" s="519"/>
      <c r="U853" s="519"/>
      <c r="V853" s="519"/>
      <c r="W853" s="519"/>
      <c r="X853" s="519"/>
      <c r="Y853" s="519"/>
      <c r="Z853" s="519"/>
      <c r="AA853" s="519"/>
      <c r="AB853" s="519"/>
      <c r="AC853" s="519"/>
      <c r="AD853" s="519"/>
      <c r="AE853" s="519"/>
      <c r="AF853" s="519"/>
      <c r="HQ853" s="519"/>
      <c r="HR853" s="519"/>
      <c r="HS853" s="519"/>
      <c r="HT853" s="519"/>
      <c r="HU853" s="519"/>
      <c r="HV853" s="519"/>
      <c r="HW853" s="519"/>
      <c r="HX853" s="519"/>
      <c r="HY853" s="519"/>
      <c r="HZ853" s="519"/>
      <c r="IA853" s="519"/>
      <c r="IB853" s="519"/>
      <c r="IC853" s="519"/>
      <c r="ID853" s="519"/>
      <c r="IE853" s="519"/>
      <c r="IF853" s="519"/>
      <c r="IG853" s="519"/>
      <c r="IH853" s="519"/>
      <c r="II853" s="519"/>
      <c r="IJ853" s="519"/>
      <c r="IK853" s="519"/>
      <c r="IL853" s="519"/>
      <c r="IM853" s="519"/>
      <c r="IN853" s="519"/>
      <c r="IO853" s="519"/>
      <c r="IP853" s="519"/>
      <c r="IQ853" s="519"/>
      <c r="IR853" s="519"/>
      <c r="IS853" s="519"/>
      <c r="IT853" s="519"/>
      <c r="IU853" s="519"/>
      <c r="IV853" s="519"/>
    </row>
    <row r="854" spans="1:8" s="508" customFormat="1" ht="24.75" customHeight="1" hidden="1">
      <c r="A854" s="534" t="s">
        <v>678</v>
      </c>
      <c r="B854" s="360">
        <f>B855</f>
        <v>0</v>
      </c>
      <c r="C854" s="360">
        <f t="shared" si="51"/>
        <v>0</v>
      </c>
      <c r="D854" s="360">
        <f>D855</f>
        <v>0</v>
      </c>
      <c r="E854" s="536"/>
      <c r="F854" s="539">
        <f>F855</f>
        <v>0</v>
      </c>
      <c r="G854" s="536"/>
      <c r="H854" s="540">
        <f>H855</f>
        <v>0</v>
      </c>
    </row>
    <row r="855" spans="1:256" s="509" customFormat="1" ht="24.75" customHeight="1" hidden="1">
      <c r="A855" s="541" t="s">
        <v>679</v>
      </c>
      <c r="B855" s="363"/>
      <c r="C855" s="363">
        <f t="shared" si="51"/>
        <v>0</v>
      </c>
      <c r="D855" s="363"/>
      <c r="E855" s="542"/>
      <c r="F855" s="543"/>
      <c r="G855" s="542"/>
      <c r="H855" s="518"/>
      <c r="I855" s="519"/>
      <c r="J855" s="519"/>
      <c r="K855" s="519"/>
      <c r="L855" s="519"/>
      <c r="M855" s="519"/>
      <c r="N855" s="519"/>
      <c r="O855" s="519"/>
      <c r="P855" s="519"/>
      <c r="Q855" s="519"/>
      <c r="R855" s="519"/>
      <c r="S855" s="519"/>
      <c r="T855" s="519"/>
      <c r="U855" s="519"/>
      <c r="V855" s="519"/>
      <c r="W855" s="519"/>
      <c r="X855" s="519"/>
      <c r="Y855" s="519"/>
      <c r="Z855" s="519"/>
      <c r="AA855" s="519"/>
      <c r="AB855" s="519"/>
      <c r="AC855" s="519"/>
      <c r="AD855" s="519"/>
      <c r="AE855" s="519"/>
      <c r="AF855" s="519"/>
      <c r="HQ855" s="519"/>
      <c r="HR855" s="519"/>
      <c r="HS855" s="519"/>
      <c r="HT855" s="519"/>
      <c r="HU855" s="519"/>
      <c r="HV855" s="519"/>
      <c r="HW855" s="519"/>
      <c r="HX855" s="519"/>
      <c r="HY855" s="519"/>
      <c r="HZ855" s="519"/>
      <c r="IA855" s="519"/>
      <c r="IB855" s="519"/>
      <c r="IC855" s="519"/>
      <c r="ID855" s="519"/>
      <c r="IE855" s="519"/>
      <c r="IF855" s="519"/>
      <c r="IG855" s="519"/>
      <c r="IH855" s="519"/>
      <c r="II855" s="519"/>
      <c r="IJ855" s="519"/>
      <c r="IK855" s="519"/>
      <c r="IL855" s="519"/>
      <c r="IM855" s="519"/>
      <c r="IN855" s="519"/>
      <c r="IO855" s="519"/>
      <c r="IP855" s="519"/>
      <c r="IQ855" s="519"/>
      <c r="IR855" s="519"/>
      <c r="IS855" s="519"/>
      <c r="IT855" s="519"/>
      <c r="IU855" s="519"/>
      <c r="IV855" s="519"/>
    </row>
    <row r="856" spans="1:8" s="508" customFormat="1" ht="24.75" customHeight="1" hidden="1">
      <c r="A856" s="534" t="s">
        <v>680</v>
      </c>
      <c r="B856" s="360">
        <f>B857</f>
        <v>0</v>
      </c>
      <c r="C856" s="360">
        <f t="shared" si="51"/>
        <v>0</v>
      </c>
      <c r="D856" s="360">
        <f>D857</f>
        <v>0</v>
      </c>
      <c r="E856" s="536"/>
      <c r="F856" s="539">
        <f>F857</f>
        <v>0</v>
      </c>
      <c r="G856" s="536"/>
      <c r="H856" s="540"/>
    </row>
    <row r="857" spans="1:8" s="508" customFormat="1" ht="24.75" customHeight="1" hidden="1">
      <c r="A857" s="541" t="s">
        <v>681</v>
      </c>
      <c r="B857" s="363"/>
      <c r="C857" s="363">
        <f t="shared" si="51"/>
        <v>0</v>
      </c>
      <c r="D857" s="360"/>
      <c r="E857" s="542"/>
      <c r="F857" s="539"/>
      <c r="G857" s="542"/>
      <c r="H857" s="544"/>
    </row>
    <row r="858" spans="1:8" s="508" customFormat="1" ht="24.75" customHeight="1">
      <c r="A858" s="534" t="s">
        <v>682</v>
      </c>
      <c r="B858" s="360">
        <f>B859</f>
        <v>330</v>
      </c>
      <c r="C858" s="360">
        <f t="shared" si="51"/>
        <v>6738</v>
      </c>
      <c r="D858" s="360">
        <f>D859</f>
        <v>474</v>
      </c>
      <c r="E858" s="536">
        <f>D858/C858</f>
        <v>0.07034728406055209</v>
      </c>
      <c r="F858" s="539">
        <f>F859</f>
        <v>458</v>
      </c>
      <c r="G858" s="536">
        <f>(D858-F858)/F858</f>
        <v>0.034934497816593885</v>
      </c>
      <c r="H858" s="540">
        <f>H859</f>
        <v>6264</v>
      </c>
    </row>
    <row r="859" spans="1:256" s="509" customFormat="1" ht="24.75" customHeight="1">
      <c r="A859" s="541" t="s">
        <v>683</v>
      </c>
      <c r="B859" s="363">
        <v>330</v>
      </c>
      <c r="C859" s="363">
        <f t="shared" si="51"/>
        <v>6738</v>
      </c>
      <c r="D859" s="25">
        <v>474</v>
      </c>
      <c r="E859" s="542">
        <f>D859/C859</f>
        <v>0.07034728406055209</v>
      </c>
      <c r="F859" s="545">
        <v>458</v>
      </c>
      <c r="G859" s="542">
        <f>(D859-F859)/F859</f>
        <v>0.034934497816593885</v>
      </c>
      <c r="H859" s="518">
        <v>6264</v>
      </c>
      <c r="I859" s="518"/>
      <c r="J859" s="518"/>
      <c r="K859" s="519"/>
      <c r="L859" s="519"/>
      <c r="M859" s="519"/>
      <c r="N859" s="519"/>
      <c r="O859" s="519"/>
      <c r="P859" s="519"/>
      <c r="Q859" s="519"/>
      <c r="R859" s="519"/>
      <c r="S859" s="519"/>
      <c r="T859" s="519"/>
      <c r="U859" s="519"/>
      <c r="V859" s="519"/>
      <c r="W859" s="519"/>
      <c r="X859" s="519"/>
      <c r="Y859" s="519"/>
      <c r="Z859" s="519"/>
      <c r="AA859" s="519"/>
      <c r="AB859" s="519"/>
      <c r="AC859" s="519"/>
      <c r="AD859" s="519"/>
      <c r="AE859" s="519"/>
      <c r="AF859" s="519"/>
      <c r="HQ859" s="519"/>
      <c r="HR859" s="519"/>
      <c r="HS859" s="519"/>
      <c r="HT859" s="519"/>
      <c r="HU859" s="519"/>
      <c r="HV859" s="519"/>
      <c r="HW859" s="519"/>
      <c r="HX859" s="519"/>
      <c r="HY859" s="519"/>
      <c r="HZ859" s="519"/>
      <c r="IA859" s="519"/>
      <c r="IB859" s="519"/>
      <c r="IC859" s="519"/>
      <c r="ID859" s="519"/>
      <c r="IE859" s="519"/>
      <c r="IF859" s="519"/>
      <c r="IG859" s="519"/>
      <c r="IH859" s="519"/>
      <c r="II859" s="519"/>
      <c r="IJ859" s="519"/>
      <c r="IK859" s="519"/>
      <c r="IL859" s="519"/>
      <c r="IM859" s="519"/>
      <c r="IN859" s="519"/>
      <c r="IO859" s="519"/>
      <c r="IP859" s="519"/>
      <c r="IQ859" s="519"/>
      <c r="IR859" s="519"/>
      <c r="IS859" s="519"/>
      <c r="IT859" s="519"/>
      <c r="IU859" s="519"/>
      <c r="IV859" s="519"/>
    </row>
    <row r="860" spans="1:8" s="508" customFormat="1" ht="24.75" customHeight="1">
      <c r="A860" s="534" t="s">
        <v>684</v>
      </c>
      <c r="B860" s="360">
        <f>B861+B887+B912+B940+B951+B958+B965+B968</f>
        <v>3240</v>
      </c>
      <c r="C860" s="360">
        <f t="shared" si="51"/>
        <v>7475</v>
      </c>
      <c r="D860" s="360">
        <f>D861+D887+D912+D940+D951+D958+D965+D968</f>
        <v>5530</v>
      </c>
      <c r="E860" s="536">
        <f>D860/C860</f>
        <v>0.7397993311036789</v>
      </c>
      <c r="F860" s="539">
        <f>F861+F887+F912+F940+F951+F958+F965+F968</f>
        <v>5801</v>
      </c>
      <c r="G860" s="536">
        <f>(D860-F860)/F860</f>
        <v>-0.04671608343389071</v>
      </c>
      <c r="H860" s="540">
        <f>H861+H887+H912+H940+H951+H958+H965+H968</f>
        <v>1945</v>
      </c>
    </row>
    <row r="861" spans="1:8" s="508" customFormat="1" ht="24.75" customHeight="1">
      <c r="A861" s="534" t="s">
        <v>685</v>
      </c>
      <c r="B861" s="360">
        <f>SUM(B862:B886)</f>
        <v>808</v>
      </c>
      <c r="C861" s="360">
        <f t="shared" si="51"/>
        <v>1077</v>
      </c>
      <c r="D861" s="360">
        <f>SUM(D862:D886)</f>
        <v>870</v>
      </c>
      <c r="E861" s="536">
        <f>D861/C861</f>
        <v>0.807799442896936</v>
      </c>
      <c r="F861" s="539">
        <f>SUM(F862:F886)</f>
        <v>1296</v>
      </c>
      <c r="G861" s="536">
        <f>(D861-F861)/F861</f>
        <v>-0.3287037037037037</v>
      </c>
      <c r="H861" s="540">
        <f>SUM(H862:H886)</f>
        <v>207</v>
      </c>
    </row>
    <row r="862" spans="1:256" s="510" customFormat="1" ht="24.75" customHeight="1">
      <c r="A862" s="541" t="s">
        <v>45</v>
      </c>
      <c r="B862" s="363">
        <v>298</v>
      </c>
      <c r="C862" s="363">
        <f t="shared" si="51"/>
        <v>331</v>
      </c>
      <c r="D862" s="25">
        <v>331</v>
      </c>
      <c r="E862" s="542">
        <f>D862/C862</f>
        <v>1</v>
      </c>
      <c r="F862" s="543">
        <v>639</v>
      </c>
      <c r="G862" s="542">
        <f>(D862-F862)/F862</f>
        <v>-0.48200312989045385</v>
      </c>
      <c r="H862" s="518"/>
      <c r="I862" s="519"/>
      <c r="J862" s="519"/>
      <c r="K862" s="519"/>
      <c r="L862" s="519"/>
      <c r="M862" s="519"/>
      <c r="N862" s="519"/>
      <c r="O862" s="519"/>
      <c r="P862" s="519"/>
      <c r="Q862" s="519"/>
      <c r="R862" s="519"/>
      <c r="S862" s="519"/>
      <c r="T862" s="519"/>
      <c r="U862" s="519"/>
      <c r="V862" s="519"/>
      <c r="W862" s="519"/>
      <c r="X862" s="519"/>
      <c r="Y862" s="519"/>
      <c r="Z862" s="519"/>
      <c r="AA862" s="519"/>
      <c r="AB862" s="519"/>
      <c r="AC862" s="519"/>
      <c r="AD862" s="519"/>
      <c r="AE862" s="519"/>
      <c r="AF862" s="519"/>
      <c r="HQ862" s="519"/>
      <c r="HR862" s="519"/>
      <c r="HS862" s="519"/>
      <c r="HT862" s="519"/>
      <c r="HU862" s="519"/>
      <c r="HV862" s="519"/>
      <c r="HW862" s="519"/>
      <c r="HX862" s="519"/>
      <c r="HY862" s="519"/>
      <c r="HZ862" s="519"/>
      <c r="IA862" s="519"/>
      <c r="IB862" s="519"/>
      <c r="IC862" s="519"/>
      <c r="ID862" s="519"/>
      <c r="IE862" s="519"/>
      <c r="IF862" s="519"/>
      <c r="IG862" s="519"/>
      <c r="IH862" s="519"/>
      <c r="II862" s="519"/>
      <c r="IJ862" s="519"/>
      <c r="IK862" s="519"/>
      <c r="IL862" s="519"/>
      <c r="IM862" s="519"/>
      <c r="IN862" s="519"/>
      <c r="IO862" s="519"/>
      <c r="IP862" s="519"/>
      <c r="IQ862" s="519"/>
      <c r="IR862" s="519"/>
      <c r="IS862" s="519"/>
      <c r="IT862" s="519"/>
      <c r="IU862" s="519"/>
      <c r="IV862" s="519"/>
    </row>
    <row r="863" spans="1:256" s="510" customFormat="1" ht="24.75" customHeight="1">
      <c r="A863" s="541" t="s">
        <v>46</v>
      </c>
      <c r="B863" s="363"/>
      <c r="C863" s="363">
        <f t="shared" si="51"/>
        <v>0</v>
      </c>
      <c r="D863" s="25"/>
      <c r="E863" s="542"/>
      <c r="F863" s="543">
        <v>0</v>
      </c>
      <c r="G863" s="542"/>
      <c r="H863" s="518"/>
      <c r="I863" s="519"/>
      <c r="J863" s="519"/>
      <c r="K863" s="519"/>
      <c r="L863" s="519"/>
      <c r="M863" s="519"/>
      <c r="N863" s="519"/>
      <c r="O863" s="519"/>
      <c r="P863" s="519"/>
      <c r="Q863" s="519"/>
      <c r="R863" s="519"/>
      <c r="S863" s="519"/>
      <c r="T863" s="519"/>
      <c r="U863" s="519"/>
      <c r="V863" s="519"/>
      <c r="W863" s="519"/>
      <c r="X863" s="519"/>
      <c r="Y863" s="519"/>
      <c r="Z863" s="519"/>
      <c r="AA863" s="519"/>
      <c r="AB863" s="519"/>
      <c r="AC863" s="519"/>
      <c r="AD863" s="519"/>
      <c r="AE863" s="519"/>
      <c r="AF863" s="519"/>
      <c r="HQ863" s="519"/>
      <c r="HR863" s="519"/>
      <c r="HS863" s="519"/>
      <c r="HT863" s="519"/>
      <c r="HU863" s="519"/>
      <c r="HV863" s="519"/>
      <c r="HW863" s="519"/>
      <c r="HX863" s="519"/>
      <c r="HY863" s="519"/>
      <c r="HZ863" s="519"/>
      <c r="IA863" s="519"/>
      <c r="IB863" s="519"/>
      <c r="IC863" s="519"/>
      <c r="ID863" s="519"/>
      <c r="IE863" s="519"/>
      <c r="IF863" s="519"/>
      <c r="IG863" s="519"/>
      <c r="IH863" s="519"/>
      <c r="II863" s="519"/>
      <c r="IJ863" s="519"/>
      <c r="IK863" s="519"/>
      <c r="IL863" s="519"/>
      <c r="IM863" s="519"/>
      <c r="IN863" s="519"/>
      <c r="IO863" s="519"/>
      <c r="IP863" s="519"/>
      <c r="IQ863" s="519"/>
      <c r="IR863" s="519"/>
      <c r="IS863" s="519"/>
      <c r="IT863" s="519"/>
      <c r="IU863" s="519"/>
      <c r="IV863" s="519"/>
    </row>
    <row r="864" spans="1:256" s="510" customFormat="1" ht="24.75" customHeight="1">
      <c r="A864" s="541" t="s">
        <v>47</v>
      </c>
      <c r="B864" s="363"/>
      <c r="C864" s="363">
        <f t="shared" si="51"/>
        <v>0</v>
      </c>
      <c r="D864" s="25"/>
      <c r="E864" s="542"/>
      <c r="F864" s="543">
        <v>0</v>
      </c>
      <c r="G864" s="542"/>
      <c r="H864" s="518"/>
      <c r="I864" s="519"/>
      <c r="J864" s="519"/>
      <c r="K864" s="519"/>
      <c r="L864" s="519"/>
      <c r="M864" s="519"/>
      <c r="N864" s="519"/>
      <c r="O864" s="519"/>
      <c r="P864" s="519"/>
      <c r="Q864" s="519"/>
      <c r="R864" s="519"/>
      <c r="S864" s="519"/>
      <c r="T864" s="519"/>
      <c r="U864" s="519"/>
      <c r="V864" s="519"/>
      <c r="W864" s="519"/>
      <c r="X864" s="519"/>
      <c r="Y864" s="519"/>
      <c r="Z864" s="519"/>
      <c r="AA864" s="519"/>
      <c r="AB864" s="519"/>
      <c r="AC864" s="519"/>
      <c r="AD864" s="519"/>
      <c r="AE864" s="519"/>
      <c r="AF864" s="519"/>
      <c r="HQ864" s="519"/>
      <c r="HR864" s="519"/>
      <c r="HS864" s="519"/>
      <c r="HT864" s="519"/>
      <c r="HU864" s="519"/>
      <c r="HV864" s="519"/>
      <c r="HW864" s="519"/>
      <c r="HX864" s="519"/>
      <c r="HY864" s="519"/>
      <c r="HZ864" s="519"/>
      <c r="IA864" s="519"/>
      <c r="IB864" s="519"/>
      <c r="IC864" s="519"/>
      <c r="ID864" s="519"/>
      <c r="IE864" s="519"/>
      <c r="IF864" s="519"/>
      <c r="IG864" s="519"/>
      <c r="IH864" s="519"/>
      <c r="II864" s="519"/>
      <c r="IJ864" s="519"/>
      <c r="IK864" s="519"/>
      <c r="IL864" s="519"/>
      <c r="IM864" s="519"/>
      <c r="IN864" s="519"/>
      <c r="IO864" s="519"/>
      <c r="IP864" s="519"/>
      <c r="IQ864" s="519"/>
      <c r="IR864" s="519"/>
      <c r="IS864" s="519"/>
      <c r="IT864" s="519"/>
      <c r="IU864" s="519"/>
      <c r="IV864" s="519"/>
    </row>
    <row r="865" spans="1:256" s="510" customFormat="1" ht="24.75" customHeight="1">
      <c r="A865" s="541" t="s">
        <v>54</v>
      </c>
      <c r="B865" s="363">
        <v>147</v>
      </c>
      <c r="C865" s="363">
        <f t="shared" si="51"/>
        <v>147</v>
      </c>
      <c r="D865" s="25">
        <v>147</v>
      </c>
      <c r="E865" s="542">
        <f>D865/C865</f>
        <v>1</v>
      </c>
      <c r="F865" s="543">
        <v>311</v>
      </c>
      <c r="G865" s="542">
        <f>(D865-F865)/F865</f>
        <v>-0.5273311897106109</v>
      </c>
      <c r="H865" s="518"/>
      <c r="I865" s="519"/>
      <c r="J865" s="519"/>
      <c r="K865" s="519"/>
      <c r="L865" s="519"/>
      <c r="M865" s="519"/>
      <c r="N865" s="519"/>
      <c r="O865" s="519"/>
      <c r="P865" s="519"/>
      <c r="Q865" s="519"/>
      <c r="R865" s="519"/>
      <c r="S865" s="519"/>
      <c r="T865" s="519"/>
      <c r="U865" s="519"/>
      <c r="V865" s="519"/>
      <c r="W865" s="519"/>
      <c r="X865" s="519"/>
      <c r="Y865" s="519"/>
      <c r="Z865" s="519"/>
      <c r="AA865" s="519"/>
      <c r="AB865" s="519"/>
      <c r="AC865" s="519"/>
      <c r="AD865" s="519"/>
      <c r="AE865" s="519"/>
      <c r="AF865" s="519"/>
      <c r="HQ865" s="519"/>
      <c r="HR865" s="519"/>
      <c r="HS865" s="519"/>
      <c r="HT865" s="519"/>
      <c r="HU865" s="519"/>
      <c r="HV865" s="519"/>
      <c r="HW865" s="519"/>
      <c r="HX865" s="519"/>
      <c r="HY865" s="519"/>
      <c r="HZ865" s="519"/>
      <c r="IA865" s="519"/>
      <c r="IB865" s="519"/>
      <c r="IC865" s="519"/>
      <c r="ID865" s="519"/>
      <c r="IE865" s="519"/>
      <c r="IF865" s="519"/>
      <c r="IG865" s="519"/>
      <c r="IH865" s="519"/>
      <c r="II865" s="519"/>
      <c r="IJ865" s="519"/>
      <c r="IK865" s="519"/>
      <c r="IL865" s="519"/>
      <c r="IM865" s="519"/>
      <c r="IN865" s="519"/>
      <c r="IO865" s="519"/>
      <c r="IP865" s="519"/>
      <c r="IQ865" s="519"/>
      <c r="IR865" s="519"/>
      <c r="IS865" s="519"/>
      <c r="IT865" s="519"/>
      <c r="IU865" s="519"/>
      <c r="IV865" s="519"/>
    </row>
    <row r="866" spans="1:256" s="510" customFormat="1" ht="24.75" customHeight="1">
      <c r="A866" s="541" t="s">
        <v>686</v>
      </c>
      <c r="B866" s="363"/>
      <c r="C866" s="363">
        <f t="shared" si="51"/>
        <v>0</v>
      </c>
      <c r="D866" s="25"/>
      <c r="E866" s="542"/>
      <c r="F866" s="543">
        <v>0</v>
      </c>
      <c r="G866" s="542"/>
      <c r="H866" s="518"/>
      <c r="I866" s="519"/>
      <c r="J866" s="519"/>
      <c r="K866" s="519"/>
      <c r="L866" s="519"/>
      <c r="M866" s="519"/>
      <c r="N866" s="519"/>
      <c r="O866" s="519"/>
      <c r="P866" s="519"/>
      <c r="Q866" s="519"/>
      <c r="R866" s="519"/>
      <c r="S866" s="519"/>
      <c r="T866" s="519"/>
      <c r="U866" s="519"/>
      <c r="V866" s="519"/>
      <c r="W866" s="519"/>
      <c r="X866" s="519"/>
      <c r="Y866" s="519"/>
      <c r="Z866" s="519"/>
      <c r="AA866" s="519"/>
      <c r="AB866" s="519"/>
      <c r="AC866" s="519"/>
      <c r="AD866" s="519"/>
      <c r="AE866" s="519"/>
      <c r="AF866" s="519"/>
      <c r="HQ866" s="519"/>
      <c r="HR866" s="519"/>
      <c r="HS866" s="519"/>
      <c r="HT866" s="519"/>
      <c r="HU866" s="519"/>
      <c r="HV866" s="519"/>
      <c r="HW866" s="519"/>
      <c r="HX866" s="519"/>
      <c r="HY866" s="519"/>
      <c r="HZ866" s="519"/>
      <c r="IA866" s="519"/>
      <c r="IB866" s="519"/>
      <c r="IC866" s="519"/>
      <c r="ID866" s="519"/>
      <c r="IE866" s="519"/>
      <c r="IF866" s="519"/>
      <c r="IG866" s="519"/>
      <c r="IH866" s="519"/>
      <c r="II866" s="519"/>
      <c r="IJ866" s="519"/>
      <c r="IK866" s="519"/>
      <c r="IL866" s="519"/>
      <c r="IM866" s="519"/>
      <c r="IN866" s="519"/>
      <c r="IO866" s="519"/>
      <c r="IP866" s="519"/>
      <c r="IQ866" s="519"/>
      <c r="IR866" s="519"/>
      <c r="IS866" s="519"/>
      <c r="IT866" s="519"/>
      <c r="IU866" s="519"/>
      <c r="IV866" s="519"/>
    </row>
    <row r="867" spans="1:256" s="510" customFormat="1" ht="24.75" customHeight="1">
      <c r="A867" s="541" t="s">
        <v>687</v>
      </c>
      <c r="B867" s="363"/>
      <c r="C867" s="363">
        <f t="shared" si="51"/>
        <v>0</v>
      </c>
      <c r="D867" s="25"/>
      <c r="E867" s="542"/>
      <c r="F867" s="543">
        <v>0</v>
      </c>
      <c r="G867" s="542"/>
      <c r="H867" s="518"/>
      <c r="I867" s="519"/>
      <c r="J867" s="519"/>
      <c r="K867" s="519"/>
      <c r="L867" s="519"/>
      <c r="M867" s="519"/>
      <c r="N867" s="519"/>
      <c r="O867" s="519"/>
      <c r="P867" s="519"/>
      <c r="Q867" s="519"/>
      <c r="R867" s="519"/>
      <c r="S867" s="519"/>
      <c r="T867" s="519"/>
      <c r="U867" s="519"/>
      <c r="V867" s="519"/>
      <c r="W867" s="519"/>
      <c r="X867" s="519"/>
      <c r="Y867" s="519"/>
      <c r="Z867" s="519"/>
      <c r="AA867" s="519"/>
      <c r="AB867" s="519"/>
      <c r="AC867" s="519"/>
      <c r="AD867" s="519"/>
      <c r="AE867" s="519"/>
      <c r="AF867" s="519"/>
      <c r="HQ867" s="519"/>
      <c r="HR867" s="519"/>
      <c r="HS867" s="519"/>
      <c r="HT867" s="519"/>
      <c r="HU867" s="519"/>
      <c r="HV867" s="519"/>
      <c r="HW867" s="519"/>
      <c r="HX867" s="519"/>
      <c r="HY867" s="519"/>
      <c r="HZ867" s="519"/>
      <c r="IA867" s="519"/>
      <c r="IB867" s="519"/>
      <c r="IC867" s="519"/>
      <c r="ID867" s="519"/>
      <c r="IE867" s="519"/>
      <c r="IF867" s="519"/>
      <c r="IG867" s="519"/>
      <c r="IH867" s="519"/>
      <c r="II867" s="519"/>
      <c r="IJ867" s="519"/>
      <c r="IK867" s="519"/>
      <c r="IL867" s="519"/>
      <c r="IM867" s="519"/>
      <c r="IN867" s="519"/>
      <c r="IO867" s="519"/>
      <c r="IP867" s="519"/>
      <c r="IQ867" s="519"/>
      <c r="IR867" s="519"/>
      <c r="IS867" s="519"/>
      <c r="IT867" s="519"/>
      <c r="IU867" s="519"/>
      <c r="IV867" s="519"/>
    </row>
    <row r="868" spans="1:256" s="510" customFormat="1" ht="24.75" customHeight="1">
      <c r="A868" s="541" t="s">
        <v>688</v>
      </c>
      <c r="B868" s="363">
        <v>2</v>
      </c>
      <c r="C868" s="363">
        <f t="shared" si="51"/>
        <v>1</v>
      </c>
      <c r="D868" s="25">
        <v>1</v>
      </c>
      <c r="E868" s="542">
        <f>D868/C868</f>
        <v>1</v>
      </c>
      <c r="F868" s="543">
        <v>5</v>
      </c>
      <c r="G868" s="542">
        <f>(D868-F868)/F868</f>
        <v>-0.8</v>
      </c>
      <c r="H868" s="518"/>
      <c r="I868" s="519"/>
      <c r="J868" s="519"/>
      <c r="K868" s="519"/>
      <c r="L868" s="519"/>
      <c r="M868" s="519"/>
      <c r="N868" s="519"/>
      <c r="O868" s="519"/>
      <c r="P868" s="519"/>
      <c r="Q868" s="519"/>
      <c r="R868" s="519"/>
      <c r="S868" s="519"/>
      <c r="T868" s="519"/>
      <c r="U868" s="519"/>
      <c r="V868" s="519"/>
      <c r="W868" s="519"/>
      <c r="X868" s="519"/>
      <c r="Y868" s="519"/>
      <c r="Z868" s="519"/>
      <c r="AA868" s="519"/>
      <c r="AB868" s="519"/>
      <c r="AC868" s="519"/>
      <c r="AD868" s="519"/>
      <c r="AE868" s="519"/>
      <c r="AF868" s="519"/>
      <c r="HQ868" s="519"/>
      <c r="HR868" s="519"/>
      <c r="HS868" s="519"/>
      <c r="HT868" s="519"/>
      <c r="HU868" s="519"/>
      <c r="HV868" s="519"/>
      <c r="HW868" s="519"/>
      <c r="HX868" s="519"/>
      <c r="HY868" s="519"/>
      <c r="HZ868" s="519"/>
      <c r="IA868" s="519"/>
      <c r="IB868" s="519"/>
      <c r="IC868" s="519"/>
      <c r="ID868" s="519"/>
      <c r="IE868" s="519"/>
      <c r="IF868" s="519"/>
      <c r="IG868" s="519"/>
      <c r="IH868" s="519"/>
      <c r="II868" s="519"/>
      <c r="IJ868" s="519"/>
      <c r="IK868" s="519"/>
      <c r="IL868" s="519"/>
      <c r="IM868" s="519"/>
      <c r="IN868" s="519"/>
      <c r="IO868" s="519"/>
      <c r="IP868" s="519"/>
      <c r="IQ868" s="519"/>
      <c r="IR868" s="519"/>
      <c r="IS868" s="519"/>
      <c r="IT868" s="519"/>
      <c r="IU868" s="519"/>
      <c r="IV868" s="519"/>
    </row>
    <row r="869" spans="1:8" s="508" customFormat="1" ht="24.75" customHeight="1" hidden="1">
      <c r="A869" s="541" t="s">
        <v>689</v>
      </c>
      <c r="B869" s="363"/>
      <c r="C869" s="363">
        <f t="shared" si="51"/>
        <v>0</v>
      </c>
      <c r="D869" s="25"/>
      <c r="E869" s="542"/>
      <c r="F869" s="543">
        <v>0</v>
      </c>
      <c r="G869" s="542"/>
      <c r="H869" s="544"/>
    </row>
    <row r="870" spans="1:256" s="510" customFormat="1" ht="24.75" customHeight="1" hidden="1">
      <c r="A870" s="541" t="s">
        <v>690</v>
      </c>
      <c r="B870" s="363"/>
      <c r="C870" s="363">
        <f t="shared" si="51"/>
        <v>0</v>
      </c>
      <c r="D870" s="25"/>
      <c r="E870" s="542"/>
      <c r="F870" s="543">
        <v>0</v>
      </c>
      <c r="G870" s="542"/>
      <c r="H870" s="518"/>
      <c r="I870" s="519"/>
      <c r="J870" s="519"/>
      <c r="K870" s="519"/>
      <c r="L870" s="519"/>
      <c r="M870" s="519"/>
      <c r="N870" s="519"/>
      <c r="O870" s="519"/>
      <c r="P870" s="519"/>
      <c r="Q870" s="519"/>
      <c r="R870" s="519"/>
      <c r="S870" s="519"/>
      <c r="T870" s="519"/>
      <c r="U870" s="519"/>
      <c r="V870" s="519"/>
      <c r="W870" s="519"/>
      <c r="X870" s="519"/>
      <c r="Y870" s="519"/>
      <c r="Z870" s="519"/>
      <c r="AA870" s="519"/>
      <c r="AB870" s="519"/>
      <c r="AC870" s="519"/>
      <c r="AD870" s="519"/>
      <c r="AE870" s="519"/>
      <c r="AF870" s="519"/>
      <c r="HQ870" s="519"/>
      <c r="HR870" s="519"/>
      <c r="HS870" s="519"/>
      <c r="HT870" s="519"/>
      <c r="HU870" s="519"/>
      <c r="HV870" s="519"/>
      <c r="HW870" s="519"/>
      <c r="HX870" s="519"/>
      <c r="HY870" s="519"/>
      <c r="HZ870" s="519"/>
      <c r="IA870" s="519"/>
      <c r="IB870" s="519"/>
      <c r="IC870" s="519"/>
      <c r="ID870" s="519"/>
      <c r="IE870" s="519"/>
      <c r="IF870" s="519"/>
      <c r="IG870" s="519"/>
      <c r="IH870" s="519"/>
      <c r="II870" s="519"/>
      <c r="IJ870" s="519"/>
      <c r="IK870" s="519"/>
      <c r="IL870" s="519"/>
      <c r="IM870" s="519"/>
      <c r="IN870" s="519"/>
      <c r="IO870" s="519"/>
      <c r="IP870" s="519"/>
      <c r="IQ870" s="519"/>
      <c r="IR870" s="519"/>
      <c r="IS870" s="519"/>
      <c r="IT870" s="519"/>
      <c r="IU870" s="519"/>
      <c r="IV870" s="519"/>
    </row>
    <row r="871" spans="1:8" s="508" customFormat="1" ht="24.75" customHeight="1" hidden="1">
      <c r="A871" s="541" t="s">
        <v>691</v>
      </c>
      <c r="B871" s="363"/>
      <c r="C871" s="363">
        <f t="shared" si="51"/>
        <v>0</v>
      </c>
      <c r="D871" s="25"/>
      <c r="E871" s="542"/>
      <c r="F871" s="537">
        <v>0</v>
      </c>
      <c r="G871" s="542"/>
      <c r="H871" s="544"/>
    </row>
    <row r="872" spans="1:8" s="508" customFormat="1" ht="24.75" customHeight="1" hidden="1">
      <c r="A872" s="541" t="s">
        <v>692</v>
      </c>
      <c r="B872" s="363"/>
      <c r="C872" s="363">
        <f t="shared" si="51"/>
        <v>0</v>
      </c>
      <c r="D872" s="25"/>
      <c r="E872" s="542"/>
      <c r="F872" s="539">
        <v>0</v>
      </c>
      <c r="G872" s="542"/>
      <c r="H872" s="544"/>
    </row>
    <row r="873" spans="1:256" s="510" customFormat="1" ht="24.75" customHeight="1" hidden="1">
      <c r="A873" s="541" t="s">
        <v>693</v>
      </c>
      <c r="B873" s="363"/>
      <c r="C873" s="363">
        <f t="shared" si="51"/>
        <v>0</v>
      </c>
      <c r="D873" s="25"/>
      <c r="E873" s="542"/>
      <c r="F873" s="543">
        <v>0</v>
      </c>
      <c r="G873" s="542"/>
      <c r="H873" s="518"/>
      <c r="I873" s="519"/>
      <c r="J873" s="519"/>
      <c r="K873" s="519"/>
      <c r="L873" s="519"/>
      <c r="M873" s="519"/>
      <c r="N873" s="519"/>
      <c r="O873" s="519"/>
      <c r="P873" s="519"/>
      <c r="Q873" s="519"/>
      <c r="R873" s="519"/>
      <c r="S873" s="519"/>
      <c r="T873" s="519"/>
      <c r="U873" s="519"/>
      <c r="V873" s="519"/>
      <c r="W873" s="519"/>
      <c r="X873" s="519"/>
      <c r="Y873" s="519"/>
      <c r="Z873" s="519"/>
      <c r="AA873" s="519"/>
      <c r="AB873" s="519"/>
      <c r="AC873" s="519"/>
      <c r="AD873" s="519"/>
      <c r="AE873" s="519"/>
      <c r="AF873" s="519"/>
      <c r="HQ873" s="519"/>
      <c r="HR873" s="519"/>
      <c r="HS873" s="519"/>
      <c r="HT873" s="519"/>
      <c r="HU873" s="519"/>
      <c r="HV873" s="519"/>
      <c r="HW873" s="519"/>
      <c r="HX873" s="519"/>
      <c r="HY873" s="519"/>
      <c r="HZ873" s="519"/>
      <c r="IA873" s="519"/>
      <c r="IB873" s="519"/>
      <c r="IC873" s="519"/>
      <c r="ID873" s="519"/>
      <c r="IE873" s="519"/>
      <c r="IF873" s="519"/>
      <c r="IG873" s="519"/>
      <c r="IH873" s="519"/>
      <c r="II873" s="519"/>
      <c r="IJ873" s="519"/>
      <c r="IK873" s="519"/>
      <c r="IL873" s="519"/>
      <c r="IM873" s="519"/>
      <c r="IN873" s="519"/>
      <c r="IO873" s="519"/>
      <c r="IP873" s="519"/>
      <c r="IQ873" s="519"/>
      <c r="IR873" s="519"/>
      <c r="IS873" s="519"/>
      <c r="IT873" s="519"/>
      <c r="IU873" s="519"/>
      <c r="IV873" s="519"/>
    </row>
    <row r="874" spans="1:256" s="510" customFormat="1" ht="24.75" customHeight="1" hidden="1">
      <c r="A874" s="541" t="s">
        <v>694</v>
      </c>
      <c r="B874" s="363"/>
      <c r="C874" s="363">
        <f t="shared" si="51"/>
        <v>0</v>
      </c>
      <c r="D874" s="25"/>
      <c r="E874" s="542"/>
      <c r="F874" s="543">
        <v>0</v>
      </c>
      <c r="G874" s="542"/>
      <c r="H874" s="518"/>
      <c r="I874" s="519"/>
      <c r="J874" s="519"/>
      <c r="K874" s="519"/>
      <c r="L874" s="519"/>
      <c r="M874" s="519"/>
      <c r="N874" s="519"/>
      <c r="O874" s="519"/>
      <c r="P874" s="519"/>
      <c r="Q874" s="519"/>
      <c r="R874" s="519"/>
      <c r="S874" s="519"/>
      <c r="T874" s="519"/>
      <c r="U874" s="519"/>
      <c r="V874" s="519"/>
      <c r="W874" s="519"/>
      <c r="X874" s="519"/>
      <c r="Y874" s="519"/>
      <c r="Z874" s="519"/>
      <c r="AA874" s="519"/>
      <c r="AB874" s="519"/>
      <c r="AC874" s="519"/>
      <c r="AD874" s="519"/>
      <c r="AE874" s="519"/>
      <c r="AF874" s="519"/>
      <c r="HQ874" s="519"/>
      <c r="HR874" s="519"/>
      <c r="HS874" s="519"/>
      <c r="HT874" s="519"/>
      <c r="HU874" s="519"/>
      <c r="HV874" s="519"/>
      <c r="HW874" s="519"/>
      <c r="HX874" s="519"/>
      <c r="HY874" s="519"/>
      <c r="HZ874" s="519"/>
      <c r="IA874" s="519"/>
      <c r="IB874" s="519"/>
      <c r="IC874" s="519"/>
      <c r="ID874" s="519"/>
      <c r="IE874" s="519"/>
      <c r="IF874" s="519"/>
      <c r="IG874" s="519"/>
      <c r="IH874" s="519"/>
      <c r="II874" s="519"/>
      <c r="IJ874" s="519"/>
      <c r="IK874" s="519"/>
      <c r="IL874" s="519"/>
      <c r="IM874" s="519"/>
      <c r="IN874" s="519"/>
      <c r="IO874" s="519"/>
      <c r="IP874" s="519"/>
      <c r="IQ874" s="519"/>
      <c r="IR874" s="519"/>
      <c r="IS874" s="519"/>
      <c r="IT874" s="519"/>
      <c r="IU874" s="519"/>
      <c r="IV874" s="519"/>
    </row>
    <row r="875" spans="1:256" s="510" customFormat="1" ht="24.75" customHeight="1" hidden="1">
      <c r="A875" s="541" t="s">
        <v>695</v>
      </c>
      <c r="B875" s="363"/>
      <c r="C875" s="363">
        <f t="shared" si="51"/>
        <v>0</v>
      </c>
      <c r="D875" s="25"/>
      <c r="E875" s="542"/>
      <c r="F875" s="543">
        <v>0</v>
      </c>
      <c r="G875" s="542"/>
      <c r="H875" s="518"/>
      <c r="I875" s="519"/>
      <c r="J875" s="519"/>
      <c r="K875" s="519"/>
      <c r="L875" s="519"/>
      <c r="M875" s="519"/>
      <c r="N875" s="519"/>
      <c r="O875" s="519"/>
      <c r="P875" s="519"/>
      <c r="Q875" s="519"/>
      <c r="R875" s="519"/>
      <c r="S875" s="519"/>
      <c r="T875" s="519"/>
      <c r="U875" s="519"/>
      <c r="V875" s="519"/>
      <c r="W875" s="519"/>
      <c r="X875" s="519"/>
      <c r="Y875" s="519"/>
      <c r="Z875" s="519"/>
      <c r="AA875" s="519"/>
      <c r="AB875" s="519"/>
      <c r="AC875" s="519"/>
      <c r="AD875" s="519"/>
      <c r="AE875" s="519"/>
      <c r="AF875" s="519"/>
      <c r="HQ875" s="519"/>
      <c r="HR875" s="519"/>
      <c r="HS875" s="519"/>
      <c r="HT875" s="519"/>
      <c r="HU875" s="519"/>
      <c r="HV875" s="519"/>
      <c r="HW875" s="519"/>
      <c r="HX875" s="519"/>
      <c r="HY875" s="519"/>
      <c r="HZ875" s="519"/>
      <c r="IA875" s="519"/>
      <c r="IB875" s="519"/>
      <c r="IC875" s="519"/>
      <c r="ID875" s="519"/>
      <c r="IE875" s="519"/>
      <c r="IF875" s="519"/>
      <c r="IG875" s="519"/>
      <c r="IH875" s="519"/>
      <c r="II875" s="519"/>
      <c r="IJ875" s="519"/>
      <c r="IK875" s="519"/>
      <c r="IL875" s="519"/>
      <c r="IM875" s="519"/>
      <c r="IN875" s="519"/>
      <c r="IO875" s="519"/>
      <c r="IP875" s="519"/>
      <c r="IQ875" s="519"/>
      <c r="IR875" s="519"/>
      <c r="IS875" s="519"/>
      <c r="IT875" s="519"/>
      <c r="IU875" s="519"/>
      <c r="IV875" s="519"/>
    </row>
    <row r="876" spans="1:256" s="510" customFormat="1" ht="24.75" customHeight="1" hidden="1">
      <c r="A876" s="541" t="s">
        <v>696</v>
      </c>
      <c r="B876" s="363"/>
      <c r="C876" s="363">
        <f t="shared" si="51"/>
        <v>0</v>
      </c>
      <c r="D876" s="25"/>
      <c r="E876" s="542"/>
      <c r="F876" s="543">
        <v>0</v>
      </c>
      <c r="G876" s="542"/>
      <c r="H876" s="518"/>
      <c r="I876" s="519"/>
      <c r="J876" s="519"/>
      <c r="K876" s="519"/>
      <c r="L876" s="519"/>
      <c r="M876" s="519"/>
      <c r="N876" s="519"/>
      <c r="O876" s="519"/>
      <c r="P876" s="519"/>
      <c r="Q876" s="519"/>
      <c r="R876" s="519"/>
      <c r="S876" s="519"/>
      <c r="T876" s="519"/>
      <c r="U876" s="519"/>
      <c r="V876" s="519"/>
      <c r="W876" s="519"/>
      <c r="X876" s="519"/>
      <c r="Y876" s="519"/>
      <c r="Z876" s="519"/>
      <c r="AA876" s="519"/>
      <c r="AB876" s="519"/>
      <c r="AC876" s="519"/>
      <c r="AD876" s="519"/>
      <c r="AE876" s="519"/>
      <c r="AF876" s="519"/>
      <c r="HQ876" s="519"/>
      <c r="HR876" s="519"/>
      <c r="HS876" s="519"/>
      <c r="HT876" s="519"/>
      <c r="HU876" s="519"/>
      <c r="HV876" s="519"/>
      <c r="HW876" s="519"/>
      <c r="HX876" s="519"/>
      <c r="HY876" s="519"/>
      <c r="HZ876" s="519"/>
      <c r="IA876" s="519"/>
      <c r="IB876" s="519"/>
      <c r="IC876" s="519"/>
      <c r="ID876" s="519"/>
      <c r="IE876" s="519"/>
      <c r="IF876" s="519"/>
      <c r="IG876" s="519"/>
      <c r="IH876" s="519"/>
      <c r="II876" s="519"/>
      <c r="IJ876" s="519"/>
      <c r="IK876" s="519"/>
      <c r="IL876" s="519"/>
      <c r="IM876" s="519"/>
      <c r="IN876" s="519"/>
      <c r="IO876" s="519"/>
      <c r="IP876" s="519"/>
      <c r="IQ876" s="519"/>
      <c r="IR876" s="519"/>
      <c r="IS876" s="519"/>
      <c r="IT876" s="519"/>
      <c r="IU876" s="519"/>
      <c r="IV876" s="519"/>
    </row>
    <row r="877" spans="1:256" s="510" customFormat="1" ht="24.75" customHeight="1" hidden="1">
      <c r="A877" s="541" t="s">
        <v>697</v>
      </c>
      <c r="B877" s="363"/>
      <c r="C877" s="363">
        <f t="shared" si="51"/>
        <v>0</v>
      </c>
      <c r="D877" s="25"/>
      <c r="E877" s="542"/>
      <c r="F877" s="543">
        <v>0</v>
      </c>
      <c r="G877" s="542"/>
      <c r="H877" s="518"/>
      <c r="I877" s="519"/>
      <c r="J877" s="519"/>
      <c r="K877" s="519"/>
      <c r="L877" s="519"/>
      <c r="M877" s="519"/>
      <c r="N877" s="519"/>
      <c r="O877" s="519"/>
      <c r="P877" s="519"/>
      <c r="Q877" s="519"/>
      <c r="R877" s="519"/>
      <c r="S877" s="519"/>
      <c r="T877" s="519"/>
      <c r="U877" s="519"/>
      <c r="V877" s="519"/>
      <c r="W877" s="519"/>
      <c r="X877" s="519"/>
      <c r="Y877" s="519"/>
      <c r="Z877" s="519"/>
      <c r="AA877" s="519"/>
      <c r="AB877" s="519"/>
      <c r="AC877" s="519"/>
      <c r="AD877" s="519"/>
      <c r="AE877" s="519"/>
      <c r="AF877" s="519"/>
      <c r="HQ877" s="519"/>
      <c r="HR877" s="519"/>
      <c r="HS877" s="519"/>
      <c r="HT877" s="519"/>
      <c r="HU877" s="519"/>
      <c r="HV877" s="519"/>
      <c r="HW877" s="519"/>
      <c r="HX877" s="519"/>
      <c r="HY877" s="519"/>
      <c r="HZ877" s="519"/>
      <c r="IA877" s="519"/>
      <c r="IB877" s="519"/>
      <c r="IC877" s="519"/>
      <c r="ID877" s="519"/>
      <c r="IE877" s="519"/>
      <c r="IF877" s="519"/>
      <c r="IG877" s="519"/>
      <c r="IH877" s="519"/>
      <c r="II877" s="519"/>
      <c r="IJ877" s="519"/>
      <c r="IK877" s="519"/>
      <c r="IL877" s="519"/>
      <c r="IM877" s="519"/>
      <c r="IN877" s="519"/>
      <c r="IO877" s="519"/>
      <c r="IP877" s="519"/>
      <c r="IQ877" s="519"/>
      <c r="IR877" s="519"/>
      <c r="IS877" s="519"/>
      <c r="IT877" s="519"/>
      <c r="IU877" s="519"/>
      <c r="IV877" s="519"/>
    </row>
    <row r="878" spans="1:256" s="510" customFormat="1" ht="24.75" customHeight="1" hidden="1">
      <c r="A878" s="541" t="s">
        <v>698</v>
      </c>
      <c r="B878" s="363"/>
      <c r="C878" s="363">
        <f t="shared" si="51"/>
        <v>0</v>
      </c>
      <c r="D878" s="25"/>
      <c r="E878" s="542"/>
      <c r="F878" s="543">
        <v>0</v>
      </c>
      <c r="G878" s="542"/>
      <c r="H878" s="518"/>
      <c r="I878" s="519"/>
      <c r="J878" s="519"/>
      <c r="K878" s="519"/>
      <c r="L878" s="519"/>
      <c r="M878" s="519"/>
      <c r="N878" s="519"/>
      <c r="O878" s="519"/>
      <c r="P878" s="519"/>
      <c r="Q878" s="519"/>
      <c r="R878" s="519"/>
      <c r="S878" s="519"/>
      <c r="T878" s="519"/>
      <c r="U878" s="519"/>
      <c r="V878" s="519"/>
      <c r="W878" s="519"/>
      <c r="X878" s="519"/>
      <c r="Y878" s="519"/>
      <c r="Z878" s="519"/>
      <c r="AA878" s="519"/>
      <c r="AB878" s="519"/>
      <c r="AC878" s="519"/>
      <c r="AD878" s="519"/>
      <c r="AE878" s="519"/>
      <c r="AF878" s="519"/>
      <c r="HQ878" s="519"/>
      <c r="HR878" s="519"/>
      <c r="HS878" s="519"/>
      <c r="HT878" s="519"/>
      <c r="HU878" s="519"/>
      <c r="HV878" s="519"/>
      <c r="HW878" s="519"/>
      <c r="HX878" s="519"/>
      <c r="HY878" s="519"/>
      <c r="HZ878" s="519"/>
      <c r="IA878" s="519"/>
      <c r="IB878" s="519"/>
      <c r="IC878" s="519"/>
      <c r="ID878" s="519"/>
      <c r="IE878" s="519"/>
      <c r="IF878" s="519"/>
      <c r="IG878" s="519"/>
      <c r="IH878" s="519"/>
      <c r="II878" s="519"/>
      <c r="IJ878" s="519"/>
      <c r="IK878" s="519"/>
      <c r="IL878" s="519"/>
      <c r="IM878" s="519"/>
      <c r="IN878" s="519"/>
      <c r="IO878" s="519"/>
      <c r="IP878" s="519"/>
      <c r="IQ878" s="519"/>
      <c r="IR878" s="519"/>
      <c r="IS878" s="519"/>
      <c r="IT878" s="519"/>
      <c r="IU878" s="519"/>
      <c r="IV878" s="519"/>
    </row>
    <row r="879" spans="1:256" s="510" customFormat="1" ht="24.75" customHeight="1" hidden="1">
      <c r="A879" s="541" t="s">
        <v>699</v>
      </c>
      <c r="B879" s="363"/>
      <c r="C879" s="363">
        <f t="shared" si="51"/>
        <v>0</v>
      </c>
      <c r="D879" s="25"/>
      <c r="E879" s="542"/>
      <c r="F879" s="543">
        <v>0</v>
      </c>
      <c r="G879" s="542"/>
      <c r="H879" s="518"/>
      <c r="I879" s="519"/>
      <c r="J879" s="519"/>
      <c r="K879" s="519"/>
      <c r="L879" s="519"/>
      <c r="M879" s="519"/>
      <c r="N879" s="519"/>
      <c r="O879" s="519"/>
      <c r="P879" s="519"/>
      <c r="Q879" s="519"/>
      <c r="R879" s="519"/>
      <c r="S879" s="519"/>
      <c r="T879" s="519"/>
      <c r="U879" s="519"/>
      <c r="V879" s="519"/>
      <c r="W879" s="519"/>
      <c r="X879" s="519"/>
      <c r="Y879" s="519"/>
      <c r="Z879" s="519"/>
      <c r="AA879" s="519"/>
      <c r="AB879" s="519"/>
      <c r="AC879" s="519"/>
      <c r="AD879" s="519"/>
      <c r="AE879" s="519"/>
      <c r="AF879" s="519"/>
      <c r="HQ879" s="519"/>
      <c r="HR879" s="519"/>
      <c r="HS879" s="519"/>
      <c r="HT879" s="519"/>
      <c r="HU879" s="519"/>
      <c r="HV879" s="519"/>
      <c r="HW879" s="519"/>
      <c r="HX879" s="519"/>
      <c r="HY879" s="519"/>
      <c r="HZ879" s="519"/>
      <c r="IA879" s="519"/>
      <c r="IB879" s="519"/>
      <c r="IC879" s="519"/>
      <c r="ID879" s="519"/>
      <c r="IE879" s="519"/>
      <c r="IF879" s="519"/>
      <c r="IG879" s="519"/>
      <c r="IH879" s="519"/>
      <c r="II879" s="519"/>
      <c r="IJ879" s="519"/>
      <c r="IK879" s="519"/>
      <c r="IL879" s="519"/>
      <c r="IM879" s="519"/>
      <c r="IN879" s="519"/>
      <c r="IO879" s="519"/>
      <c r="IP879" s="519"/>
      <c r="IQ879" s="519"/>
      <c r="IR879" s="519"/>
      <c r="IS879" s="519"/>
      <c r="IT879" s="519"/>
      <c r="IU879" s="519"/>
      <c r="IV879" s="519"/>
    </row>
    <row r="880" spans="1:256" s="510" customFormat="1" ht="24.75" customHeight="1" hidden="1">
      <c r="A880" s="541" t="s">
        <v>700</v>
      </c>
      <c r="B880" s="363"/>
      <c r="C880" s="363">
        <f t="shared" si="51"/>
        <v>0</v>
      </c>
      <c r="D880" s="25"/>
      <c r="E880" s="542"/>
      <c r="F880" s="543">
        <v>0</v>
      </c>
      <c r="G880" s="542"/>
      <c r="H880" s="518"/>
      <c r="I880" s="519"/>
      <c r="J880" s="519"/>
      <c r="K880" s="519"/>
      <c r="L880" s="519"/>
      <c r="M880" s="519"/>
      <c r="N880" s="519"/>
      <c r="O880" s="519"/>
      <c r="P880" s="519"/>
      <c r="Q880" s="519"/>
      <c r="R880" s="519"/>
      <c r="S880" s="519"/>
      <c r="T880" s="519"/>
      <c r="U880" s="519"/>
      <c r="V880" s="519"/>
      <c r="W880" s="519"/>
      <c r="X880" s="519"/>
      <c r="Y880" s="519"/>
      <c r="Z880" s="519"/>
      <c r="AA880" s="519"/>
      <c r="AB880" s="519"/>
      <c r="AC880" s="519"/>
      <c r="AD880" s="519"/>
      <c r="AE880" s="519"/>
      <c r="AF880" s="519"/>
      <c r="HQ880" s="519"/>
      <c r="HR880" s="519"/>
      <c r="HS880" s="519"/>
      <c r="HT880" s="519"/>
      <c r="HU880" s="519"/>
      <c r="HV880" s="519"/>
      <c r="HW880" s="519"/>
      <c r="HX880" s="519"/>
      <c r="HY880" s="519"/>
      <c r="HZ880" s="519"/>
      <c r="IA880" s="519"/>
      <c r="IB880" s="519"/>
      <c r="IC880" s="519"/>
      <c r="ID880" s="519"/>
      <c r="IE880" s="519"/>
      <c r="IF880" s="519"/>
      <c r="IG880" s="519"/>
      <c r="IH880" s="519"/>
      <c r="II880" s="519"/>
      <c r="IJ880" s="519"/>
      <c r="IK880" s="519"/>
      <c r="IL880" s="519"/>
      <c r="IM880" s="519"/>
      <c r="IN880" s="519"/>
      <c r="IO880" s="519"/>
      <c r="IP880" s="519"/>
      <c r="IQ880" s="519"/>
      <c r="IR880" s="519"/>
      <c r="IS880" s="519"/>
      <c r="IT880" s="519"/>
      <c r="IU880" s="519"/>
      <c r="IV880" s="519"/>
    </row>
    <row r="881" spans="1:256" s="510" customFormat="1" ht="24.75" customHeight="1" hidden="1">
      <c r="A881" s="541" t="s">
        <v>701</v>
      </c>
      <c r="B881" s="363"/>
      <c r="C881" s="363">
        <f t="shared" si="51"/>
        <v>0</v>
      </c>
      <c r="D881" s="25"/>
      <c r="E881" s="542"/>
      <c r="F881" s="543">
        <v>0</v>
      </c>
      <c r="G881" s="542"/>
      <c r="H881" s="518"/>
      <c r="I881" s="519"/>
      <c r="J881" s="519"/>
      <c r="K881" s="519"/>
      <c r="L881" s="519"/>
      <c r="M881" s="519"/>
      <c r="N881" s="519"/>
      <c r="O881" s="519"/>
      <c r="P881" s="519"/>
      <c r="Q881" s="519"/>
      <c r="R881" s="519"/>
      <c r="S881" s="519"/>
      <c r="T881" s="519"/>
      <c r="U881" s="519"/>
      <c r="V881" s="519"/>
      <c r="W881" s="519"/>
      <c r="X881" s="519"/>
      <c r="Y881" s="519"/>
      <c r="Z881" s="519"/>
      <c r="AA881" s="519"/>
      <c r="AB881" s="519"/>
      <c r="AC881" s="519"/>
      <c r="AD881" s="519"/>
      <c r="AE881" s="519"/>
      <c r="AF881" s="519"/>
      <c r="HQ881" s="519"/>
      <c r="HR881" s="519"/>
      <c r="HS881" s="519"/>
      <c r="HT881" s="519"/>
      <c r="HU881" s="519"/>
      <c r="HV881" s="519"/>
      <c r="HW881" s="519"/>
      <c r="HX881" s="519"/>
      <c r="HY881" s="519"/>
      <c r="HZ881" s="519"/>
      <c r="IA881" s="519"/>
      <c r="IB881" s="519"/>
      <c r="IC881" s="519"/>
      <c r="ID881" s="519"/>
      <c r="IE881" s="519"/>
      <c r="IF881" s="519"/>
      <c r="IG881" s="519"/>
      <c r="IH881" s="519"/>
      <c r="II881" s="519"/>
      <c r="IJ881" s="519"/>
      <c r="IK881" s="519"/>
      <c r="IL881" s="519"/>
      <c r="IM881" s="519"/>
      <c r="IN881" s="519"/>
      <c r="IO881" s="519"/>
      <c r="IP881" s="519"/>
      <c r="IQ881" s="519"/>
      <c r="IR881" s="519"/>
      <c r="IS881" s="519"/>
      <c r="IT881" s="519"/>
      <c r="IU881" s="519"/>
      <c r="IV881" s="519"/>
    </row>
    <row r="882" spans="1:8" s="508" customFormat="1" ht="24.75" customHeight="1" hidden="1">
      <c r="A882" s="541" t="s">
        <v>702</v>
      </c>
      <c r="B882" s="363"/>
      <c r="C882" s="363">
        <f t="shared" si="51"/>
        <v>0</v>
      </c>
      <c r="D882" s="25"/>
      <c r="E882" s="542"/>
      <c r="F882" s="543">
        <v>0</v>
      </c>
      <c r="G882" s="542"/>
      <c r="H882" s="544"/>
    </row>
    <row r="883" spans="1:256" s="510" customFormat="1" ht="39.75" customHeight="1" hidden="1">
      <c r="A883" s="541" t="s">
        <v>703</v>
      </c>
      <c r="B883" s="363"/>
      <c r="C883" s="363">
        <f t="shared" si="51"/>
        <v>0</v>
      </c>
      <c r="D883" s="25"/>
      <c r="E883" s="542"/>
      <c r="F883" s="537">
        <v>0</v>
      </c>
      <c r="G883" s="542"/>
      <c r="H883" s="518"/>
      <c r="I883" s="519"/>
      <c r="J883" s="519"/>
      <c r="K883" s="519"/>
      <c r="L883" s="519"/>
      <c r="M883" s="519"/>
      <c r="N883" s="519"/>
      <c r="O883" s="519"/>
      <c r="P883" s="519"/>
      <c r="Q883" s="519"/>
      <c r="R883" s="519"/>
      <c r="S883" s="519"/>
      <c r="T883" s="519"/>
      <c r="U883" s="519"/>
      <c r="V883" s="519"/>
      <c r="W883" s="519"/>
      <c r="X883" s="519"/>
      <c r="Y883" s="519"/>
      <c r="Z883" s="519"/>
      <c r="AA883" s="519"/>
      <c r="AB883" s="519"/>
      <c r="AC883" s="519"/>
      <c r="AD883" s="519"/>
      <c r="AE883" s="519"/>
      <c r="AF883" s="519"/>
      <c r="HQ883" s="519"/>
      <c r="HR883" s="519"/>
      <c r="HS883" s="519"/>
      <c r="HT883" s="519"/>
      <c r="HU883" s="519"/>
      <c r="HV883" s="519"/>
      <c r="HW883" s="519"/>
      <c r="HX883" s="519"/>
      <c r="HY883" s="519"/>
      <c r="HZ883" s="519"/>
      <c r="IA883" s="519"/>
      <c r="IB883" s="519"/>
      <c r="IC883" s="519"/>
      <c r="ID883" s="519"/>
      <c r="IE883" s="519"/>
      <c r="IF883" s="519"/>
      <c r="IG883" s="519"/>
      <c r="IH883" s="519"/>
      <c r="II883" s="519"/>
      <c r="IJ883" s="519"/>
      <c r="IK883" s="519"/>
      <c r="IL883" s="519"/>
      <c r="IM883" s="519"/>
      <c r="IN883" s="519"/>
      <c r="IO883" s="519"/>
      <c r="IP883" s="519"/>
      <c r="IQ883" s="519"/>
      <c r="IR883" s="519"/>
      <c r="IS883" s="519"/>
      <c r="IT883" s="519"/>
      <c r="IU883" s="519"/>
      <c r="IV883" s="519"/>
    </row>
    <row r="884" spans="1:8" s="508" customFormat="1" ht="39.75" customHeight="1">
      <c r="A884" s="541" t="s">
        <v>704</v>
      </c>
      <c r="B884" s="363">
        <v>11</v>
      </c>
      <c r="C884" s="363">
        <f t="shared" si="51"/>
        <v>28</v>
      </c>
      <c r="D884" s="25">
        <v>17</v>
      </c>
      <c r="E884" s="542">
        <f>D884/C884</f>
        <v>0.6071428571428571</v>
      </c>
      <c r="F884" s="543">
        <v>1</v>
      </c>
      <c r="G884" s="542">
        <f>(D884-F884)/F884</f>
        <v>16</v>
      </c>
      <c r="H884" s="544">
        <v>11</v>
      </c>
    </row>
    <row r="885" spans="1:256" s="509" customFormat="1" ht="24.75" customHeight="1">
      <c r="A885" s="541" t="s">
        <v>705</v>
      </c>
      <c r="B885" s="363"/>
      <c r="C885" s="363">
        <f t="shared" si="51"/>
        <v>0</v>
      </c>
      <c r="D885" s="25"/>
      <c r="E885" s="542"/>
      <c r="F885" s="543">
        <v>0</v>
      </c>
      <c r="G885" s="542"/>
      <c r="H885" s="518"/>
      <c r="I885" s="519"/>
      <c r="J885" s="519"/>
      <c r="K885" s="519"/>
      <c r="L885" s="519"/>
      <c r="M885" s="519"/>
      <c r="N885" s="519"/>
      <c r="O885" s="519"/>
      <c r="P885" s="519"/>
      <c r="Q885" s="519"/>
      <c r="R885" s="519"/>
      <c r="S885" s="519"/>
      <c r="T885" s="519"/>
      <c r="U885" s="519"/>
      <c r="V885" s="519"/>
      <c r="W885" s="519"/>
      <c r="X885" s="519"/>
      <c r="Y885" s="519"/>
      <c r="Z885" s="519"/>
      <c r="AA885" s="519"/>
      <c r="AB885" s="519"/>
      <c r="AC885" s="519"/>
      <c r="AD885" s="519"/>
      <c r="AE885" s="519"/>
      <c r="AF885" s="519"/>
      <c r="HQ885" s="519"/>
      <c r="HR885" s="519"/>
      <c r="HS885" s="519"/>
      <c r="HT885" s="519"/>
      <c r="HU885" s="519"/>
      <c r="HV885" s="519"/>
      <c r="HW885" s="519"/>
      <c r="HX885" s="519"/>
      <c r="HY885" s="519"/>
      <c r="HZ885" s="519"/>
      <c r="IA885" s="519"/>
      <c r="IB885" s="519"/>
      <c r="IC885" s="519"/>
      <c r="ID885" s="519"/>
      <c r="IE885" s="519"/>
      <c r="IF885" s="519"/>
      <c r="IG885" s="519"/>
      <c r="IH885" s="519"/>
      <c r="II885" s="519"/>
      <c r="IJ885" s="519"/>
      <c r="IK885" s="519"/>
      <c r="IL885" s="519"/>
      <c r="IM885" s="519"/>
      <c r="IN885" s="519"/>
      <c r="IO885" s="519"/>
      <c r="IP885" s="519"/>
      <c r="IQ885" s="519"/>
      <c r="IR885" s="519"/>
      <c r="IS885" s="519"/>
      <c r="IT885" s="519"/>
      <c r="IU885" s="519"/>
      <c r="IV885" s="519"/>
    </row>
    <row r="886" spans="1:8" s="508" customFormat="1" ht="24.75" customHeight="1">
      <c r="A886" s="541" t="s">
        <v>706</v>
      </c>
      <c r="B886" s="363">
        <v>350</v>
      </c>
      <c r="C886" s="363">
        <f t="shared" si="51"/>
        <v>570</v>
      </c>
      <c r="D886" s="25">
        <v>374</v>
      </c>
      <c r="E886" s="542">
        <f>D886/C886</f>
        <v>0.656140350877193</v>
      </c>
      <c r="F886" s="543">
        <v>340</v>
      </c>
      <c r="G886" s="542">
        <f>(D886-F886)/F886</f>
        <v>0.1</v>
      </c>
      <c r="H886" s="544">
        <v>196</v>
      </c>
    </row>
    <row r="887" spans="1:8" s="508" customFormat="1" ht="24.75" customHeight="1">
      <c r="A887" s="534" t="s">
        <v>707</v>
      </c>
      <c r="B887" s="360">
        <f>SUM(B888:B911)</f>
        <v>968</v>
      </c>
      <c r="C887" s="360">
        <f t="shared" si="51"/>
        <v>1159</v>
      </c>
      <c r="D887" s="360">
        <f>SUM(D888:D911)</f>
        <v>1001</v>
      </c>
      <c r="E887" s="536">
        <f>D887/C887</f>
        <v>0.8636755823986195</v>
      </c>
      <c r="F887" s="539">
        <f>SUM(F888:F911)</f>
        <v>727</v>
      </c>
      <c r="G887" s="536">
        <f>(D887-F887)/F887</f>
        <v>0.3768913342503439</v>
      </c>
      <c r="H887" s="540">
        <f>SUM(H888:H911)</f>
        <v>158</v>
      </c>
    </row>
    <row r="888" spans="1:256" s="510" customFormat="1" ht="24.75" customHeight="1">
      <c r="A888" s="541" t="s">
        <v>45</v>
      </c>
      <c r="B888" s="363">
        <v>175</v>
      </c>
      <c r="C888" s="363">
        <f t="shared" si="51"/>
        <v>183</v>
      </c>
      <c r="D888" s="25">
        <v>183</v>
      </c>
      <c r="E888" s="542">
        <f>D888/C888</f>
        <v>1</v>
      </c>
      <c r="F888" s="543">
        <v>156</v>
      </c>
      <c r="G888" s="542">
        <f>(D888-F888)/F888</f>
        <v>0.17307692307692307</v>
      </c>
      <c r="H888" s="518"/>
      <c r="I888" s="519"/>
      <c r="J888" s="519"/>
      <c r="K888" s="519"/>
      <c r="L888" s="519"/>
      <c r="M888" s="519"/>
      <c r="N888" s="519"/>
      <c r="O888" s="519"/>
      <c r="P888" s="519"/>
      <c r="Q888" s="519"/>
      <c r="R888" s="519"/>
      <c r="S888" s="519"/>
      <c r="T888" s="519"/>
      <c r="U888" s="519"/>
      <c r="V888" s="519"/>
      <c r="W888" s="519"/>
      <c r="X888" s="519"/>
      <c r="Y888" s="519"/>
      <c r="Z888" s="519"/>
      <c r="AA888" s="519"/>
      <c r="AB888" s="519"/>
      <c r="AC888" s="519"/>
      <c r="AD888" s="519"/>
      <c r="AE888" s="519"/>
      <c r="AF888" s="519"/>
      <c r="HQ888" s="519"/>
      <c r="HR888" s="519"/>
      <c r="HS888" s="519"/>
      <c r="HT888" s="519"/>
      <c r="HU888" s="519"/>
      <c r="HV888" s="519"/>
      <c r="HW888" s="519"/>
      <c r="HX888" s="519"/>
      <c r="HY888" s="519"/>
      <c r="HZ888" s="519"/>
      <c r="IA888" s="519"/>
      <c r="IB888" s="519"/>
      <c r="IC888" s="519"/>
      <c r="ID888" s="519"/>
      <c r="IE888" s="519"/>
      <c r="IF888" s="519"/>
      <c r="IG888" s="519"/>
      <c r="IH888" s="519"/>
      <c r="II888" s="519"/>
      <c r="IJ888" s="519"/>
      <c r="IK888" s="519"/>
      <c r="IL888" s="519"/>
      <c r="IM888" s="519"/>
      <c r="IN888" s="519"/>
      <c r="IO888" s="519"/>
      <c r="IP888" s="519"/>
      <c r="IQ888" s="519"/>
      <c r="IR888" s="519"/>
      <c r="IS888" s="519"/>
      <c r="IT888" s="519"/>
      <c r="IU888" s="519"/>
      <c r="IV888" s="519"/>
    </row>
    <row r="889" spans="1:8" s="508" customFormat="1" ht="24.75" customHeight="1">
      <c r="A889" s="541" t="s">
        <v>46</v>
      </c>
      <c r="B889" s="363"/>
      <c r="C889" s="363">
        <f t="shared" si="51"/>
        <v>0</v>
      </c>
      <c r="D889" s="25"/>
      <c r="E889" s="542"/>
      <c r="F889" s="543">
        <v>0</v>
      </c>
      <c r="G889" s="542"/>
      <c r="H889" s="544"/>
    </row>
    <row r="890" spans="1:256" s="510" customFormat="1" ht="24.75" customHeight="1">
      <c r="A890" s="541" t="s">
        <v>47</v>
      </c>
      <c r="B890" s="363"/>
      <c r="C890" s="363">
        <f t="shared" si="51"/>
        <v>0</v>
      </c>
      <c r="D890" s="25"/>
      <c r="E890" s="542"/>
      <c r="F890" s="543">
        <v>0</v>
      </c>
      <c r="G890" s="542"/>
      <c r="H890" s="518"/>
      <c r="I890" s="519"/>
      <c r="J890" s="519"/>
      <c r="K890" s="519"/>
      <c r="L890" s="519"/>
      <c r="M890" s="519"/>
      <c r="N890" s="519"/>
      <c r="O890" s="519"/>
      <c r="P890" s="519"/>
      <c r="Q890" s="519"/>
      <c r="R890" s="519"/>
      <c r="S890" s="519"/>
      <c r="T890" s="519"/>
      <c r="U890" s="519"/>
      <c r="V890" s="519"/>
      <c r="W890" s="519"/>
      <c r="X890" s="519"/>
      <c r="Y890" s="519"/>
      <c r="Z890" s="519"/>
      <c r="AA890" s="519"/>
      <c r="AB890" s="519"/>
      <c r="AC890" s="519"/>
      <c r="AD890" s="519"/>
      <c r="AE890" s="519"/>
      <c r="AF890" s="519"/>
      <c r="HQ890" s="519"/>
      <c r="HR890" s="519"/>
      <c r="HS890" s="519"/>
      <c r="HT890" s="519"/>
      <c r="HU890" s="519"/>
      <c r="HV890" s="519"/>
      <c r="HW890" s="519"/>
      <c r="HX890" s="519"/>
      <c r="HY890" s="519"/>
      <c r="HZ890" s="519"/>
      <c r="IA890" s="519"/>
      <c r="IB890" s="519"/>
      <c r="IC890" s="519"/>
      <c r="ID890" s="519"/>
      <c r="IE890" s="519"/>
      <c r="IF890" s="519"/>
      <c r="IG890" s="519"/>
      <c r="IH890" s="519"/>
      <c r="II890" s="519"/>
      <c r="IJ890" s="519"/>
      <c r="IK890" s="519"/>
      <c r="IL890" s="519"/>
      <c r="IM890" s="519"/>
      <c r="IN890" s="519"/>
      <c r="IO890" s="519"/>
      <c r="IP890" s="519"/>
      <c r="IQ890" s="519"/>
      <c r="IR890" s="519"/>
      <c r="IS890" s="519"/>
      <c r="IT890" s="519"/>
      <c r="IU890" s="519"/>
      <c r="IV890" s="519"/>
    </row>
    <row r="891" spans="1:8" s="508" customFormat="1" ht="24.75" customHeight="1">
      <c r="A891" s="541" t="s">
        <v>708</v>
      </c>
      <c r="B891" s="363">
        <v>123</v>
      </c>
      <c r="C891" s="363">
        <f t="shared" si="51"/>
        <v>117</v>
      </c>
      <c r="D891" s="25">
        <v>117</v>
      </c>
      <c r="E891" s="542">
        <f>D891/C891</f>
        <v>1</v>
      </c>
      <c r="F891" s="543">
        <v>112</v>
      </c>
      <c r="G891" s="542">
        <f>(D891-F891)/F891</f>
        <v>0.044642857142857144</v>
      </c>
      <c r="H891" s="544"/>
    </row>
    <row r="892" spans="1:256" s="510" customFormat="1" ht="24.75" customHeight="1">
      <c r="A892" s="541" t="s">
        <v>709</v>
      </c>
      <c r="B892" s="363">
        <v>16</v>
      </c>
      <c r="C892" s="363">
        <f t="shared" si="51"/>
        <v>45</v>
      </c>
      <c r="D892" s="25">
        <v>18</v>
      </c>
      <c r="E892" s="542">
        <f>D892/C892</f>
        <v>0.4</v>
      </c>
      <c r="F892" s="543">
        <v>1</v>
      </c>
      <c r="G892" s="542">
        <f>(D892-F892)/F892</f>
        <v>17</v>
      </c>
      <c r="H892" s="518">
        <v>27</v>
      </c>
      <c r="I892" s="519"/>
      <c r="J892" s="519"/>
      <c r="K892" s="519"/>
      <c r="L892" s="519"/>
      <c r="M892" s="519"/>
      <c r="N892" s="519"/>
      <c r="O892" s="519"/>
      <c r="P892" s="519"/>
      <c r="Q892" s="519"/>
      <c r="R892" s="519"/>
      <c r="S892" s="519"/>
      <c r="T892" s="519"/>
      <c r="U892" s="519"/>
      <c r="V892" s="519"/>
      <c r="W892" s="519"/>
      <c r="X892" s="519"/>
      <c r="Y892" s="519"/>
      <c r="Z892" s="519"/>
      <c r="AA892" s="519"/>
      <c r="AB892" s="519"/>
      <c r="AC892" s="519"/>
      <c r="AD892" s="519"/>
      <c r="AE892" s="519"/>
      <c r="AF892" s="519"/>
      <c r="HQ892" s="519"/>
      <c r="HR892" s="519"/>
      <c r="HS892" s="519"/>
      <c r="HT892" s="519"/>
      <c r="HU892" s="519"/>
      <c r="HV892" s="519"/>
      <c r="HW892" s="519"/>
      <c r="HX892" s="519"/>
      <c r="HY892" s="519"/>
      <c r="HZ892" s="519"/>
      <c r="IA892" s="519"/>
      <c r="IB892" s="519"/>
      <c r="IC892" s="519"/>
      <c r="ID892" s="519"/>
      <c r="IE892" s="519"/>
      <c r="IF892" s="519"/>
      <c r="IG892" s="519"/>
      <c r="IH892" s="519"/>
      <c r="II892" s="519"/>
      <c r="IJ892" s="519"/>
      <c r="IK892" s="519"/>
      <c r="IL892" s="519"/>
      <c r="IM892" s="519"/>
      <c r="IN892" s="519"/>
      <c r="IO892" s="519"/>
      <c r="IP892" s="519"/>
      <c r="IQ892" s="519"/>
      <c r="IR892" s="519"/>
      <c r="IS892" s="519"/>
      <c r="IT892" s="519"/>
      <c r="IU892" s="519"/>
      <c r="IV892" s="519"/>
    </row>
    <row r="893" spans="1:8" s="508" customFormat="1" ht="24.75" customHeight="1">
      <c r="A893" s="541" t="s">
        <v>710</v>
      </c>
      <c r="B893" s="363"/>
      <c r="C893" s="363">
        <f t="shared" si="51"/>
        <v>0</v>
      </c>
      <c r="D893" s="25"/>
      <c r="E893" s="542"/>
      <c r="F893" s="543">
        <v>0</v>
      </c>
      <c r="G893" s="542"/>
      <c r="H893" s="544"/>
    </row>
    <row r="894" spans="1:256" s="510" customFormat="1" ht="24.75" customHeight="1">
      <c r="A894" s="541" t="s">
        <v>711</v>
      </c>
      <c r="B894" s="363">
        <v>23</v>
      </c>
      <c r="C894" s="363">
        <f t="shared" si="51"/>
        <v>45</v>
      </c>
      <c r="D894" s="25">
        <v>45</v>
      </c>
      <c r="E894" s="542">
        <f>D894/C894</f>
        <v>1</v>
      </c>
      <c r="F894" s="543">
        <v>0</v>
      </c>
      <c r="G894" s="542"/>
      <c r="H894" s="518"/>
      <c r="I894" s="519"/>
      <c r="J894" s="519"/>
      <c r="K894" s="519"/>
      <c r="L894" s="519"/>
      <c r="M894" s="519"/>
      <c r="N894" s="519"/>
      <c r="O894" s="519"/>
      <c r="P894" s="519"/>
      <c r="Q894" s="519"/>
      <c r="R894" s="519"/>
      <c r="S894" s="519"/>
      <c r="T894" s="519"/>
      <c r="U894" s="519"/>
      <c r="V894" s="519"/>
      <c r="W894" s="519"/>
      <c r="X894" s="519"/>
      <c r="Y894" s="519"/>
      <c r="Z894" s="519"/>
      <c r="AA894" s="519"/>
      <c r="AB894" s="519"/>
      <c r="AC894" s="519"/>
      <c r="AD894" s="519"/>
      <c r="AE894" s="519"/>
      <c r="AF894" s="519"/>
      <c r="HQ894" s="519"/>
      <c r="HR894" s="519"/>
      <c r="HS894" s="519"/>
      <c r="HT894" s="519"/>
      <c r="HU894" s="519"/>
      <c r="HV894" s="519"/>
      <c r="HW894" s="519"/>
      <c r="HX894" s="519"/>
      <c r="HY894" s="519"/>
      <c r="HZ894" s="519"/>
      <c r="IA894" s="519"/>
      <c r="IB894" s="519"/>
      <c r="IC894" s="519"/>
      <c r="ID894" s="519"/>
      <c r="IE894" s="519"/>
      <c r="IF894" s="519"/>
      <c r="IG894" s="519"/>
      <c r="IH894" s="519"/>
      <c r="II894" s="519"/>
      <c r="IJ894" s="519"/>
      <c r="IK894" s="519"/>
      <c r="IL894" s="519"/>
      <c r="IM894" s="519"/>
      <c r="IN894" s="519"/>
      <c r="IO894" s="519"/>
      <c r="IP894" s="519"/>
      <c r="IQ894" s="519"/>
      <c r="IR894" s="519"/>
      <c r="IS894" s="519"/>
      <c r="IT894" s="519"/>
      <c r="IU894" s="519"/>
      <c r="IV894" s="519"/>
    </row>
    <row r="895" spans="1:8" s="508" customFormat="1" ht="24.75" customHeight="1">
      <c r="A895" s="541" t="s">
        <v>712</v>
      </c>
      <c r="B895" s="363">
        <v>79</v>
      </c>
      <c r="C895" s="363">
        <f t="shared" si="51"/>
        <v>132</v>
      </c>
      <c r="D895" s="25">
        <v>132</v>
      </c>
      <c r="E895" s="542">
        <f>D895/C895</f>
        <v>1</v>
      </c>
      <c r="F895" s="537">
        <v>0</v>
      </c>
      <c r="G895" s="542"/>
      <c r="H895" s="544"/>
    </row>
    <row r="896" spans="1:8" s="508" customFormat="1" ht="24.75" customHeight="1" hidden="1">
      <c r="A896" s="541" t="s">
        <v>713</v>
      </c>
      <c r="B896" s="363"/>
      <c r="C896" s="363">
        <f t="shared" si="51"/>
        <v>0</v>
      </c>
      <c r="D896" s="25"/>
      <c r="E896" s="542"/>
      <c r="F896" s="539">
        <v>0</v>
      </c>
      <c r="G896" s="542"/>
      <c r="H896" s="544"/>
    </row>
    <row r="897" spans="1:256" s="510" customFormat="1" ht="24.75" customHeight="1" hidden="1">
      <c r="A897" s="541" t="s">
        <v>714</v>
      </c>
      <c r="B897" s="363"/>
      <c r="C897" s="363">
        <f t="shared" si="51"/>
        <v>0</v>
      </c>
      <c r="D897" s="25"/>
      <c r="E897" s="542"/>
      <c r="F897" s="543">
        <v>0</v>
      </c>
      <c r="G897" s="542"/>
      <c r="H897" s="518"/>
      <c r="I897" s="519"/>
      <c r="J897" s="519"/>
      <c r="K897" s="519"/>
      <c r="L897" s="519"/>
      <c r="M897" s="519"/>
      <c r="N897" s="519"/>
      <c r="O897" s="519"/>
      <c r="P897" s="519"/>
      <c r="Q897" s="519"/>
      <c r="R897" s="519"/>
      <c r="S897" s="519"/>
      <c r="T897" s="519"/>
      <c r="U897" s="519"/>
      <c r="V897" s="519"/>
      <c r="W897" s="519"/>
      <c r="X897" s="519"/>
      <c r="Y897" s="519"/>
      <c r="Z897" s="519"/>
      <c r="AA897" s="519"/>
      <c r="AB897" s="519"/>
      <c r="AC897" s="519"/>
      <c r="AD897" s="519"/>
      <c r="AE897" s="519"/>
      <c r="AF897" s="519"/>
      <c r="HQ897" s="519"/>
      <c r="HR897" s="519"/>
      <c r="HS897" s="519"/>
      <c r="HT897" s="519"/>
      <c r="HU897" s="519"/>
      <c r="HV897" s="519"/>
      <c r="HW897" s="519"/>
      <c r="HX897" s="519"/>
      <c r="HY897" s="519"/>
      <c r="HZ897" s="519"/>
      <c r="IA897" s="519"/>
      <c r="IB897" s="519"/>
      <c r="IC897" s="519"/>
      <c r="ID897" s="519"/>
      <c r="IE897" s="519"/>
      <c r="IF897" s="519"/>
      <c r="IG897" s="519"/>
      <c r="IH897" s="519"/>
      <c r="II897" s="519"/>
      <c r="IJ897" s="519"/>
      <c r="IK897" s="519"/>
      <c r="IL897" s="519"/>
      <c r="IM897" s="519"/>
      <c r="IN897" s="519"/>
      <c r="IO897" s="519"/>
      <c r="IP897" s="519"/>
      <c r="IQ897" s="519"/>
      <c r="IR897" s="519"/>
      <c r="IS897" s="519"/>
      <c r="IT897" s="519"/>
      <c r="IU897" s="519"/>
      <c r="IV897" s="519"/>
    </row>
    <row r="898" spans="1:256" s="510" customFormat="1" ht="24.75" customHeight="1" hidden="1">
      <c r="A898" s="541" t="s">
        <v>715</v>
      </c>
      <c r="B898" s="363"/>
      <c r="C898" s="363">
        <f t="shared" si="51"/>
        <v>0</v>
      </c>
      <c r="D898" s="25"/>
      <c r="E898" s="542"/>
      <c r="F898" s="543">
        <v>0</v>
      </c>
      <c r="G898" s="542"/>
      <c r="H898" s="518"/>
      <c r="I898" s="519"/>
      <c r="J898" s="519"/>
      <c r="K898" s="519"/>
      <c r="L898" s="519"/>
      <c r="M898" s="519"/>
      <c r="N898" s="519"/>
      <c r="O898" s="519"/>
      <c r="P898" s="519"/>
      <c r="Q898" s="519"/>
      <c r="R898" s="519"/>
      <c r="S898" s="519"/>
      <c r="T898" s="519"/>
      <c r="U898" s="519"/>
      <c r="V898" s="519"/>
      <c r="W898" s="519"/>
      <c r="X898" s="519"/>
      <c r="Y898" s="519"/>
      <c r="Z898" s="519"/>
      <c r="AA898" s="519"/>
      <c r="AB898" s="519"/>
      <c r="AC898" s="519"/>
      <c r="AD898" s="519"/>
      <c r="AE898" s="519"/>
      <c r="AF898" s="519"/>
      <c r="HQ898" s="519"/>
      <c r="HR898" s="519"/>
      <c r="HS898" s="519"/>
      <c r="HT898" s="519"/>
      <c r="HU898" s="519"/>
      <c r="HV898" s="519"/>
      <c r="HW898" s="519"/>
      <c r="HX898" s="519"/>
      <c r="HY898" s="519"/>
      <c r="HZ898" s="519"/>
      <c r="IA898" s="519"/>
      <c r="IB898" s="519"/>
      <c r="IC898" s="519"/>
      <c r="ID898" s="519"/>
      <c r="IE898" s="519"/>
      <c r="IF898" s="519"/>
      <c r="IG898" s="519"/>
      <c r="IH898" s="519"/>
      <c r="II898" s="519"/>
      <c r="IJ898" s="519"/>
      <c r="IK898" s="519"/>
      <c r="IL898" s="519"/>
      <c r="IM898" s="519"/>
      <c r="IN898" s="519"/>
      <c r="IO898" s="519"/>
      <c r="IP898" s="519"/>
      <c r="IQ898" s="519"/>
      <c r="IR898" s="519"/>
      <c r="IS898" s="519"/>
      <c r="IT898" s="519"/>
      <c r="IU898" s="519"/>
      <c r="IV898" s="519"/>
    </row>
    <row r="899" spans="1:256" s="510" customFormat="1" ht="24.75" customHeight="1" hidden="1">
      <c r="A899" s="541" t="s">
        <v>716</v>
      </c>
      <c r="B899" s="363"/>
      <c r="C899" s="363">
        <f t="shared" si="51"/>
        <v>0</v>
      </c>
      <c r="D899" s="25"/>
      <c r="E899" s="542"/>
      <c r="F899" s="543">
        <v>0</v>
      </c>
      <c r="G899" s="542"/>
      <c r="H899" s="518"/>
      <c r="I899" s="519"/>
      <c r="J899" s="519"/>
      <c r="K899" s="519"/>
      <c r="L899" s="519"/>
      <c r="M899" s="519"/>
      <c r="N899" s="519"/>
      <c r="O899" s="519"/>
      <c r="P899" s="519"/>
      <c r="Q899" s="519"/>
      <c r="R899" s="519"/>
      <c r="S899" s="519"/>
      <c r="T899" s="519"/>
      <c r="U899" s="519"/>
      <c r="V899" s="519"/>
      <c r="W899" s="519"/>
      <c r="X899" s="519"/>
      <c r="Y899" s="519"/>
      <c r="Z899" s="519"/>
      <c r="AA899" s="519"/>
      <c r="AB899" s="519"/>
      <c r="AC899" s="519"/>
      <c r="AD899" s="519"/>
      <c r="AE899" s="519"/>
      <c r="AF899" s="519"/>
      <c r="HQ899" s="519"/>
      <c r="HR899" s="519"/>
      <c r="HS899" s="519"/>
      <c r="HT899" s="519"/>
      <c r="HU899" s="519"/>
      <c r="HV899" s="519"/>
      <c r="HW899" s="519"/>
      <c r="HX899" s="519"/>
      <c r="HY899" s="519"/>
      <c r="HZ899" s="519"/>
      <c r="IA899" s="519"/>
      <c r="IB899" s="519"/>
      <c r="IC899" s="519"/>
      <c r="ID899" s="519"/>
      <c r="IE899" s="519"/>
      <c r="IF899" s="519"/>
      <c r="IG899" s="519"/>
      <c r="IH899" s="519"/>
      <c r="II899" s="519"/>
      <c r="IJ899" s="519"/>
      <c r="IK899" s="519"/>
      <c r="IL899" s="519"/>
      <c r="IM899" s="519"/>
      <c r="IN899" s="519"/>
      <c r="IO899" s="519"/>
      <c r="IP899" s="519"/>
      <c r="IQ899" s="519"/>
      <c r="IR899" s="519"/>
      <c r="IS899" s="519"/>
      <c r="IT899" s="519"/>
      <c r="IU899" s="519"/>
      <c r="IV899" s="519"/>
    </row>
    <row r="900" spans="1:256" s="510" customFormat="1" ht="24.75" customHeight="1" hidden="1">
      <c r="A900" s="541" t="s">
        <v>717</v>
      </c>
      <c r="B900" s="363"/>
      <c r="C900" s="363">
        <f t="shared" si="51"/>
        <v>0</v>
      </c>
      <c r="D900" s="25"/>
      <c r="E900" s="542"/>
      <c r="F900" s="543">
        <v>0</v>
      </c>
      <c r="G900" s="542"/>
      <c r="H900" s="518"/>
      <c r="I900" s="519"/>
      <c r="J900" s="519"/>
      <c r="K900" s="519"/>
      <c r="L900" s="519"/>
      <c r="M900" s="519"/>
      <c r="N900" s="519"/>
      <c r="O900" s="519"/>
      <c r="P900" s="519"/>
      <c r="Q900" s="519"/>
      <c r="R900" s="519"/>
      <c r="S900" s="519"/>
      <c r="T900" s="519"/>
      <c r="U900" s="519"/>
      <c r="V900" s="519"/>
      <c r="W900" s="519"/>
      <c r="X900" s="519"/>
      <c r="Y900" s="519"/>
      <c r="Z900" s="519"/>
      <c r="AA900" s="519"/>
      <c r="AB900" s="519"/>
      <c r="AC900" s="519"/>
      <c r="AD900" s="519"/>
      <c r="AE900" s="519"/>
      <c r="AF900" s="519"/>
      <c r="HQ900" s="519"/>
      <c r="HR900" s="519"/>
      <c r="HS900" s="519"/>
      <c r="HT900" s="519"/>
      <c r="HU900" s="519"/>
      <c r="HV900" s="519"/>
      <c r="HW900" s="519"/>
      <c r="HX900" s="519"/>
      <c r="HY900" s="519"/>
      <c r="HZ900" s="519"/>
      <c r="IA900" s="519"/>
      <c r="IB900" s="519"/>
      <c r="IC900" s="519"/>
      <c r="ID900" s="519"/>
      <c r="IE900" s="519"/>
      <c r="IF900" s="519"/>
      <c r="IG900" s="519"/>
      <c r="IH900" s="519"/>
      <c r="II900" s="519"/>
      <c r="IJ900" s="519"/>
      <c r="IK900" s="519"/>
      <c r="IL900" s="519"/>
      <c r="IM900" s="519"/>
      <c r="IN900" s="519"/>
      <c r="IO900" s="519"/>
      <c r="IP900" s="519"/>
      <c r="IQ900" s="519"/>
      <c r="IR900" s="519"/>
      <c r="IS900" s="519"/>
      <c r="IT900" s="519"/>
      <c r="IU900" s="519"/>
      <c r="IV900" s="519"/>
    </row>
    <row r="901" spans="1:256" s="510" customFormat="1" ht="24.75" customHeight="1" hidden="1">
      <c r="A901" s="541" t="s">
        <v>718</v>
      </c>
      <c r="B901" s="363"/>
      <c r="C901" s="363">
        <f t="shared" si="51"/>
        <v>0</v>
      </c>
      <c r="D901" s="25"/>
      <c r="E901" s="542"/>
      <c r="F901" s="543">
        <v>0</v>
      </c>
      <c r="G901" s="542"/>
      <c r="H901" s="518"/>
      <c r="I901" s="519"/>
      <c r="J901" s="519"/>
      <c r="K901" s="519"/>
      <c r="L901" s="519"/>
      <c r="M901" s="519"/>
      <c r="N901" s="519"/>
      <c r="O901" s="519"/>
      <c r="P901" s="519"/>
      <c r="Q901" s="519"/>
      <c r="R901" s="519"/>
      <c r="S901" s="519"/>
      <c r="T901" s="519"/>
      <c r="U901" s="519"/>
      <c r="V901" s="519"/>
      <c r="W901" s="519"/>
      <c r="X901" s="519"/>
      <c r="Y901" s="519"/>
      <c r="Z901" s="519"/>
      <c r="AA901" s="519"/>
      <c r="AB901" s="519"/>
      <c r="AC901" s="519"/>
      <c r="AD901" s="519"/>
      <c r="AE901" s="519"/>
      <c r="AF901" s="519"/>
      <c r="HQ901" s="519"/>
      <c r="HR901" s="519"/>
      <c r="HS901" s="519"/>
      <c r="HT901" s="519"/>
      <c r="HU901" s="519"/>
      <c r="HV901" s="519"/>
      <c r="HW901" s="519"/>
      <c r="HX901" s="519"/>
      <c r="HY901" s="519"/>
      <c r="HZ901" s="519"/>
      <c r="IA901" s="519"/>
      <c r="IB901" s="519"/>
      <c r="IC901" s="519"/>
      <c r="ID901" s="519"/>
      <c r="IE901" s="519"/>
      <c r="IF901" s="519"/>
      <c r="IG901" s="519"/>
      <c r="IH901" s="519"/>
      <c r="II901" s="519"/>
      <c r="IJ901" s="519"/>
      <c r="IK901" s="519"/>
      <c r="IL901" s="519"/>
      <c r="IM901" s="519"/>
      <c r="IN901" s="519"/>
      <c r="IO901" s="519"/>
      <c r="IP901" s="519"/>
      <c r="IQ901" s="519"/>
      <c r="IR901" s="519"/>
      <c r="IS901" s="519"/>
      <c r="IT901" s="519"/>
      <c r="IU901" s="519"/>
      <c r="IV901" s="519"/>
    </row>
    <row r="902" spans="1:256" s="510" customFormat="1" ht="24.75" customHeight="1" hidden="1">
      <c r="A902" s="541" t="s">
        <v>719</v>
      </c>
      <c r="B902" s="363"/>
      <c r="C902" s="363">
        <f t="shared" si="51"/>
        <v>0</v>
      </c>
      <c r="D902" s="25"/>
      <c r="E902" s="542"/>
      <c r="F902" s="543">
        <v>0</v>
      </c>
      <c r="G902" s="542"/>
      <c r="H902" s="518"/>
      <c r="I902" s="519"/>
      <c r="J902" s="519"/>
      <c r="K902" s="519"/>
      <c r="L902" s="519"/>
      <c r="M902" s="519"/>
      <c r="N902" s="519"/>
      <c r="O902" s="519"/>
      <c r="P902" s="519"/>
      <c r="Q902" s="519"/>
      <c r="R902" s="519"/>
      <c r="S902" s="519"/>
      <c r="T902" s="519"/>
      <c r="U902" s="519"/>
      <c r="V902" s="519"/>
      <c r="W902" s="519"/>
      <c r="X902" s="519"/>
      <c r="Y902" s="519"/>
      <c r="Z902" s="519"/>
      <c r="AA902" s="519"/>
      <c r="AB902" s="519"/>
      <c r="AC902" s="519"/>
      <c r="AD902" s="519"/>
      <c r="AE902" s="519"/>
      <c r="AF902" s="519"/>
      <c r="HQ902" s="519"/>
      <c r="HR902" s="519"/>
      <c r="HS902" s="519"/>
      <c r="HT902" s="519"/>
      <c r="HU902" s="519"/>
      <c r="HV902" s="519"/>
      <c r="HW902" s="519"/>
      <c r="HX902" s="519"/>
      <c r="HY902" s="519"/>
      <c r="HZ902" s="519"/>
      <c r="IA902" s="519"/>
      <c r="IB902" s="519"/>
      <c r="IC902" s="519"/>
      <c r="ID902" s="519"/>
      <c r="IE902" s="519"/>
      <c r="IF902" s="519"/>
      <c r="IG902" s="519"/>
      <c r="IH902" s="519"/>
      <c r="II902" s="519"/>
      <c r="IJ902" s="519"/>
      <c r="IK902" s="519"/>
      <c r="IL902" s="519"/>
      <c r="IM902" s="519"/>
      <c r="IN902" s="519"/>
      <c r="IO902" s="519"/>
      <c r="IP902" s="519"/>
      <c r="IQ902" s="519"/>
      <c r="IR902" s="519"/>
      <c r="IS902" s="519"/>
      <c r="IT902" s="519"/>
      <c r="IU902" s="519"/>
      <c r="IV902" s="519"/>
    </row>
    <row r="903" spans="1:256" s="510" customFormat="1" ht="24.75" customHeight="1" hidden="1">
      <c r="A903" s="541" t="s">
        <v>720</v>
      </c>
      <c r="B903" s="363"/>
      <c r="C903" s="363">
        <f aca="true" t="shared" si="52" ref="C903:C966">D903+H903</f>
        <v>0</v>
      </c>
      <c r="D903" s="25"/>
      <c r="E903" s="542"/>
      <c r="F903" s="543">
        <v>0</v>
      </c>
      <c r="G903" s="542"/>
      <c r="H903" s="518"/>
      <c r="I903" s="519"/>
      <c r="J903" s="519"/>
      <c r="K903" s="519"/>
      <c r="L903" s="519"/>
      <c r="M903" s="519"/>
      <c r="N903" s="519"/>
      <c r="O903" s="519"/>
      <c r="P903" s="519"/>
      <c r="Q903" s="519"/>
      <c r="R903" s="519"/>
      <c r="S903" s="519"/>
      <c r="T903" s="519"/>
      <c r="U903" s="519"/>
      <c r="V903" s="519"/>
      <c r="W903" s="519"/>
      <c r="X903" s="519"/>
      <c r="Y903" s="519"/>
      <c r="Z903" s="519"/>
      <c r="AA903" s="519"/>
      <c r="AB903" s="519"/>
      <c r="AC903" s="519"/>
      <c r="AD903" s="519"/>
      <c r="AE903" s="519"/>
      <c r="AF903" s="519"/>
      <c r="HQ903" s="519"/>
      <c r="HR903" s="519"/>
      <c r="HS903" s="519"/>
      <c r="HT903" s="519"/>
      <c r="HU903" s="519"/>
      <c r="HV903" s="519"/>
      <c r="HW903" s="519"/>
      <c r="HX903" s="519"/>
      <c r="HY903" s="519"/>
      <c r="HZ903" s="519"/>
      <c r="IA903" s="519"/>
      <c r="IB903" s="519"/>
      <c r="IC903" s="519"/>
      <c r="ID903" s="519"/>
      <c r="IE903" s="519"/>
      <c r="IF903" s="519"/>
      <c r="IG903" s="519"/>
      <c r="IH903" s="519"/>
      <c r="II903" s="519"/>
      <c r="IJ903" s="519"/>
      <c r="IK903" s="519"/>
      <c r="IL903" s="519"/>
      <c r="IM903" s="519"/>
      <c r="IN903" s="519"/>
      <c r="IO903" s="519"/>
      <c r="IP903" s="519"/>
      <c r="IQ903" s="519"/>
      <c r="IR903" s="519"/>
      <c r="IS903" s="519"/>
      <c r="IT903" s="519"/>
      <c r="IU903" s="519"/>
      <c r="IV903" s="519"/>
    </row>
    <row r="904" spans="1:256" s="510" customFormat="1" ht="24.75" customHeight="1" hidden="1">
      <c r="A904" s="541" t="s">
        <v>721</v>
      </c>
      <c r="B904" s="363"/>
      <c r="C904" s="363">
        <f t="shared" si="52"/>
        <v>0</v>
      </c>
      <c r="D904" s="25"/>
      <c r="E904" s="542"/>
      <c r="F904" s="543">
        <v>0</v>
      </c>
      <c r="G904" s="542"/>
      <c r="H904" s="518"/>
      <c r="I904" s="519"/>
      <c r="J904" s="519"/>
      <c r="K904" s="519"/>
      <c r="L904" s="519"/>
      <c r="M904" s="519"/>
      <c r="N904" s="519"/>
      <c r="O904" s="519"/>
      <c r="P904" s="519"/>
      <c r="Q904" s="519"/>
      <c r="R904" s="519"/>
      <c r="S904" s="519"/>
      <c r="T904" s="519"/>
      <c r="U904" s="519"/>
      <c r="V904" s="519"/>
      <c r="W904" s="519"/>
      <c r="X904" s="519"/>
      <c r="Y904" s="519"/>
      <c r="Z904" s="519"/>
      <c r="AA904" s="519"/>
      <c r="AB904" s="519"/>
      <c r="AC904" s="519"/>
      <c r="AD904" s="519"/>
      <c r="AE904" s="519"/>
      <c r="AF904" s="519"/>
      <c r="HQ904" s="519"/>
      <c r="HR904" s="519"/>
      <c r="HS904" s="519"/>
      <c r="HT904" s="519"/>
      <c r="HU904" s="519"/>
      <c r="HV904" s="519"/>
      <c r="HW904" s="519"/>
      <c r="HX904" s="519"/>
      <c r="HY904" s="519"/>
      <c r="HZ904" s="519"/>
      <c r="IA904" s="519"/>
      <c r="IB904" s="519"/>
      <c r="IC904" s="519"/>
      <c r="ID904" s="519"/>
      <c r="IE904" s="519"/>
      <c r="IF904" s="519"/>
      <c r="IG904" s="519"/>
      <c r="IH904" s="519"/>
      <c r="II904" s="519"/>
      <c r="IJ904" s="519"/>
      <c r="IK904" s="519"/>
      <c r="IL904" s="519"/>
      <c r="IM904" s="519"/>
      <c r="IN904" s="519"/>
      <c r="IO904" s="519"/>
      <c r="IP904" s="519"/>
      <c r="IQ904" s="519"/>
      <c r="IR904" s="519"/>
      <c r="IS904" s="519"/>
      <c r="IT904" s="519"/>
      <c r="IU904" s="519"/>
      <c r="IV904" s="519"/>
    </row>
    <row r="905" spans="1:256" s="510" customFormat="1" ht="24.75" customHeight="1" hidden="1">
      <c r="A905" s="541" t="s">
        <v>722</v>
      </c>
      <c r="B905" s="363"/>
      <c r="C905" s="363">
        <f t="shared" si="52"/>
        <v>0</v>
      </c>
      <c r="D905" s="25"/>
      <c r="E905" s="542"/>
      <c r="F905" s="543">
        <v>0</v>
      </c>
      <c r="G905" s="542"/>
      <c r="H905" s="518"/>
      <c r="I905" s="519"/>
      <c r="J905" s="519"/>
      <c r="K905" s="519"/>
      <c r="L905" s="519"/>
      <c r="M905" s="519"/>
      <c r="N905" s="519"/>
      <c r="O905" s="519"/>
      <c r="P905" s="519"/>
      <c r="Q905" s="519"/>
      <c r="R905" s="519"/>
      <c r="S905" s="519"/>
      <c r="T905" s="519"/>
      <c r="U905" s="519"/>
      <c r="V905" s="519"/>
      <c r="W905" s="519"/>
      <c r="X905" s="519"/>
      <c r="Y905" s="519"/>
      <c r="Z905" s="519"/>
      <c r="AA905" s="519"/>
      <c r="AB905" s="519"/>
      <c r="AC905" s="519"/>
      <c r="AD905" s="519"/>
      <c r="AE905" s="519"/>
      <c r="AF905" s="519"/>
      <c r="HQ905" s="519"/>
      <c r="HR905" s="519"/>
      <c r="HS905" s="519"/>
      <c r="HT905" s="519"/>
      <c r="HU905" s="519"/>
      <c r="HV905" s="519"/>
      <c r="HW905" s="519"/>
      <c r="HX905" s="519"/>
      <c r="HY905" s="519"/>
      <c r="HZ905" s="519"/>
      <c r="IA905" s="519"/>
      <c r="IB905" s="519"/>
      <c r="IC905" s="519"/>
      <c r="ID905" s="519"/>
      <c r="IE905" s="519"/>
      <c r="IF905" s="519"/>
      <c r="IG905" s="519"/>
      <c r="IH905" s="519"/>
      <c r="II905" s="519"/>
      <c r="IJ905" s="519"/>
      <c r="IK905" s="519"/>
      <c r="IL905" s="519"/>
      <c r="IM905" s="519"/>
      <c r="IN905" s="519"/>
      <c r="IO905" s="519"/>
      <c r="IP905" s="519"/>
      <c r="IQ905" s="519"/>
      <c r="IR905" s="519"/>
      <c r="IS905" s="519"/>
      <c r="IT905" s="519"/>
      <c r="IU905" s="519"/>
      <c r="IV905" s="519"/>
    </row>
    <row r="906" spans="1:256" s="510" customFormat="1" ht="39.75" customHeight="1" hidden="1">
      <c r="A906" s="541" t="s">
        <v>723</v>
      </c>
      <c r="B906" s="363"/>
      <c r="C906" s="363">
        <f t="shared" si="52"/>
        <v>0</v>
      </c>
      <c r="D906" s="25"/>
      <c r="E906" s="542"/>
      <c r="F906" s="543">
        <v>0</v>
      </c>
      <c r="G906" s="542"/>
      <c r="H906" s="518"/>
      <c r="I906" s="519"/>
      <c r="J906" s="519"/>
      <c r="K906" s="519"/>
      <c r="L906" s="519"/>
      <c r="M906" s="519"/>
      <c r="N906" s="519"/>
      <c r="O906" s="519"/>
      <c r="P906" s="519"/>
      <c r="Q906" s="519"/>
      <c r="R906" s="519"/>
      <c r="S906" s="519"/>
      <c r="T906" s="519"/>
      <c r="U906" s="519"/>
      <c r="V906" s="519"/>
      <c r="W906" s="519"/>
      <c r="X906" s="519"/>
      <c r="Y906" s="519"/>
      <c r="Z906" s="519"/>
      <c r="AA906" s="519"/>
      <c r="AB906" s="519"/>
      <c r="AC906" s="519"/>
      <c r="AD906" s="519"/>
      <c r="AE906" s="519"/>
      <c r="AF906" s="519"/>
      <c r="HQ906" s="519"/>
      <c r="HR906" s="519"/>
      <c r="HS906" s="519"/>
      <c r="HT906" s="519"/>
      <c r="HU906" s="519"/>
      <c r="HV906" s="519"/>
      <c r="HW906" s="519"/>
      <c r="HX906" s="519"/>
      <c r="HY906" s="519"/>
      <c r="HZ906" s="519"/>
      <c r="IA906" s="519"/>
      <c r="IB906" s="519"/>
      <c r="IC906" s="519"/>
      <c r="ID906" s="519"/>
      <c r="IE906" s="519"/>
      <c r="IF906" s="519"/>
      <c r="IG906" s="519"/>
      <c r="IH906" s="519"/>
      <c r="II906" s="519"/>
      <c r="IJ906" s="519"/>
      <c r="IK906" s="519"/>
      <c r="IL906" s="519"/>
      <c r="IM906" s="519"/>
      <c r="IN906" s="519"/>
      <c r="IO906" s="519"/>
      <c r="IP906" s="519"/>
      <c r="IQ906" s="519"/>
      <c r="IR906" s="519"/>
      <c r="IS906" s="519"/>
      <c r="IT906" s="519"/>
      <c r="IU906" s="519"/>
      <c r="IV906" s="519"/>
    </row>
    <row r="907" spans="1:9" s="508" customFormat="1" ht="24.75" customHeight="1">
      <c r="A907" s="541" t="s">
        <v>724</v>
      </c>
      <c r="B907" s="363">
        <v>96</v>
      </c>
      <c r="C907" s="363">
        <f t="shared" si="52"/>
        <v>536</v>
      </c>
      <c r="D907" s="25">
        <v>418</v>
      </c>
      <c r="E907" s="542">
        <f aca="true" t="shared" si="53" ref="E907:E913">D907/C907</f>
        <v>0.7798507462686567</v>
      </c>
      <c r="F907" s="545">
        <v>432</v>
      </c>
      <c r="G907" s="542">
        <f>(D907-F907)/F907</f>
        <v>-0.032407407407407406</v>
      </c>
      <c r="H907" s="508">
        <v>118</v>
      </c>
      <c r="I907" s="544"/>
    </row>
    <row r="908" spans="1:256" s="510" customFormat="1" ht="24.75" customHeight="1">
      <c r="A908" s="541" t="s">
        <v>725</v>
      </c>
      <c r="B908" s="363"/>
      <c r="C908" s="363">
        <f t="shared" si="52"/>
        <v>0</v>
      </c>
      <c r="D908" s="25"/>
      <c r="E908" s="542"/>
      <c r="F908" s="539">
        <v>0</v>
      </c>
      <c r="G908" s="542"/>
      <c r="H908" s="518"/>
      <c r="I908" s="544"/>
      <c r="J908" s="519"/>
      <c r="K908" s="519"/>
      <c r="L908" s="519"/>
      <c r="M908" s="519"/>
      <c r="N908" s="519"/>
      <c r="O908" s="519"/>
      <c r="P908" s="519"/>
      <c r="Q908" s="519"/>
      <c r="R908" s="519"/>
      <c r="S908" s="519"/>
      <c r="T908" s="519"/>
      <c r="U908" s="519"/>
      <c r="V908" s="519"/>
      <c r="W908" s="519"/>
      <c r="X908" s="519"/>
      <c r="Y908" s="519"/>
      <c r="Z908" s="519"/>
      <c r="AA908" s="519"/>
      <c r="AB908" s="519"/>
      <c r="AC908" s="519"/>
      <c r="AD908" s="519"/>
      <c r="AE908" s="519"/>
      <c r="AF908" s="519"/>
      <c r="HQ908" s="519"/>
      <c r="HR908" s="519"/>
      <c r="HS908" s="519"/>
      <c r="HT908" s="519"/>
      <c r="HU908" s="519"/>
      <c r="HV908" s="519"/>
      <c r="HW908" s="519"/>
      <c r="HX908" s="519"/>
      <c r="HY908" s="519"/>
      <c r="HZ908" s="519"/>
      <c r="IA908" s="519"/>
      <c r="IB908" s="519"/>
      <c r="IC908" s="519"/>
      <c r="ID908" s="519"/>
      <c r="IE908" s="519"/>
      <c r="IF908" s="519"/>
      <c r="IG908" s="519"/>
      <c r="IH908" s="519"/>
      <c r="II908" s="519"/>
      <c r="IJ908" s="519"/>
      <c r="IK908" s="519"/>
      <c r="IL908" s="519"/>
      <c r="IM908" s="519"/>
      <c r="IN908" s="519"/>
      <c r="IO908" s="519"/>
      <c r="IP908" s="519"/>
      <c r="IQ908" s="519"/>
      <c r="IR908" s="519"/>
      <c r="IS908" s="519"/>
      <c r="IT908" s="519"/>
      <c r="IU908" s="519"/>
      <c r="IV908" s="519"/>
    </row>
    <row r="909" spans="1:256" s="510" customFormat="1" ht="24.75" customHeight="1">
      <c r="A909" s="541" t="s">
        <v>726</v>
      </c>
      <c r="B909" s="363"/>
      <c r="C909" s="363">
        <f t="shared" si="52"/>
        <v>0</v>
      </c>
      <c r="D909" s="25"/>
      <c r="E909" s="542"/>
      <c r="F909" s="543">
        <v>0</v>
      </c>
      <c r="G909" s="542"/>
      <c r="H909" s="518"/>
      <c r="I909" s="519"/>
      <c r="J909" s="519"/>
      <c r="K909" s="519"/>
      <c r="L909" s="519"/>
      <c r="M909" s="519"/>
      <c r="N909" s="519"/>
      <c r="O909" s="519"/>
      <c r="P909" s="519"/>
      <c r="Q909" s="519"/>
      <c r="R909" s="519"/>
      <c r="S909" s="519"/>
      <c r="T909" s="519"/>
      <c r="U909" s="519"/>
      <c r="V909" s="519"/>
      <c r="W909" s="519"/>
      <c r="X909" s="519"/>
      <c r="Y909" s="519"/>
      <c r="Z909" s="519"/>
      <c r="AA909" s="519"/>
      <c r="AB909" s="519"/>
      <c r="AC909" s="519"/>
      <c r="AD909" s="519"/>
      <c r="AE909" s="519"/>
      <c r="AF909" s="519"/>
      <c r="HQ909" s="519"/>
      <c r="HR909" s="519"/>
      <c r="HS909" s="519"/>
      <c r="HT909" s="519"/>
      <c r="HU909" s="519"/>
      <c r="HV909" s="519"/>
      <c r="HW909" s="519"/>
      <c r="HX909" s="519"/>
      <c r="HY909" s="519"/>
      <c r="HZ909" s="519"/>
      <c r="IA909" s="519"/>
      <c r="IB909" s="519"/>
      <c r="IC909" s="519"/>
      <c r="ID909" s="519"/>
      <c r="IE909" s="519"/>
      <c r="IF909" s="519"/>
      <c r="IG909" s="519"/>
      <c r="IH909" s="519"/>
      <c r="II909" s="519"/>
      <c r="IJ909" s="519"/>
      <c r="IK909" s="519"/>
      <c r="IL909" s="519"/>
      <c r="IM909" s="519"/>
      <c r="IN909" s="519"/>
      <c r="IO909" s="519"/>
      <c r="IP909" s="519"/>
      <c r="IQ909" s="519"/>
      <c r="IR909" s="519"/>
      <c r="IS909" s="519"/>
      <c r="IT909" s="519"/>
      <c r="IU909" s="519"/>
      <c r="IV909" s="519"/>
    </row>
    <row r="910" spans="1:256" s="509" customFormat="1" ht="24.75" customHeight="1">
      <c r="A910" s="541" t="s">
        <v>692</v>
      </c>
      <c r="B910" s="363"/>
      <c r="C910" s="363">
        <f t="shared" si="52"/>
        <v>0</v>
      </c>
      <c r="D910" s="25"/>
      <c r="E910" s="542"/>
      <c r="F910" s="543">
        <v>0</v>
      </c>
      <c r="G910" s="542"/>
      <c r="H910" s="518"/>
      <c r="I910" s="519"/>
      <c r="J910" s="519"/>
      <c r="K910" s="519"/>
      <c r="L910" s="519"/>
      <c r="M910" s="519"/>
      <c r="N910" s="519"/>
      <c r="O910" s="519"/>
      <c r="P910" s="519"/>
      <c r="Q910" s="519"/>
      <c r="R910" s="519"/>
      <c r="S910" s="519"/>
      <c r="T910" s="519"/>
      <c r="U910" s="519"/>
      <c r="V910" s="519"/>
      <c r="W910" s="519"/>
      <c r="X910" s="519"/>
      <c r="Y910" s="519"/>
      <c r="Z910" s="519"/>
      <c r="AA910" s="519"/>
      <c r="AB910" s="519"/>
      <c r="AC910" s="519"/>
      <c r="AD910" s="519"/>
      <c r="AE910" s="519"/>
      <c r="AF910" s="519"/>
      <c r="HQ910" s="519"/>
      <c r="HR910" s="519"/>
      <c r="HS910" s="519"/>
      <c r="HT910" s="519"/>
      <c r="HU910" s="519"/>
      <c r="HV910" s="519"/>
      <c r="HW910" s="519"/>
      <c r="HX910" s="519"/>
      <c r="HY910" s="519"/>
      <c r="HZ910" s="519"/>
      <c r="IA910" s="519"/>
      <c r="IB910" s="519"/>
      <c r="IC910" s="519"/>
      <c r="ID910" s="519"/>
      <c r="IE910" s="519"/>
      <c r="IF910" s="519"/>
      <c r="IG910" s="519"/>
      <c r="IH910" s="519"/>
      <c r="II910" s="519"/>
      <c r="IJ910" s="519"/>
      <c r="IK910" s="519"/>
      <c r="IL910" s="519"/>
      <c r="IM910" s="519"/>
      <c r="IN910" s="519"/>
      <c r="IO910" s="519"/>
      <c r="IP910" s="519"/>
      <c r="IQ910" s="519"/>
      <c r="IR910" s="519"/>
      <c r="IS910" s="519"/>
      <c r="IT910" s="519"/>
      <c r="IU910" s="519"/>
      <c r="IV910" s="519"/>
    </row>
    <row r="911" spans="1:256" s="510" customFormat="1" ht="24.75" customHeight="1">
      <c r="A911" s="541" t="s">
        <v>727</v>
      </c>
      <c r="B911" s="363">
        <v>456</v>
      </c>
      <c r="C911" s="363">
        <f t="shared" si="52"/>
        <v>101</v>
      </c>
      <c r="D911" s="25">
        <v>88</v>
      </c>
      <c r="E911" s="542">
        <f t="shared" si="53"/>
        <v>0.8712871287128713</v>
      </c>
      <c r="F911" s="543">
        <v>26</v>
      </c>
      <c r="G911" s="542">
        <f>(D911-F911)/F911</f>
        <v>2.3846153846153846</v>
      </c>
      <c r="H911" s="519">
        <v>13</v>
      </c>
      <c r="I911" s="518"/>
      <c r="J911" s="518"/>
      <c r="K911" s="519"/>
      <c r="L911" s="519"/>
      <c r="M911" s="519"/>
      <c r="N911" s="519"/>
      <c r="O911" s="519"/>
      <c r="P911" s="519"/>
      <c r="Q911" s="519"/>
      <c r="R911" s="519"/>
      <c r="S911" s="519"/>
      <c r="T911" s="519"/>
      <c r="U911" s="519"/>
      <c r="V911" s="519"/>
      <c r="W911" s="519"/>
      <c r="X911" s="519"/>
      <c r="Y911" s="519"/>
      <c r="Z911" s="519"/>
      <c r="AA911" s="519"/>
      <c r="AB911" s="519"/>
      <c r="AC911" s="519"/>
      <c r="AD911" s="519"/>
      <c r="AE911" s="519"/>
      <c r="AF911" s="519"/>
      <c r="HQ911" s="519"/>
      <c r="HR911" s="519"/>
      <c r="HS911" s="519"/>
      <c r="HT911" s="519"/>
      <c r="HU911" s="519"/>
      <c r="HV911" s="519"/>
      <c r="HW911" s="519"/>
      <c r="HX911" s="519"/>
      <c r="HY911" s="519"/>
      <c r="HZ911" s="519"/>
      <c r="IA911" s="519"/>
      <c r="IB911" s="519"/>
      <c r="IC911" s="519"/>
      <c r="ID911" s="519"/>
      <c r="IE911" s="519"/>
      <c r="IF911" s="519"/>
      <c r="IG911" s="519"/>
      <c r="IH911" s="519"/>
      <c r="II911" s="519"/>
      <c r="IJ911" s="519"/>
      <c r="IK911" s="519"/>
      <c r="IL911" s="519"/>
      <c r="IM911" s="519"/>
      <c r="IN911" s="519"/>
      <c r="IO911" s="519"/>
      <c r="IP911" s="519"/>
      <c r="IQ911" s="519"/>
      <c r="IR911" s="519"/>
      <c r="IS911" s="519"/>
      <c r="IT911" s="519"/>
      <c r="IU911" s="519"/>
      <c r="IV911" s="519"/>
    </row>
    <row r="912" spans="1:8" s="508" customFormat="1" ht="24.75" customHeight="1">
      <c r="A912" s="534" t="s">
        <v>728</v>
      </c>
      <c r="B912" s="360">
        <f>SUM(B913:B939)</f>
        <v>1047</v>
      </c>
      <c r="C912" s="360">
        <f t="shared" si="52"/>
        <v>1878</v>
      </c>
      <c r="D912" s="360">
        <f>SUM(D913:D939)</f>
        <v>840</v>
      </c>
      <c r="E912" s="536">
        <f t="shared" si="53"/>
        <v>0.4472843450479233</v>
      </c>
      <c r="F912" s="539">
        <f>SUM(F913:F939)</f>
        <v>365</v>
      </c>
      <c r="G912" s="536">
        <f>(D912-F912)/F912</f>
        <v>1.3013698630136987</v>
      </c>
      <c r="H912" s="540">
        <f>SUM(H913:H939)</f>
        <v>1038</v>
      </c>
    </row>
    <row r="913" spans="1:256" s="510" customFormat="1" ht="24.75" customHeight="1">
      <c r="A913" s="541" t="s">
        <v>45</v>
      </c>
      <c r="B913" s="363">
        <v>82</v>
      </c>
      <c r="C913" s="363">
        <f t="shared" si="52"/>
        <v>92</v>
      </c>
      <c r="D913" s="25">
        <v>92</v>
      </c>
      <c r="E913" s="542">
        <f t="shared" si="53"/>
        <v>1</v>
      </c>
      <c r="F913" s="543">
        <v>80</v>
      </c>
      <c r="G913" s="542">
        <f>(D913-F913)/F913</f>
        <v>0.15</v>
      </c>
      <c r="H913" s="518"/>
      <c r="I913" s="519"/>
      <c r="J913" s="519"/>
      <c r="K913" s="519"/>
      <c r="L913" s="519"/>
      <c r="M913" s="519"/>
      <c r="N913" s="519"/>
      <c r="O913" s="519"/>
      <c r="P913" s="519"/>
      <c r="Q913" s="519"/>
      <c r="R913" s="519"/>
      <c r="S913" s="519"/>
      <c r="T913" s="519"/>
      <c r="U913" s="519"/>
      <c r="V913" s="519"/>
      <c r="W913" s="519"/>
      <c r="X913" s="519"/>
      <c r="Y913" s="519"/>
      <c r="Z913" s="519"/>
      <c r="AA913" s="519"/>
      <c r="AB913" s="519"/>
      <c r="AC913" s="519"/>
      <c r="AD913" s="519"/>
      <c r="AE913" s="519"/>
      <c r="AF913" s="519"/>
      <c r="HQ913" s="519"/>
      <c r="HR913" s="519"/>
      <c r="HS913" s="519"/>
      <c r="HT913" s="519"/>
      <c r="HU913" s="519"/>
      <c r="HV913" s="519"/>
      <c r="HW913" s="519"/>
      <c r="HX913" s="519"/>
      <c r="HY913" s="519"/>
      <c r="HZ913" s="519"/>
      <c r="IA913" s="519"/>
      <c r="IB913" s="519"/>
      <c r="IC913" s="519"/>
      <c r="ID913" s="519"/>
      <c r="IE913" s="519"/>
      <c r="IF913" s="519"/>
      <c r="IG913" s="519"/>
      <c r="IH913" s="519"/>
      <c r="II913" s="519"/>
      <c r="IJ913" s="519"/>
      <c r="IK913" s="519"/>
      <c r="IL913" s="519"/>
      <c r="IM913" s="519"/>
      <c r="IN913" s="519"/>
      <c r="IO913" s="519"/>
      <c r="IP913" s="519"/>
      <c r="IQ913" s="519"/>
      <c r="IR913" s="519"/>
      <c r="IS913" s="519"/>
      <c r="IT913" s="519"/>
      <c r="IU913" s="519"/>
      <c r="IV913" s="519"/>
    </row>
    <row r="914" spans="1:256" s="510" customFormat="1" ht="24.75" customHeight="1">
      <c r="A914" s="541" t="s">
        <v>46</v>
      </c>
      <c r="B914" s="363"/>
      <c r="C914" s="363">
        <f t="shared" si="52"/>
        <v>0</v>
      </c>
      <c r="D914" s="25"/>
      <c r="E914" s="542"/>
      <c r="F914" s="543">
        <v>0</v>
      </c>
      <c r="G914" s="542"/>
      <c r="H914" s="518"/>
      <c r="I914" s="519"/>
      <c r="J914" s="519"/>
      <c r="K914" s="519"/>
      <c r="L914" s="519"/>
      <c r="M914" s="519"/>
      <c r="N914" s="519"/>
      <c r="O914" s="519"/>
      <c r="P914" s="519"/>
      <c r="Q914" s="519"/>
      <c r="R914" s="519"/>
      <c r="S914" s="519"/>
      <c r="T914" s="519"/>
      <c r="U914" s="519"/>
      <c r="V914" s="519"/>
      <c r="W914" s="519"/>
      <c r="X914" s="519"/>
      <c r="Y914" s="519"/>
      <c r="Z914" s="519"/>
      <c r="AA914" s="519"/>
      <c r="AB914" s="519"/>
      <c r="AC914" s="519"/>
      <c r="AD914" s="519"/>
      <c r="AE914" s="519"/>
      <c r="AF914" s="519"/>
      <c r="HQ914" s="519"/>
      <c r="HR914" s="519"/>
      <c r="HS914" s="519"/>
      <c r="HT914" s="519"/>
      <c r="HU914" s="519"/>
      <c r="HV914" s="519"/>
      <c r="HW914" s="519"/>
      <c r="HX914" s="519"/>
      <c r="HY914" s="519"/>
      <c r="HZ914" s="519"/>
      <c r="IA914" s="519"/>
      <c r="IB914" s="519"/>
      <c r="IC914" s="519"/>
      <c r="ID914" s="519"/>
      <c r="IE914" s="519"/>
      <c r="IF914" s="519"/>
      <c r="IG914" s="519"/>
      <c r="IH914" s="519"/>
      <c r="II914" s="519"/>
      <c r="IJ914" s="519"/>
      <c r="IK914" s="519"/>
      <c r="IL914" s="519"/>
      <c r="IM914" s="519"/>
      <c r="IN914" s="519"/>
      <c r="IO914" s="519"/>
      <c r="IP914" s="519"/>
      <c r="IQ914" s="519"/>
      <c r="IR914" s="519"/>
      <c r="IS914" s="519"/>
      <c r="IT914" s="519"/>
      <c r="IU914" s="519"/>
      <c r="IV914" s="519"/>
    </row>
    <row r="915" spans="1:256" s="510" customFormat="1" ht="24.75" customHeight="1" hidden="1">
      <c r="A915" s="541" t="s">
        <v>47</v>
      </c>
      <c r="B915" s="363"/>
      <c r="C915" s="363">
        <f t="shared" si="52"/>
        <v>0</v>
      </c>
      <c r="D915" s="25"/>
      <c r="E915" s="542"/>
      <c r="F915" s="543">
        <v>0</v>
      </c>
      <c r="G915" s="542"/>
      <c r="H915" s="518"/>
      <c r="I915" s="519"/>
      <c r="J915" s="519"/>
      <c r="K915" s="519"/>
      <c r="L915" s="519"/>
      <c r="M915" s="519"/>
      <c r="N915" s="519"/>
      <c r="O915" s="519"/>
      <c r="P915" s="519"/>
      <c r="Q915" s="519"/>
      <c r="R915" s="519"/>
      <c r="S915" s="519"/>
      <c r="T915" s="519"/>
      <c r="U915" s="519"/>
      <c r="V915" s="519"/>
      <c r="W915" s="519"/>
      <c r="X915" s="519"/>
      <c r="Y915" s="519"/>
      <c r="Z915" s="519"/>
      <c r="AA915" s="519"/>
      <c r="AB915" s="519"/>
      <c r="AC915" s="519"/>
      <c r="AD915" s="519"/>
      <c r="AE915" s="519"/>
      <c r="AF915" s="519"/>
      <c r="HQ915" s="519"/>
      <c r="HR915" s="519"/>
      <c r="HS915" s="519"/>
      <c r="HT915" s="519"/>
      <c r="HU915" s="519"/>
      <c r="HV915" s="519"/>
      <c r="HW915" s="519"/>
      <c r="HX915" s="519"/>
      <c r="HY915" s="519"/>
      <c r="HZ915" s="519"/>
      <c r="IA915" s="519"/>
      <c r="IB915" s="519"/>
      <c r="IC915" s="519"/>
      <c r="ID915" s="519"/>
      <c r="IE915" s="519"/>
      <c r="IF915" s="519"/>
      <c r="IG915" s="519"/>
      <c r="IH915" s="519"/>
      <c r="II915" s="519"/>
      <c r="IJ915" s="519"/>
      <c r="IK915" s="519"/>
      <c r="IL915" s="519"/>
      <c r="IM915" s="519"/>
      <c r="IN915" s="519"/>
      <c r="IO915" s="519"/>
      <c r="IP915" s="519"/>
      <c r="IQ915" s="519"/>
      <c r="IR915" s="519"/>
      <c r="IS915" s="519"/>
      <c r="IT915" s="519"/>
      <c r="IU915" s="519"/>
      <c r="IV915" s="519"/>
    </row>
    <row r="916" spans="1:256" s="510" customFormat="1" ht="24.75" customHeight="1" hidden="1">
      <c r="A916" s="541" t="s">
        <v>729</v>
      </c>
      <c r="B916" s="363"/>
      <c r="C916" s="363">
        <f t="shared" si="52"/>
        <v>0</v>
      </c>
      <c r="D916" s="25"/>
      <c r="E916" s="542"/>
      <c r="F916" s="543">
        <v>0</v>
      </c>
      <c r="G916" s="542"/>
      <c r="H916" s="518"/>
      <c r="I916" s="519"/>
      <c r="J916" s="519"/>
      <c r="K916" s="519"/>
      <c r="L916" s="519"/>
      <c r="M916" s="519"/>
      <c r="N916" s="519"/>
      <c r="O916" s="519"/>
      <c r="P916" s="519"/>
      <c r="Q916" s="519"/>
      <c r="R916" s="519"/>
      <c r="S916" s="519"/>
      <c r="T916" s="519"/>
      <c r="U916" s="519"/>
      <c r="V916" s="519"/>
      <c r="W916" s="519"/>
      <c r="X916" s="519"/>
      <c r="Y916" s="519"/>
      <c r="Z916" s="519"/>
      <c r="AA916" s="519"/>
      <c r="AB916" s="519"/>
      <c r="AC916" s="519"/>
      <c r="AD916" s="519"/>
      <c r="AE916" s="519"/>
      <c r="AF916" s="519"/>
      <c r="HQ916" s="519"/>
      <c r="HR916" s="519"/>
      <c r="HS916" s="519"/>
      <c r="HT916" s="519"/>
      <c r="HU916" s="519"/>
      <c r="HV916" s="519"/>
      <c r="HW916" s="519"/>
      <c r="HX916" s="519"/>
      <c r="HY916" s="519"/>
      <c r="HZ916" s="519"/>
      <c r="IA916" s="519"/>
      <c r="IB916" s="519"/>
      <c r="IC916" s="519"/>
      <c r="ID916" s="519"/>
      <c r="IE916" s="519"/>
      <c r="IF916" s="519"/>
      <c r="IG916" s="519"/>
      <c r="IH916" s="519"/>
      <c r="II916" s="519"/>
      <c r="IJ916" s="519"/>
      <c r="IK916" s="519"/>
      <c r="IL916" s="519"/>
      <c r="IM916" s="519"/>
      <c r="IN916" s="519"/>
      <c r="IO916" s="519"/>
      <c r="IP916" s="519"/>
      <c r="IQ916" s="519"/>
      <c r="IR916" s="519"/>
      <c r="IS916" s="519"/>
      <c r="IT916" s="519"/>
      <c r="IU916" s="519"/>
      <c r="IV916" s="519"/>
    </row>
    <row r="917" spans="1:256" s="510" customFormat="1" ht="24.75" customHeight="1" hidden="1">
      <c r="A917" s="541" t="s">
        <v>730</v>
      </c>
      <c r="B917" s="363"/>
      <c r="C917" s="363">
        <f t="shared" si="52"/>
        <v>0</v>
      </c>
      <c r="D917" s="25"/>
      <c r="E917" s="542"/>
      <c r="F917" s="543">
        <v>0</v>
      </c>
      <c r="G917" s="542"/>
      <c r="H917" s="518"/>
      <c r="I917" s="519"/>
      <c r="J917" s="519"/>
      <c r="K917" s="519"/>
      <c r="L917" s="519"/>
      <c r="M917" s="519"/>
      <c r="N917" s="519"/>
      <c r="O917" s="519"/>
      <c r="P917" s="519"/>
      <c r="Q917" s="519"/>
      <c r="R917" s="519"/>
      <c r="S917" s="519"/>
      <c r="T917" s="519"/>
      <c r="U917" s="519"/>
      <c r="V917" s="519"/>
      <c r="W917" s="519"/>
      <c r="X917" s="519"/>
      <c r="Y917" s="519"/>
      <c r="Z917" s="519"/>
      <c r="AA917" s="519"/>
      <c r="AB917" s="519"/>
      <c r="AC917" s="519"/>
      <c r="AD917" s="519"/>
      <c r="AE917" s="519"/>
      <c r="AF917" s="519"/>
      <c r="HQ917" s="519"/>
      <c r="HR917" s="519"/>
      <c r="HS917" s="519"/>
      <c r="HT917" s="519"/>
      <c r="HU917" s="519"/>
      <c r="HV917" s="519"/>
      <c r="HW917" s="519"/>
      <c r="HX917" s="519"/>
      <c r="HY917" s="519"/>
      <c r="HZ917" s="519"/>
      <c r="IA917" s="519"/>
      <c r="IB917" s="519"/>
      <c r="IC917" s="519"/>
      <c r="ID917" s="519"/>
      <c r="IE917" s="519"/>
      <c r="IF917" s="519"/>
      <c r="IG917" s="519"/>
      <c r="IH917" s="519"/>
      <c r="II917" s="519"/>
      <c r="IJ917" s="519"/>
      <c r="IK917" s="519"/>
      <c r="IL917" s="519"/>
      <c r="IM917" s="519"/>
      <c r="IN917" s="519"/>
      <c r="IO917" s="519"/>
      <c r="IP917" s="519"/>
      <c r="IQ917" s="519"/>
      <c r="IR917" s="519"/>
      <c r="IS917" s="519"/>
      <c r="IT917" s="519"/>
      <c r="IU917" s="519"/>
      <c r="IV917" s="519"/>
    </row>
    <row r="918" spans="1:256" s="510" customFormat="1" ht="24.75" customHeight="1" hidden="1">
      <c r="A918" s="541" t="s">
        <v>731</v>
      </c>
      <c r="B918" s="363"/>
      <c r="C918" s="363">
        <f t="shared" si="52"/>
        <v>0</v>
      </c>
      <c r="D918" s="25"/>
      <c r="E918" s="542"/>
      <c r="F918" s="543">
        <v>0</v>
      </c>
      <c r="G918" s="542"/>
      <c r="H918" s="518"/>
      <c r="I918" s="519"/>
      <c r="J918" s="519"/>
      <c r="K918" s="519"/>
      <c r="L918" s="519"/>
      <c r="M918" s="519"/>
      <c r="N918" s="519"/>
      <c r="O918" s="519"/>
      <c r="P918" s="519"/>
      <c r="Q918" s="519"/>
      <c r="R918" s="519"/>
      <c r="S918" s="519"/>
      <c r="T918" s="519"/>
      <c r="U918" s="519"/>
      <c r="V918" s="519"/>
      <c r="W918" s="519"/>
      <c r="X918" s="519"/>
      <c r="Y918" s="519"/>
      <c r="Z918" s="519"/>
      <c r="AA918" s="519"/>
      <c r="AB918" s="519"/>
      <c r="AC918" s="519"/>
      <c r="AD918" s="519"/>
      <c r="AE918" s="519"/>
      <c r="AF918" s="519"/>
      <c r="HQ918" s="519"/>
      <c r="HR918" s="519"/>
      <c r="HS918" s="519"/>
      <c r="HT918" s="519"/>
      <c r="HU918" s="519"/>
      <c r="HV918" s="519"/>
      <c r="HW918" s="519"/>
      <c r="HX918" s="519"/>
      <c r="HY918" s="519"/>
      <c r="HZ918" s="519"/>
      <c r="IA918" s="519"/>
      <c r="IB918" s="519"/>
      <c r="IC918" s="519"/>
      <c r="ID918" s="519"/>
      <c r="IE918" s="519"/>
      <c r="IF918" s="519"/>
      <c r="IG918" s="519"/>
      <c r="IH918" s="519"/>
      <c r="II918" s="519"/>
      <c r="IJ918" s="519"/>
      <c r="IK918" s="519"/>
      <c r="IL918" s="519"/>
      <c r="IM918" s="519"/>
      <c r="IN918" s="519"/>
      <c r="IO918" s="519"/>
      <c r="IP918" s="519"/>
      <c r="IQ918" s="519"/>
      <c r="IR918" s="519"/>
      <c r="IS918" s="519"/>
      <c r="IT918" s="519"/>
      <c r="IU918" s="519"/>
      <c r="IV918" s="519"/>
    </row>
    <row r="919" spans="1:256" s="510" customFormat="1" ht="24.75" customHeight="1" hidden="1">
      <c r="A919" s="541" t="s">
        <v>732</v>
      </c>
      <c r="B919" s="363"/>
      <c r="C919" s="363">
        <f t="shared" si="52"/>
        <v>0</v>
      </c>
      <c r="D919" s="25"/>
      <c r="E919" s="542"/>
      <c r="F919" s="537">
        <v>0</v>
      </c>
      <c r="G919" s="542"/>
      <c r="H919" s="518"/>
      <c r="I919" s="519"/>
      <c r="J919" s="519"/>
      <c r="K919" s="519"/>
      <c r="L919" s="519"/>
      <c r="M919" s="519"/>
      <c r="N919" s="519"/>
      <c r="O919" s="519"/>
      <c r="P919" s="519"/>
      <c r="Q919" s="519"/>
      <c r="R919" s="519"/>
      <c r="S919" s="519"/>
      <c r="T919" s="519"/>
      <c r="U919" s="519"/>
      <c r="V919" s="519"/>
      <c r="W919" s="519"/>
      <c r="X919" s="519"/>
      <c r="Y919" s="519"/>
      <c r="Z919" s="519"/>
      <c r="AA919" s="519"/>
      <c r="AB919" s="519"/>
      <c r="AC919" s="519"/>
      <c r="AD919" s="519"/>
      <c r="AE919" s="519"/>
      <c r="AF919" s="519"/>
      <c r="HQ919" s="519"/>
      <c r="HR919" s="519"/>
      <c r="HS919" s="519"/>
      <c r="HT919" s="519"/>
      <c r="HU919" s="519"/>
      <c r="HV919" s="519"/>
      <c r="HW919" s="519"/>
      <c r="HX919" s="519"/>
      <c r="HY919" s="519"/>
      <c r="HZ919" s="519"/>
      <c r="IA919" s="519"/>
      <c r="IB919" s="519"/>
      <c r="IC919" s="519"/>
      <c r="ID919" s="519"/>
      <c r="IE919" s="519"/>
      <c r="IF919" s="519"/>
      <c r="IG919" s="519"/>
      <c r="IH919" s="519"/>
      <c r="II919" s="519"/>
      <c r="IJ919" s="519"/>
      <c r="IK919" s="519"/>
      <c r="IL919" s="519"/>
      <c r="IM919" s="519"/>
      <c r="IN919" s="519"/>
      <c r="IO919" s="519"/>
      <c r="IP919" s="519"/>
      <c r="IQ919" s="519"/>
      <c r="IR919" s="519"/>
      <c r="IS919" s="519"/>
      <c r="IT919" s="519"/>
      <c r="IU919" s="519"/>
      <c r="IV919" s="519"/>
    </row>
    <row r="920" spans="1:256" s="510" customFormat="1" ht="24.75" customHeight="1" hidden="1">
      <c r="A920" s="541" t="s">
        <v>733</v>
      </c>
      <c r="B920" s="363"/>
      <c r="C920" s="363">
        <f t="shared" si="52"/>
        <v>0</v>
      </c>
      <c r="D920" s="25"/>
      <c r="E920" s="542"/>
      <c r="F920" s="539">
        <v>0</v>
      </c>
      <c r="G920" s="542"/>
      <c r="H920" s="518"/>
      <c r="I920" s="519"/>
      <c r="J920" s="519"/>
      <c r="K920" s="519"/>
      <c r="L920" s="519"/>
      <c r="M920" s="519"/>
      <c r="N920" s="519"/>
      <c r="O920" s="519"/>
      <c r="P920" s="519"/>
      <c r="Q920" s="519"/>
      <c r="R920" s="519"/>
      <c r="S920" s="519"/>
      <c r="T920" s="519"/>
      <c r="U920" s="519"/>
      <c r="V920" s="519"/>
      <c r="W920" s="519"/>
      <c r="X920" s="519"/>
      <c r="Y920" s="519"/>
      <c r="Z920" s="519"/>
      <c r="AA920" s="519"/>
      <c r="AB920" s="519"/>
      <c r="AC920" s="519"/>
      <c r="AD920" s="519"/>
      <c r="AE920" s="519"/>
      <c r="AF920" s="519"/>
      <c r="HQ920" s="519"/>
      <c r="HR920" s="519"/>
      <c r="HS920" s="519"/>
      <c r="HT920" s="519"/>
      <c r="HU920" s="519"/>
      <c r="HV920" s="519"/>
      <c r="HW920" s="519"/>
      <c r="HX920" s="519"/>
      <c r="HY920" s="519"/>
      <c r="HZ920" s="519"/>
      <c r="IA920" s="519"/>
      <c r="IB920" s="519"/>
      <c r="IC920" s="519"/>
      <c r="ID920" s="519"/>
      <c r="IE920" s="519"/>
      <c r="IF920" s="519"/>
      <c r="IG920" s="519"/>
      <c r="IH920" s="519"/>
      <c r="II920" s="519"/>
      <c r="IJ920" s="519"/>
      <c r="IK920" s="519"/>
      <c r="IL920" s="519"/>
      <c r="IM920" s="519"/>
      <c r="IN920" s="519"/>
      <c r="IO920" s="519"/>
      <c r="IP920" s="519"/>
      <c r="IQ920" s="519"/>
      <c r="IR920" s="519"/>
      <c r="IS920" s="519"/>
      <c r="IT920" s="519"/>
      <c r="IU920" s="519"/>
      <c r="IV920" s="519"/>
    </row>
    <row r="921" spans="1:256" s="510" customFormat="1" ht="24.75" customHeight="1" hidden="1">
      <c r="A921" s="541" t="s">
        <v>734</v>
      </c>
      <c r="B921" s="363"/>
      <c r="C921" s="363">
        <f t="shared" si="52"/>
        <v>0</v>
      </c>
      <c r="D921" s="25"/>
      <c r="E921" s="542"/>
      <c r="F921" s="543">
        <v>0</v>
      </c>
      <c r="G921" s="542"/>
      <c r="H921" s="518"/>
      <c r="I921" s="519"/>
      <c r="J921" s="519"/>
      <c r="K921" s="519"/>
      <c r="L921" s="519"/>
      <c r="M921" s="519"/>
      <c r="N921" s="519"/>
      <c r="O921" s="519"/>
      <c r="P921" s="519"/>
      <c r="Q921" s="519"/>
      <c r="R921" s="519"/>
      <c r="S921" s="519"/>
      <c r="T921" s="519"/>
      <c r="U921" s="519"/>
      <c r="V921" s="519"/>
      <c r="W921" s="519"/>
      <c r="X921" s="519"/>
      <c r="Y921" s="519"/>
      <c r="Z921" s="519"/>
      <c r="AA921" s="519"/>
      <c r="AB921" s="519"/>
      <c r="AC921" s="519"/>
      <c r="AD921" s="519"/>
      <c r="AE921" s="519"/>
      <c r="AF921" s="519"/>
      <c r="HQ921" s="519"/>
      <c r="HR921" s="519"/>
      <c r="HS921" s="519"/>
      <c r="HT921" s="519"/>
      <c r="HU921" s="519"/>
      <c r="HV921" s="519"/>
      <c r="HW921" s="519"/>
      <c r="HX921" s="519"/>
      <c r="HY921" s="519"/>
      <c r="HZ921" s="519"/>
      <c r="IA921" s="519"/>
      <c r="IB921" s="519"/>
      <c r="IC921" s="519"/>
      <c r="ID921" s="519"/>
      <c r="IE921" s="519"/>
      <c r="IF921" s="519"/>
      <c r="IG921" s="519"/>
      <c r="IH921" s="519"/>
      <c r="II921" s="519"/>
      <c r="IJ921" s="519"/>
      <c r="IK921" s="519"/>
      <c r="IL921" s="519"/>
      <c r="IM921" s="519"/>
      <c r="IN921" s="519"/>
      <c r="IO921" s="519"/>
      <c r="IP921" s="519"/>
      <c r="IQ921" s="519"/>
      <c r="IR921" s="519"/>
      <c r="IS921" s="519"/>
      <c r="IT921" s="519"/>
      <c r="IU921" s="519"/>
      <c r="IV921" s="519"/>
    </row>
    <row r="922" spans="1:8" s="508" customFormat="1" ht="24.75" customHeight="1" hidden="1">
      <c r="A922" s="541" t="s">
        <v>735</v>
      </c>
      <c r="B922" s="363"/>
      <c r="C922" s="363">
        <f t="shared" si="52"/>
        <v>0</v>
      </c>
      <c r="D922" s="25"/>
      <c r="E922" s="542"/>
      <c r="F922" s="543">
        <v>0</v>
      </c>
      <c r="G922" s="542"/>
      <c r="H922" s="544"/>
    </row>
    <row r="923" spans="1:256" s="510" customFormat="1" ht="24.75" customHeight="1">
      <c r="A923" s="541" t="s">
        <v>736</v>
      </c>
      <c r="B923" s="363">
        <v>19</v>
      </c>
      <c r="C923" s="363">
        <f t="shared" si="52"/>
        <v>14</v>
      </c>
      <c r="D923" s="25">
        <v>14</v>
      </c>
      <c r="E923" s="542">
        <f>D923/C923</f>
        <v>1</v>
      </c>
      <c r="F923" s="543">
        <v>12</v>
      </c>
      <c r="G923" s="542">
        <f>(D923-F923)/F923</f>
        <v>0.16666666666666666</v>
      </c>
      <c r="H923" s="518"/>
      <c r="I923" s="519"/>
      <c r="J923" s="519"/>
      <c r="K923" s="519"/>
      <c r="L923" s="519"/>
      <c r="M923" s="519"/>
      <c r="N923" s="519"/>
      <c r="O923" s="519"/>
      <c r="P923" s="519"/>
      <c r="Q923" s="519"/>
      <c r="R923" s="519"/>
      <c r="S923" s="519"/>
      <c r="T923" s="519"/>
      <c r="U923" s="519"/>
      <c r="V923" s="519"/>
      <c r="W923" s="519"/>
      <c r="X923" s="519"/>
      <c r="Y923" s="519"/>
      <c r="Z923" s="519"/>
      <c r="AA923" s="519"/>
      <c r="AB923" s="519"/>
      <c r="AC923" s="519"/>
      <c r="AD923" s="519"/>
      <c r="AE923" s="519"/>
      <c r="AF923" s="519"/>
      <c r="HQ923" s="519"/>
      <c r="HR923" s="519"/>
      <c r="HS923" s="519"/>
      <c r="HT923" s="519"/>
      <c r="HU923" s="519"/>
      <c r="HV923" s="519"/>
      <c r="HW923" s="519"/>
      <c r="HX923" s="519"/>
      <c r="HY923" s="519"/>
      <c r="HZ923" s="519"/>
      <c r="IA923" s="519"/>
      <c r="IB923" s="519"/>
      <c r="IC923" s="519"/>
      <c r="ID923" s="519"/>
      <c r="IE923" s="519"/>
      <c r="IF923" s="519"/>
      <c r="IG923" s="519"/>
      <c r="IH923" s="519"/>
      <c r="II923" s="519"/>
      <c r="IJ923" s="519"/>
      <c r="IK923" s="519"/>
      <c r="IL923" s="519"/>
      <c r="IM923" s="519"/>
      <c r="IN923" s="519"/>
      <c r="IO923" s="519"/>
      <c r="IP923" s="519"/>
      <c r="IQ923" s="519"/>
      <c r="IR923" s="519"/>
      <c r="IS923" s="519"/>
      <c r="IT923" s="519"/>
      <c r="IU923" s="519"/>
      <c r="IV923" s="519"/>
    </row>
    <row r="924" spans="1:256" s="510" customFormat="1" ht="24.75" customHeight="1">
      <c r="A924" s="541" t="s">
        <v>737</v>
      </c>
      <c r="B924" s="363"/>
      <c r="C924" s="363">
        <f t="shared" si="52"/>
        <v>0</v>
      </c>
      <c r="D924" s="25"/>
      <c r="E924" s="542"/>
      <c r="F924" s="543">
        <v>0</v>
      </c>
      <c r="G924" s="542"/>
      <c r="H924" s="518"/>
      <c r="I924" s="519"/>
      <c r="J924" s="519"/>
      <c r="K924" s="519"/>
      <c r="L924" s="519"/>
      <c r="M924" s="519"/>
      <c r="N924" s="519"/>
      <c r="O924" s="519"/>
      <c r="P924" s="519"/>
      <c r="Q924" s="519"/>
      <c r="R924" s="519"/>
      <c r="S924" s="519"/>
      <c r="T924" s="519"/>
      <c r="U924" s="519"/>
      <c r="V924" s="519"/>
      <c r="W924" s="519"/>
      <c r="X924" s="519"/>
      <c r="Y924" s="519"/>
      <c r="Z924" s="519"/>
      <c r="AA924" s="519"/>
      <c r="AB924" s="519"/>
      <c r="AC924" s="519"/>
      <c r="AD924" s="519"/>
      <c r="AE924" s="519"/>
      <c r="AF924" s="519"/>
      <c r="HQ924" s="519"/>
      <c r="HR924" s="519"/>
      <c r="HS924" s="519"/>
      <c r="HT924" s="519"/>
      <c r="HU924" s="519"/>
      <c r="HV924" s="519"/>
      <c r="HW924" s="519"/>
      <c r="HX924" s="519"/>
      <c r="HY924" s="519"/>
      <c r="HZ924" s="519"/>
      <c r="IA924" s="519"/>
      <c r="IB924" s="519"/>
      <c r="IC924" s="519"/>
      <c r="ID924" s="519"/>
      <c r="IE924" s="519"/>
      <c r="IF924" s="519"/>
      <c r="IG924" s="519"/>
      <c r="IH924" s="519"/>
      <c r="II924" s="519"/>
      <c r="IJ924" s="519"/>
      <c r="IK924" s="519"/>
      <c r="IL924" s="519"/>
      <c r="IM924" s="519"/>
      <c r="IN924" s="519"/>
      <c r="IO924" s="519"/>
      <c r="IP924" s="519"/>
      <c r="IQ924" s="519"/>
      <c r="IR924" s="519"/>
      <c r="IS924" s="519"/>
      <c r="IT924" s="519"/>
      <c r="IU924" s="519"/>
      <c r="IV924" s="519"/>
    </row>
    <row r="925" spans="1:256" s="510" customFormat="1" ht="24.75" customHeight="1">
      <c r="A925" s="541" t="s">
        <v>738</v>
      </c>
      <c r="B925" s="363"/>
      <c r="C925" s="363">
        <f t="shared" si="52"/>
        <v>0</v>
      </c>
      <c r="D925" s="25"/>
      <c r="E925" s="542"/>
      <c r="F925" s="543">
        <v>0</v>
      </c>
      <c r="G925" s="542"/>
      <c r="H925" s="518"/>
      <c r="I925" s="519"/>
      <c r="J925" s="519"/>
      <c r="K925" s="519"/>
      <c r="L925" s="519"/>
      <c r="M925" s="519"/>
      <c r="N925" s="519"/>
      <c r="O925" s="519"/>
      <c r="P925" s="519"/>
      <c r="Q925" s="519"/>
      <c r="R925" s="519"/>
      <c r="S925" s="519"/>
      <c r="T925" s="519"/>
      <c r="U925" s="519"/>
      <c r="V925" s="519"/>
      <c r="W925" s="519"/>
      <c r="X925" s="519"/>
      <c r="Y925" s="519"/>
      <c r="Z925" s="519"/>
      <c r="AA925" s="519"/>
      <c r="AB925" s="519"/>
      <c r="AC925" s="519"/>
      <c r="AD925" s="519"/>
      <c r="AE925" s="519"/>
      <c r="AF925" s="519"/>
      <c r="HQ925" s="519"/>
      <c r="HR925" s="519"/>
      <c r="HS925" s="519"/>
      <c r="HT925" s="519"/>
      <c r="HU925" s="519"/>
      <c r="HV925" s="519"/>
      <c r="HW925" s="519"/>
      <c r="HX925" s="519"/>
      <c r="HY925" s="519"/>
      <c r="HZ925" s="519"/>
      <c r="IA925" s="519"/>
      <c r="IB925" s="519"/>
      <c r="IC925" s="519"/>
      <c r="ID925" s="519"/>
      <c r="IE925" s="519"/>
      <c r="IF925" s="519"/>
      <c r="IG925" s="519"/>
      <c r="IH925" s="519"/>
      <c r="II925" s="519"/>
      <c r="IJ925" s="519"/>
      <c r="IK925" s="519"/>
      <c r="IL925" s="519"/>
      <c r="IM925" s="519"/>
      <c r="IN925" s="519"/>
      <c r="IO925" s="519"/>
      <c r="IP925" s="519"/>
      <c r="IQ925" s="519"/>
      <c r="IR925" s="519"/>
      <c r="IS925" s="519"/>
      <c r="IT925" s="519"/>
      <c r="IU925" s="519"/>
      <c r="IV925" s="519"/>
    </row>
    <row r="926" spans="1:256" s="510" customFormat="1" ht="24.75" customHeight="1">
      <c r="A926" s="541" t="s">
        <v>739</v>
      </c>
      <c r="B926" s="363">
        <v>25</v>
      </c>
      <c r="C926" s="363">
        <f t="shared" si="52"/>
        <v>24</v>
      </c>
      <c r="D926" s="25">
        <v>24</v>
      </c>
      <c r="E926" s="542">
        <f>D926/C926</f>
        <v>1</v>
      </c>
      <c r="F926" s="543">
        <v>1</v>
      </c>
      <c r="G926" s="542">
        <f>(D926-F926)/F926</f>
        <v>23</v>
      </c>
      <c r="H926" s="518"/>
      <c r="I926" s="519"/>
      <c r="J926" s="519"/>
      <c r="K926" s="519"/>
      <c r="L926" s="519"/>
      <c r="M926" s="519"/>
      <c r="N926" s="519"/>
      <c r="O926" s="519"/>
      <c r="P926" s="519"/>
      <c r="Q926" s="519"/>
      <c r="R926" s="519"/>
      <c r="S926" s="519"/>
      <c r="T926" s="519"/>
      <c r="U926" s="519"/>
      <c r="V926" s="519"/>
      <c r="W926" s="519"/>
      <c r="X926" s="519"/>
      <c r="Y926" s="519"/>
      <c r="Z926" s="519"/>
      <c r="AA926" s="519"/>
      <c r="AB926" s="519"/>
      <c r="AC926" s="519"/>
      <c r="AD926" s="519"/>
      <c r="AE926" s="519"/>
      <c r="AF926" s="519"/>
      <c r="HQ926" s="519"/>
      <c r="HR926" s="519"/>
      <c r="HS926" s="519"/>
      <c r="HT926" s="519"/>
      <c r="HU926" s="519"/>
      <c r="HV926" s="519"/>
      <c r="HW926" s="519"/>
      <c r="HX926" s="519"/>
      <c r="HY926" s="519"/>
      <c r="HZ926" s="519"/>
      <c r="IA926" s="519"/>
      <c r="IB926" s="519"/>
      <c r="IC926" s="519"/>
      <c r="ID926" s="519"/>
      <c r="IE926" s="519"/>
      <c r="IF926" s="519"/>
      <c r="IG926" s="519"/>
      <c r="IH926" s="519"/>
      <c r="II926" s="519"/>
      <c r="IJ926" s="519"/>
      <c r="IK926" s="519"/>
      <c r="IL926" s="519"/>
      <c r="IM926" s="519"/>
      <c r="IN926" s="519"/>
      <c r="IO926" s="519"/>
      <c r="IP926" s="519"/>
      <c r="IQ926" s="519"/>
      <c r="IR926" s="519"/>
      <c r="IS926" s="519"/>
      <c r="IT926" s="519"/>
      <c r="IU926" s="519"/>
      <c r="IV926" s="519"/>
    </row>
    <row r="927" spans="1:256" s="510" customFormat="1" ht="24.75" customHeight="1">
      <c r="A927" s="541" t="s">
        <v>740</v>
      </c>
      <c r="B927" s="363">
        <v>199</v>
      </c>
      <c r="C927" s="363">
        <f t="shared" si="52"/>
        <v>486</v>
      </c>
      <c r="D927" s="25">
        <v>160</v>
      </c>
      <c r="E927" s="542">
        <f>D927/C927</f>
        <v>0.3292181069958848</v>
      </c>
      <c r="F927" s="543">
        <v>1</v>
      </c>
      <c r="G927" s="542">
        <f>(D927-F927)/F927</f>
        <v>159</v>
      </c>
      <c r="H927" s="518">
        <v>326</v>
      </c>
      <c r="I927" s="519"/>
      <c r="J927" s="519"/>
      <c r="K927" s="519"/>
      <c r="L927" s="519"/>
      <c r="M927" s="519"/>
      <c r="N927" s="519"/>
      <c r="O927" s="519"/>
      <c r="P927" s="519"/>
      <c r="Q927" s="519"/>
      <c r="R927" s="519"/>
      <c r="S927" s="519"/>
      <c r="T927" s="519"/>
      <c r="U927" s="519"/>
      <c r="V927" s="519"/>
      <c r="W927" s="519"/>
      <c r="X927" s="519"/>
      <c r="Y927" s="519"/>
      <c r="Z927" s="519"/>
      <c r="AA927" s="519"/>
      <c r="AB927" s="519"/>
      <c r="AC927" s="519"/>
      <c r="AD927" s="519"/>
      <c r="AE927" s="519"/>
      <c r="AF927" s="519"/>
      <c r="HQ927" s="519"/>
      <c r="HR927" s="519"/>
      <c r="HS927" s="519"/>
      <c r="HT927" s="519"/>
      <c r="HU927" s="519"/>
      <c r="HV927" s="519"/>
      <c r="HW927" s="519"/>
      <c r="HX927" s="519"/>
      <c r="HY927" s="519"/>
      <c r="HZ927" s="519"/>
      <c r="IA927" s="519"/>
      <c r="IB927" s="519"/>
      <c r="IC927" s="519"/>
      <c r="ID927" s="519"/>
      <c r="IE927" s="519"/>
      <c r="IF927" s="519"/>
      <c r="IG927" s="519"/>
      <c r="IH927" s="519"/>
      <c r="II927" s="519"/>
      <c r="IJ927" s="519"/>
      <c r="IK927" s="519"/>
      <c r="IL927" s="519"/>
      <c r="IM927" s="519"/>
      <c r="IN927" s="519"/>
      <c r="IO927" s="519"/>
      <c r="IP927" s="519"/>
      <c r="IQ927" s="519"/>
      <c r="IR927" s="519"/>
      <c r="IS927" s="519"/>
      <c r="IT927" s="519"/>
      <c r="IU927" s="519"/>
      <c r="IV927" s="519"/>
    </row>
    <row r="928" spans="1:256" s="510" customFormat="1" ht="24.75" customHeight="1" hidden="1">
      <c r="A928" s="541" t="s">
        <v>741</v>
      </c>
      <c r="B928" s="363"/>
      <c r="C928" s="363">
        <f t="shared" si="52"/>
        <v>0</v>
      </c>
      <c r="D928" s="25"/>
      <c r="E928" s="542"/>
      <c r="F928" s="543">
        <v>0</v>
      </c>
      <c r="G928" s="542"/>
      <c r="H928" s="518"/>
      <c r="I928" s="519"/>
      <c r="J928" s="519"/>
      <c r="K928" s="519"/>
      <c r="L928" s="519"/>
      <c r="M928" s="519"/>
      <c r="N928" s="519"/>
      <c r="O928" s="519"/>
      <c r="P928" s="519"/>
      <c r="Q928" s="519"/>
      <c r="R928" s="519"/>
      <c r="S928" s="519"/>
      <c r="T928" s="519"/>
      <c r="U928" s="519"/>
      <c r="V928" s="519"/>
      <c r="W928" s="519"/>
      <c r="X928" s="519"/>
      <c r="Y928" s="519"/>
      <c r="Z928" s="519"/>
      <c r="AA928" s="519"/>
      <c r="AB928" s="519"/>
      <c r="AC928" s="519"/>
      <c r="AD928" s="519"/>
      <c r="AE928" s="519"/>
      <c r="AF928" s="519"/>
      <c r="HQ928" s="519"/>
      <c r="HR928" s="519"/>
      <c r="HS928" s="519"/>
      <c r="HT928" s="519"/>
      <c r="HU928" s="519"/>
      <c r="HV928" s="519"/>
      <c r="HW928" s="519"/>
      <c r="HX928" s="519"/>
      <c r="HY928" s="519"/>
      <c r="HZ928" s="519"/>
      <c r="IA928" s="519"/>
      <c r="IB928" s="519"/>
      <c r="IC928" s="519"/>
      <c r="ID928" s="519"/>
      <c r="IE928" s="519"/>
      <c r="IF928" s="519"/>
      <c r="IG928" s="519"/>
      <c r="IH928" s="519"/>
      <c r="II928" s="519"/>
      <c r="IJ928" s="519"/>
      <c r="IK928" s="519"/>
      <c r="IL928" s="519"/>
      <c r="IM928" s="519"/>
      <c r="IN928" s="519"/>
      <c r="IO928" s="519"/>
      <c r="IP928" s="519"/>
      <c r="IQ928" s="519"/>
      <c r="IR928" s="519"/>
      <c r="IS928" s="519"/>
      <c r="IT928" s="519"/>
      <c r="IU928" s="519"/>
      <c r="IV928" s="519"/>
    </row>
    <row r="929" spans="1:256" s="510" customFormat="1" ht="24.75" customHeight="1" hidden="1">
      <c r="A929" s="541" t="s">
        <v>742</v>
      </c>
      <c r="B929" s="363"/>
      <c r="C929" s="363">
        <f t="shared" si="52"/>
        <v>0</v>
      </c>
      <c r="D929" s="25"/>
      <c r="E929" s="542"/>
      <c r="F929" s="543">
        <v>0</v>
      </c>
      <c r="G929" s="542"/>
      <c r="H929" s="518"/>
      <c r="I929" s="519"/>
      <c r="J929" s="519"/>
      <c r="K929" s="519"/>
      <c r="L929" s="519"/>
      <c r="M929" s="519"/>
      <c r="N929" s="519"/>
      <c r="O929" s="519"/>
      <c r="P929" s="519"/>
      <c r="Q929" s="519"/>
      <c r="R929" s="519"/>
      <c r="S929" s="519"/>
      <c r="T929" s="519"/>
      <c r="U929" s="519"/>
      <c r="V929" s="519"/>
      <c r="W929" s="519"/>
      <c r="X929" s="519"/>
      <c r="Y929" s="519"/>
      <c r="Z929" s="519"/>
      <c r="AA929" s="519"/>
      <c r="AB929" s="519"/>
      <c r="AC929" s="519"/>
      <c r="AD929" s="519"/>
      <c r="AE929" s="519"/>
      <c r="AF929" s="519"/>
      <c r="HQ929" s="519"/>
      <c r="HR929" s="519"/>
      <c r="HS929" s="519"/>
      <c r="HT929" s="519"/>
      <c r="HU929" s="519"/>
      <c r="HV929" s="519"/>
      <c r="HW929" s="519"/>
      <c r="HX929" s="519"/>
      <c r="HY929" s="519"/>
      <c r="HZ929" s="519"/>
      <c r="IA929" s="519"/>
      <c r="IB929" s="519"/>
      <c r="IC929" s="519"/>
      <c r="ID929" s="519"/>
      <c r="IE929" s="519"/>
      <c r="IF929" s="519"/>
      <c r="IG929" s="519"/>
      <c r="IH929" s="519"/>
      <c r="II929" s="519"/>
      <c r="IJ929" s="519"/>
      <c r="IK929" s="519"/>
      <c r="IL929" s="519"/>
      <c r="IM929" s="519"/>
      <c r="IN929" s="519"/>
      <c r="IO929" s="519"/>
      <c r="IP929" s="519"/>
      <c r="IQ929" s="519"/>
      <c r="IR929" s="519"/>
      <c r="IS929" s="519"/>
      <c r="IT929" s="519"/>
      <c r="IU929" s="519"/>
      <c r="IV929" s="519"/>
    </row>
    <row r="930" spans="1:256" s="510" customFormat="1" ht="24.75" customHeight="1" hidden="1">
      <c r="A930" s="541" t="s">
        <v>743</v>
      </c>
      <c r="B930" s="363"/>
      <c r="C930" s="363">
        <f t="shared" si="52"/>
        <v>0</v>
      </c>
      <c r="D930" s="25"/>
      <c r="E930" s="542"/>
      <c r="F930" s="543">
        <v>0</v>
      </c>
      <c r="G930" s="542"/>
      <c r="H930" s="518"/>
      <c r="I930" s="519"/>
      <c r="J930" s="519"/>
      <c r="K930" s="519"/>
      <c r="L930" s="519"/>
      <c r="M930" s="519"/>
      <c r="N930" s="519"/>
      <c r="O930" s="519"/>
      <c r="P930" s="519"/>
      <c r="Q930" s="519"/>
      <c r="R930" s="519"/>
      <c r="S930" s="519"/>
      <c r="T930" s="519"/>
      <c r="U930" s="519"/>
      <c r="V930" s="519"/>
      <c r="W930" s="519"/>
      <c r="X930" s="519"/>
      <c r="Y930" s="519"/>
      <c r="Z930" s="519"/>
      <c r="AA930" s="519"/>
      <c r="AB930" s="519"/>
      <c r="AC930" s="519"/>
      <c r="AD930" s="519"/>
      <c r="AE930" s="519"/>
      <c r="AF930" s="519"/>
      <c r="HQ930" s="519"/>
      <c r="HR930" s="519"/>
      <c r="HS930" s="519"/>
      <c r="HT930" s="519"/>
      <c r="HU930" s="519"/>
      <c r="HV930" s="519"/>
      <c r="HW930" s="519"/>
      <c r="HX930" s="519"/>
      <c r="HY930" s="519"/>
      <c r="HZ930" s="519"/>
      <c r="IA930" s="519"/>
      <c r="IB930" s="519"/>
      <c r="IC930" s="519"/>
      <c r="ID930" s="519"/>
      <c r="IE930" s="519"/>
      <c r="IF930" s="519"/>
      <c r="IG930" s="519"/>
      <c r="IH930" s="519"/>
      <c r="II930" s="519"/>
      <c r="IJ930" s="519"/>
      <c r="IK930" s="519"/>
      <c r="IL930" s="519"/>
      <c r="IM930" s="519"/>
      <c r="IN930" s="519"/>
      <c r="IO930" s="519"/>
      <c r="IP930" s="519"/>
      <c r="IQ930" s="519"/>
      <c r="IR930" s="519"/>
      <c r="IS930" s="519"/>
      <c r="IT930" s="519"/>
      <c r="IU930" s="519"/>
      <c r="IV930" s="519"/>
    </row>
    <row r="931" spans="1:256" s="510" customFormat="1" ht="24.75" customHeight="1" hidden="1">
      <c r="A931" s="541" t="s">
        <v>744</v>
      </c>
      <c r="B931" s="363"/>
      <c r="C931" s="363">
        <f t="shared" si="52"/>
        <v>0</v>
      </c>
      <c r="D931" s="25"/>
      <c r="E931" s="542"/>
      <c r="F931" s="537">
        <v>0</v>
      </c>
      <c r="G931" s="542"/>
      <c r="H931" s="518"/>
      <c r="I931" s="519"/>
      <c r="J931" s="519"/>
      <c r="K931" s="519"/>
      <c r="L931" s="519"/>
      <c r="M931" s="519"/>
      <c r="N931" s="519"/>
      <c r="O931" s="519"/>
      <c r="P931" s="519"/>
      <c r="Q931" s="519"/>
      <c r="R931" s="519"/>
      <c r="S931" s="519"/>
      <c r="T931" s="519"/>
      <c r="U931" s="519"/>
      <c r="V931" s="519"/>
      <c r="W931" s="519"/>
      <c r="X931" s="519"/>
      <c r="Y931" s="519"/>
      <c r="Z931" s="519"/>
      <c r="AA931" s="519"/>
      <c r="AB931" s="519"/>
      <c r="AC931" s="519"/>
      <c r="AD931" s="519"/>
      <c r="AE931" s="519"/>
      <c r="AF931" s="519"/>
      <c r="HQ931" s="519"/>
      <c r="HR931" s="519"/>
      <c r="HS931" s="519"/>
      <c r="HT931" s="519"/>
      <c r="HU931" s="519"/>
      <c r="HV931" s="519"/>
      <c r="HW931" s="519"/>
      <c r="HX931" s="519"/>
      <c r="HY931" s="519"/>
      <c r="HZ931" s="519"/>
      <c r="IA931" s="519"/>
      <c r="IB931" s="519"/>
      <c r="IC931" s="519"/>
      <c r="ID931" s="519"/>
      <c r="IE931" s="519"/>
      <c r="IF931" s="519"/>
      <c r="IG931" s="519"/>
      <c r="IH931" s="519"/>
      <c r="II931" s="519"/>
      <c r="IJ931" s="519"/>
      <c r="IK931" s="519"/>
      <c r="IL931" s="519"/>
      <c r="IM931" s="519"/>
      <c r="IN931" s="519"/>
      <c r="IO931" s="519"/>
      <c r="IP931" s="519"/>
      <c r="IQ931" s="519"/>
      <c r="IR931" s="519"/>
      <c r="IS931" s="519"/>
      <c r="IT931" s="519"/>
      <c r="IU931" s="519"/>
      <c r="IV931" s="519"/>
    </row>
    <row r="932" spans="1:256" s="510" customFormat="1" ht="39.75" customHeight="1" hidden="1">
      <c r="A932" s="541" t="s">
        <v>745</v>
      </c>
      <c r="B932" s="363"/>
      <c r="C932" s="363">
        <f t="shared" si="52"/>
        <v>0</v>
      </c>
      <c r="D932" s="25"/>
      <c r="E932" s="542"/>
      <c r="F932" s="539">
        <v>0</v>
      </c>
      <c r="G932" s="542"/>
      <c r="H932" s="518"/>
      <c r="I932" s="519"/>
      <c r="J932" s="519"/>
      <c r="K932" s="519"/>
      <c r="L932" s="519"/>
      <c r="M932" s="519"/>
      <c r="N932" s="519"/>
      <c r="O932" s="519"/>
      <c r="P932" s="519"/>
      <c r="Q932" s="519"/>
      <c r="R932" s="519"/>
      <c r="S932" s="519"/>
      <c r="T932" s="519"/>
      <c r="U932" s="519"/>
      <c r="V932" s="519"/>
      <c r="W932" s="519"/>
      <c r="X932" s="519"/>
      <c r="Y932" s="519"/>
      <c r="Z932" s="519"/>
      <c r="AA932" s="519"/>
      <c r="AB932" s="519"/>
      <c r="AC932" s="519"/>
      <c r="AD932" s="519"/>
      <c r="AE932" s="519"/>
      <c r="AF932" s="519"/>
      <c r="HQ932" s="519"/>
      <c r="HR932" s="519"/>
      <c r="HS932" s="519"/>
      <c r="HT932" s="519"/>
      <c r="HU932" s="519"/>
      <c r="HV932" s="519"/>
      <c r="HW932" s="519"/>
      <c r="HX932" s="519"/>
      <c r="HY932" s="519"/>
      <c r="HZ932" s="519"/>
      <c r="IA932" s="519"/>
      <c r="IB932" s="519"/>
      <c r="IC932" s="519"/>
      <c r="ID932" s="519"/>
      <c r="IE932" s="519"/>
      <c r="IF932" s="519"/>
      <c r="IG932" s="519"/>
      <c r="IH932" s="519"/>
      <c r="II932" s="519"/>
      <c r="IJ932" s="519"/>
      <c r="IK932" s="519"/>
      <c r="IL932" s="519"/>
      <c r="IM932" s="519"/>
      <c r="IN932" s="519"/>
      <c r="IO932" s="519"/>
      <c r="IP932" s="519"/>
      <c r="IQ932" s="519"/>
      <c r="IR932" s="519"/>
      <c r="IS932" s="519"/>
      <c r="IT932" s="519"/>
      <c r="IU932" s="519"/>
      <c r="IV932" s="519"/>
    </row>
    <row r="933" spans="1:256" s="510" customFormat="1" ht="24.75" customHeight="1" hidden="1">
      <c r="A933" s="541" t="s">
        <v>746</v>
      </c>
      <c r="B933" s="363"/>
      <c r="C933" s="363">
        <f t="shared" si="52"/>
        <v>0</v>
      </c>
      <c r="D933" s="25"/>
      <c r="E933" s="542"/>
      <c r="F933" s="543">
        <v>0</v>
      </c>
      <c r="G933" s="542"/>
      <c r="H933" s="518"/>
      <c r="I933" s="519"/>
      <c r="J933" s="519"/>
      <c r="K933" s="519"/>
      <c r="L933" s="519"/>
      <c r="M933" s="519"/>
      <c r="N933" s="519"/>
      <c r="O933" s="519"/>
      <c r="P933" s="519"/>
      <c r="Q933" s="519"/>
      <c r="R933" s="519"/>
      <c r="S933" s="519"/>
      <c r="T933" s="519"/>
      <c r="U933" s="519"/>
      <c r="V933" s="519"/>
      <c r="W933" s="519"/>
      <c r="X933" s="519"/>
      <c r="Y933" s="519"/>
      <c r="Z933" s="519"/>
      <c r="AA933" s="519"/>
      <c r="AB933" s="519"/>
      <c r="AC933" s="519"/>
      <c r="AD933" s="519"/>
      <c r="AE933" s="519"/>
      <c r="AF933" s="519"/>
      <c r="HQ933" s="519"/>
      <c r="HR933" s="519"/>
      <c r="HS933" s="519"/>
      <c r="HT933" s="519"/>
      <c r="HU933" s="519"/>
      <c r="HV933" s="519"/>
      <c r="HW933" s="519"/>
      <c r="HX933" s="519"/>
      <c r="HY933" s="519"/>
      <c r="HZ933" s="519"/>
      <c r="IA933" s="519"/>
      <c r="IB933" s="519"/>
      <c r="IC933" s="519"/>
      <c r="ID933" s="519"/>
      <c r="IE933" s="519"/>
      <c r="IF933" s="519"/>
      <c r="IG933" s="519"/>
      <c r="IH933" s="519"/>
      <c r="II933" s="519"/>
      <c r="IJ933" s="519"/>
      <c r="IK933" s="519"/>
      <c r="IL933" s="519"/>
      <c r="IM933" s="519"/>
      <c r="IN933" s="519"/>
      <c r="IO933" s="519"/>
      <c r="IP933" s="519"/>
      <c r="IQ933" s="519"/>
      <c r="IR933" s="519"/>
      <c r="IS933" s="519"/>
      <c r="IT933" s="519"/>
      <c r="IU933" s="519"/>
      <c r="IV933" s="519"/>
    </row>
    <row r="934" spans="1:256" s="510" customFormat="1" ht="24.75" customHeight="1" hidden="1">
      <c r="A934" s="541" t="s">
        <v>720</v>
      </c>
      <c r="B934" s="363"/>
      <c r="C934" s="363">
        <f t="shared" si="52"/>
        <v>0</v>
      </c>
      <c r="D934" s="25"/>
      <c r="E934" s="542"/>
      <c r="F934" s="543">
        <v>0</v>
      </c>
      <c r="G934" s="542"/>
      <c r="H934" s="518"/>
      <c r="I934" s="519"/>
      <c r="J934" s="519"/>
      <c r="K934" s="519"/>
      <c r="L934" s="519"/>
      <c r="M934" s="519"/>
      <c r="N934" s="519"/>
      <c r="O934" s="519"/>
      <c r="P934" s="519"/>
      <c r="Q934" s="519"/>
      <c r="R934" s="519"/>
      <c r="S934" s="519"/>
      <c r="T934" s="519"/>
      <c r="U934" s="519"/>
      <c r="V934" s="519"/>
      <c r="W934" s="519"/>
      <c r="X934" s="519"/>
      <c r="Y934" s="519"/>
      <c r="Z934" s="519"/>
      <c r="AA934" s="519"/>
      <c r="AB934" s="519"/>
      <c r="AC934" s="519"/>
      <c r="AD934" s="519"/>
      <c r="AE934" s="519"/>
      <c r="AF934" s="519"/>
      <c r="HQ934" s="519"/>
      <c r="HR934" s="519"/>
      <c r="HS934" s="519"/>
      <c r="HT934" s="519"/>
      <c r="HU934" s="519"/>
      <c r="HV934" s="519"/>
      <c r="HW934" s="519"/>
      <c r="HX934" s="519"/>
      <c r="HY934" s="519"/>
      <c r="HZ934" s="519"/>
      <c r="IA934" s="519"/>
      <c r="IB934" s="519"/>
      <c r="IC934" s="519"/>
      <c r="ID934" s="519"/>
      <c r="IE934" s="519"/>
      <c r="IF934" s="519"/>
      <c r="IG934" s="519"/>
      <c r="IH934" s="519"/>
      <c r="II934" s="519"/>
      <c r="IJ934" s="519"/>
      <c r="IK934" s="519"/>
      <c r="IL934" s="519"/>
      <c r="IM934" s="519"/>
      <c r="IN934" s="519"/>
      <c r="IO934" s="519"/>
      <c r="IP934" s="519"/>
      <c r="IQ934" s="519"/>
      <c r="IR934" s="519"/>
      <c r="IS934" s="519"/>
      <c r="IT934" s="519"/>
      <c r="IU934" s="519"/>
      <c r="IV934" s="519"/>
    </row>
    <row r="935" spans="1:256" s="510" customFormat="1" ht="24.75" customHeight="1" hidden="1">
      <c r="A935" s="541" t="s">
        <v>747</v>
      </c>
      <c r="B935" s="363"/>
      <c r="C935" s="363">
        <f t="shared" si="52"/>
        <v>0</v>
      </c>
      <c r="D935" s="25"/>
      <c r="E935" s="542"/>
      <c r="F935" s="543">
        <v>0</v>
      </c>
      <c r="G935" s="542"/>
      <c r="H935" s="518"/>
      <c r="I935" s="519"/>
      <c r="J935" s="519"/>
      <c r="K935" s="519"/>
      <c r="L935" s="519"/>
      <c r="M935" s="519"/>
      <c r="N935" s="519"/>
      <c r="O935" s="519"/>
      <c r="P935" s="519"/>
      <c r="Q935" s="519"/>
      <c r="R935" s="519"/>
      <c r="S935" s="519"/>
      <c r="T935" s="519"/>
      <c r="U935" s="519"/>
      <c r="V935" s="519"/>
      <c r="W935" s="519"/>
      <c r="X935" s="519"/>
      <c r="Y935" s="519"/>
      <c r="Z935" s="519"/>
      <c r="AA935" s="519"/>
      <c r="AB935" s="519"/>
      <c r="AC935" s="519"/>
      <c r="AD935" s="519"/>
      <c r="AE935" s="519"/>
      <c r="AF935" s="519"/>
      <c r="HQ935" s="519"/>
      <c r="HR935" s="519"/>
      <c r="HS935" s="519"/>
      <c r="HT935" s="519"/>
      <c r="HU935" s="519"/>
      <c r="HV935" s="519"/>
      <c r="HW935" s="519"/>
      <c r="HX935" s="519"/>
      <c r="HY935" s="519"/>
      <c r="HZ935" s="519"/>
      <c r="IA935" s="519"/>
      <c r="IB935" s="519"/>
      <c r="IC935" s="519"/>
      <c r="ID935" s="519"/>
      <c r="IE935" s="519"/>
      <c r="IF935" s="519"/>
      <c r="IG935" s="519"/>
      <c r="IH935" s="519"/>
      <c r="II935" s="519"/>
      <c r="IJ935" s="519"/>
      <c r="IK935" s="519"/>
      <c r="IL935" s="519"/>
      <c r="IM935" s="519"/>
      <c r="IN935" s="519"/>
      <c r="IO935" s="519"/>
      <c r="IP935" s="519"/>
      <c r="IQ935" s="519"/>
      <c r="IR935" s="519"/>
      <c r="IS935" s="519"/>
      <c r="IT935" s="519"/>
      <c r="IU935" s="519"/>
      <c r="IV935" s="519"/>
    </row>
    <row r="936" spans="1:256" s="509" customFormat="1" ht="24.75" customHeight="1" hidden="1">
      <c r="A936" s="541" t="s">
        <v>748</v>
      </c>
      <c r="B936" s="363"/>
      <c r="C936" s="363">
        <f t="shared" si="52"/>
        <v>0</v>
      </c>
      <c r="D936" s="25"/>
      <c r="E936" s="542"/>
      <c r="F936" s="543">
        <v>0</v>
      </c>
      <c r="G936" s="542"/>
      <c r="H936" s="518"/>
      <c r="I936" s="519"/>
      <c r="J936" s="519"/>
      <c r="K936" s="519"/>
      <c r="L936" s="519"/>
      <c r="M936" s="519"/>
      <c r="N936" s="519"/>
      <c r="O936" s="519"/>
      <c r="P936" s="519"/>
      <c r="Q936" s="519"/>
      <c r="R936" s="519"/>
      <c r="S936" s="519"/>
      <c r="T936" s="519"/>
      <c r="U936" s="519"/>
      <c r="V936" s="519"/>
      <c r="W936" s="519"/>
      <c r="X936" s="519"/>
      <c r="Y936" s="519"/>
      <c r="Z936" s="519"/>
      <c r="AA936" s="519"/>
      <c r="AB936" s="519"/>
      <c r="AC936" s="519"/>
      <c r="AD936" s="519"/>
      <c r="AE936" s="519"/>
      <c r="AF936" s="519"/>
      <c r="HQ936" s="519"/>
      <c r="HR936" s="519"/>
      <c r="HS936" s="519"/>
      <c r="HT936" s="519"/>
      <c r="HU936" s="519"/>
      <c r="HV936" s="519"/>
      <c r="HW936" s="519"/>
      <c r="HX936" s="519"/>
      <c r="HY936" s="519"/>
      <c r="HZ936" s="519"/>
      <c r="IA936" s="519"/>
      <c r="IB936" s="519"/>
      <c r="IC936" s="519"/>
      <c r="ID936" s="519"/>
      <c r="IE936" s="519"/>
      <c r="IF936" s="519"/>
      <c r="IG936" s="519"/>
      <c r="IH936" s="519"/>
      <c r="II936" s="519"/>
      <c r="IJ936" s="519"/>
      <c r="IK936" s="519"/>
      <c r="IL936" s="519"/>
      <c r="IM936" s="519"/>
      <c r="IN936" s="519"/>
      <c r="IO936" s="519"/>
      <c r="IP936" s="519"/>
      <c r="IQ936" s="519"/>
      <c r="IR936" s="519"/>
      <c r="IS936" s="519"/>
      <c r="IT936" s="519"/>
      <c r="IU936" s="519"/>
      <c r="IV936" s="519"/>
    </row>
    <row r="937" spans="1:256" s="506" customFormat="1" ht="24.75" customHeight="1" hidden="1">
      <c r="A937" s="541" t="s">
        <v>749</v>
      </c>
      <c r="B937" s="363"/>
      <c r="C937" s="363">
        <f t="shared" si="52"/>
        <v>0</v>
      </c>
      <c r="D937" s="25"/>
      <c r="E937" s="542"/>
      <c r="F937" s="543">
        <v>0</v>
      </c>
      <c r="G937" s="542"/>
      <c r="H937" s="518"/>
      <c r="I937" s="519"/>
      <c r="J937" s="519"/>
      <c r="K937" s="519"/>
      <c r="L937" s="519"/>
      <c r="M937" s="519"/>
      <c r="N937" s="519"/>
      <c r="O937" s="519"/>
      <c r="P937" s="519"/>
      <c r="Q937" s="519"/>
      <c r="R937" s="519"/>
      <c r="S937" s="519"/>
      <c r="T937" s="519"/>
      <c r="U937" s="519"/>
      <c r="V937" s="519"/>
      <c r="W937" s="519"/>
      <c r="X937" s="519"/>
      <c r="Y937" s="519"/>
      <c r="Z937" s="519"/>
      <c r="AA937" s="519"/>
      <c r="AB937" s="519"/>
      <c r="AC937" s="519"/>
      <c r="AD937" s="519"/>
      <c r="AE937" s="519"/>
      <c r="AF937" s="519"/>
      <c r="HQ937" s="519"/>
      <c r="HR937" s="519"/>
      <c r="HS937" s="519"/>
      <c r="HT937" s="519"/>
      <c r="HU937" s="519"/>
      <c r="HV937" s="519"/>
      <c r="HW937" s="519"/>
      <c r="HX937" s="519"/>
      <c r="HY937" s="519"/>
      <c r="HZ937" s="519"/>
      <c r="IA937" s="519"/>
      <c r="IB937" s="519"/>
      <c r="IC937" s="519"/>
      <c r="ID937" s="519"/>
      <c r="IE937" s="519"/>
      <c r="IF937" s="519"/>
      <c r="IG937" s="519"/>
      <c r="IH937" s="519"/>
      <c r="II937" s="519"/>
      <c r="IJ937" s="519"/>
      <c r="IK937" s="519"/>
      <c r="IL937" s="519"/>
      <c r="IM937" s="519"/>
      <c r="IN937" s="519"/>
      <c r="IO937" s="519"/>
      <c r="IP937" s="519"/>
      <c r="IQ937" s="519"/>
      <c r="IR937" s="519"/>
      <c r="IS937" s="519"/>
      <c r="IT937" s="519"/>
      <c r="IU937" s="519"/>
      <c r="IV937" s="519"/>
    </row>
    <row r="938" spans="1:256" s="506" customFormat="1" ht="24.75" customHeight="1" hidden="1">
      <c r="A938" s="541" t="s">
        <v>750</v>
      </c>
      <c r="B938" s="363"/>
      <c r="C938" s="363">
        <f t="shared" si="52"/>
        <v>0</v>
      </c>
      <c r="D938" s="25"/>
      <c r="E938" s="542"/>
      <c r="F938" s="543">
        <v>0</v>
      </c>
      <c r="G938" s="542"/>
      <c r="H938" s="518"/>
      <c r="I938" s="519"/>
      <c r="J938" s="519"/>
      <c r="K938" s="519"/>
      <c r="L938" s="519"/>
      <c r="M938" s="519"/>
      <c r="N938" s="519"/>
      <c r="O938" s="519"/>
      <c r="P938" s="519"/>
      <c r="Q938" s="519"/>
      <c r="R938" s="519"/>
      <c r="S938" s="519"/>
      <c r="T938" s="519"/>
      <c r="U938" s="519"/>
      <c r="V938" s="519"/>
      <c r="W938" s="519"/>
      <c r="X938" s="519"/>
      <c r="Y938" s="519"/>
      <c r="Z938" s="519"/>
      <c r="AA938" s="519"/>
      <c r="AB938" s="519"/>
      <c r="AC938" s="519"/>
      <c r="AD938" s="519"/>
      <c r="AE938" s="519"/>
      <c r="AF938" s="519"/>
      <c r="HQ938" s="519"/>
      <c r="HR938" s="519"/>
      <c r="HS938" s="519"/>
      <c r="HT938" s="519"/>
      <c r="HU938" s="519"/>
      <c r="HV938" s="519"/>
      <c r="HW938" s="519"/>
      <c r="HX938" s="519"/>
      <c r="HY938" s="519"/>
      <c r="HZ938" s="519"/>
      <c r="IA938" s="519"/>
      <c r="IB938" s="519"/>
      <c r="IC938" s="519"/>
      <c r="ID938" s="519"/>
      <c r="IE938" s="519"/>
      <c r="IF938" s="519"/>
      <c r="IG938" s="519"/>
      <c r="IH938" s="519"/>
      <c r="II938" s="519"/>
      <c r="IJ938" s="519"/>
      <c r="IK938" s="519"/>
      <c r="IL938" s="519"/>
      <c r="IM938" s="519"/>
      <c r="IN938" s="519"/>
      <c r="IO938" s="519"/>
      <c r="IP938" s="519"/>
      <c r="IQ938" s="519"/>
      <c r="IR938" s="519"/>
      <c r="IS938" s="519"/>
      <c r="IT938" s="519"/>
      <c r="IU938" s="519"/>
      <c r="IV938" s="519"/>
    </row>
    <row r="939" spans="1:256" s="506" customFormat="1" ht="24.75" customHeight="1">
      <c r="A939" s="541" t="s">
        <v>751</v>
      </c>
      <c r="B939" s="363">
        <v>722</v>
      </c>
      <c r="C939" s="363">
        <f t="shared" si="52"/>
        <v>1262</v>
      </c>
      <c r="D939" s="25">
        <v>550</v>
      </c>
      <c r="E939" s="542">
        <f>D939/C939</f>
        <v>0.4358161648177496</v>
      </c>
      <c r="F939" s="543">
        <v>271</v>
      </c>
      <c r="G939" s="542">
        <f>(D939-F939)/F939</f>
        <v>1.029520295202952</v>
      </c>
      <c r="H939" s="518">
        <v>712</v>
      </c>
      <c r="I939" s="519"/>
      <c r="J939" s="519"/>
      <c r="K939" s="519"/>
      <c r="L939" s="519"/>
      <c r="M939" s="519"/>
      <c r="N939" s="519"/>
      <c r="O939" s="519"/>
      <c r="P939" s="519"/>
      <c r="Q939" s="519"/>
      <c r="R939" s="519"/>
      <c r="S939" s="519"/>
      <c r="T939" s="519"/>
      <c r="U939" s="519"/>
      <c r="V939" s="519"/>
      <c r="W939" s="519"/>
      <c r="X939" s="519"/>
      <c r="Y939" s="519"/>
      <c r="Z939" s="519"/>
      <c r="AA939" s="519"/>
      <c r="AB939" s="519"/>
      <c r="AC939" s="519"/>
      <c r="AD939" s="519"/>
      <c r="AE939" s="519"/>
      <c r="AF939" s="519"/>
      <c r="HQ939" s="519"/>
      <c r="HR939" s="519"/>
      <c r="HS939" s="519"/>
      <c r="HT939" s="519"/>
      <c r="HU939" s="519"/>
      <c r="HV939" s="519"/>
      <c r="HW939" s="519"/>
      <c r="HX939" s="519"/>
      <c r="HY939" s="519"/>
      <c r="HZ939" s="519"/>
      <c r="IA939" s="519"/>
      <c r="IB939" s="519"/>
      <c r="IC939" s="519"/>
      <c r="ID939" s="519"/>
      <c r="IE939" s="519"/>
      <c r="IF939" s="519"/>
      <c r="IG939" s="519"/>
      <c r="IH939" s="519"/>
      <c r="II939" s="519"/>
      <c r="IJ939" s="519"/>
      <c r="IK939" s="519"/>
      <c r="IL939" s="519"/>
      <c r="IM939" s="519"/>
      <c r="IN939" s="519"/>
      <c r="IO939" s="519"/>
      <c r="IP939" s="519"/>
      <c r="IQ939" s="519"/>
      <c r="IR939" s="519"/>
      <c r="IS939" s="519"/>
      <c r="IT939" s="519"/>
      <c r="IU939" s="519"/>
      <c r="IV939" s="519"/>
    </row>
    <row r="940" spans="1:8" s="508" customFormat="1" ht="24.75" customHeight="1">
      <c r="A940" s="534" t="s">
        <v>752</v>
      </c>
      <c r="B940" s="360">
        <f>SUM(B941:B950)</f>
        <v>0</v>
      </c>
      <c r="C940" s="360">
        <f t="shared" si="52"/>
        <v>50</v>
      </c>
      <c r="D940" s="360">
        <f>SUM(D941:D950)</f>
        <v>0</v>
      </c>
      <c r="E940" s="542">
        <f>D940/C940</f>
        <v>0</v>
      </c>
      <c r="F940" s="539">
        <f>SUM(F941:F950)</f>
        <v>189</v>
      </c>
      <c r="G940" s="536">
        <f>(D940-F940)/F940</f>
        <v>-1</v>
      </c>
      <c r="H940" s="540">
        <f>SUM(H941:H950)</f>
        <v>50</v>
      </c>
    </row>
    <row r="941" spans="1:256" s="506" customFormat="1" ht="24.75" customHeight="1">
      <c r="A941" s="541" t="s">
        <v>45</v>
      </c>
      <c r="B941" s="363"/>
      <c r="C941" s="363">
        <f t="shared" si="52"/>
        <v>0</v>
      </c>
      <c r="D941" s="363">
        <v>0</v>
      </c>
      <c r="E941" s="542"/>
      <c r="F941" s="543">
        <v>0</v>
      </c>
      <c r="G941" s="542"/>
      <c r="H941" s="518"/>
      <c r="I941" s="519"/>
      <c r="J941" s="519"/>
      <c r="K941" s="519"/>
      <c r="L941" s="519"/>
      <c r="M941" s="519"/>
      <c r="N941" s="519"/>
      <c r="O941" s="519"/>
      <c r="P941" s="519"/>
      <c r="Q941" s="519"/>
      <c r="R941" s="519"/>
      <c r="S941" s="519"/>
      <c r="T941" s="519"/>
      <c r="U941" s="519"/>
      <c r="V941" s="519"/>
      <c r="W941" s="519"/>
      <c r="X941" s="519"/>
      <c r="Y941" s="519"/>
      <c r="Z941" s="519"/>
      <c r="AA941" s="519"/>
      <c r="AB941" s="519"/>
      <c r="AC941" s="519"/>
      <c r="AD941" s="519"/>
      <c r="AE941" s="519"/>
      <c r="AF941" s="519"/>
      <c r="HQ941" s="519"/>
      <c r="HR941" s="519"/>
      <c r="HS941" s="519"/>
      <c r="HT941" s="519"/>
      <c r="HU941" s="519"/>
      <c r="HV941" s="519"/>
      <c r="HW941" s="519"/>
      <c r="HX941" s="519"/>
      <c r="HY941" s="519"/>
      <c r="HZ941" s="519"/>
      <c r="IA941" s="519"/>
      <c r="IB941" s="519"/>
      <c r="IC941" s="519"/>
      <c r="ID941" s="519"/>
      <c r="IE941" s="519"/>
      <c r="IF941" s="519"/>
      <c r="IG941" s="519"/>
      <c r="IH941" s="519"/>
      <c r="II941" s="519"/>
      <c r="IJ941" s="519"/>
      <c r="IK941" s="519"/>
      <c r="IL941" s="519"/>
      <c r="IM941" s="519"/>
      <c r="IN941" s="519"/>
      <c r="IO941" s="519"/>
      <c r="IP941" s="519"/>
      <c r="IQ941" s="519"/>
      <c r="IR941" s="519"/>
      <c r="IS941" s="519"/>
      <c r="IT941" s="519"/>
      <c r="IU941" s="519"/>
      <c r="IV941" s="519"/>
    </row>
    <row r="942" spans="1:256" s="506" customFormat="1" ht="24.75" customHeight="1">
      <c r="A942" s="541" t="s">
        <v>46</v>
      </c>
      <c r="B942" s="363"/>
      <c r="C942" s="363">
        <f t="shared" si="52"/>
        <v>0</v>
      </c>
      <c r="D942" s="363">
        <v>0</v>
      </c>
      <c r="E942" s="542"/>
      <c r="F942" s="543">
        <v>0</v>
      </c>
      <c r="G942" s="542"/>
      <c r="H942" s="518"/>
      <c r="I942" s="519"/>
      <c r="J942" s="519"/>
      <c r="K942" s="519"/>
      <c r="L942" s="519"/>
      <c r="M942" s="519"/>
      <c r="N942" s="519"/>
      <c r="O942" s="519"/>
      <c r="P942" s="519"/>
      <c r="Q942" s="519"/>
      <c r="R942" s="519"/>
      <c r="S942" s="519"/>
      <c r="T942" s="519"/>
      <c r="U942" s="519"/>
      <c r="V942" s="519"/>
      <c r="W942" s="519"/>
      <c r="X942" s="519"/>
      <c r="Y942" s="519"/>
      <c r="Z942" s="519"/>
      <c r="AA942" s="519"/>
      <c r="AB942" s="519"/>
      <c r="AC942" s="519"/>
      <c r="AD942" s="519"/>
      <c r="AE942" s="519"/>
      <c r="AF942" s="519"/>
      <c r="HQ942" s="519"/>
      <c r="HR942" s="519"/>
      <c r="HS942" s="519"/>
      <c r="HT942" s="519"/>
      <c r="HU942" s="519"/>
      <c r="HV942" s="519"/>
      <c r="HW942" s="519"/>
      <c r="HX942" s="519"/>
      <c r="HY942" s="519"/>
      <c r="HZ942" s="519"/>
      <c r="IA942" s="519"/>
      <c r="IB942" s="519"/>
      <c r="IC942" s="519"/>
      <c r="ID942" s="519"/>
      <c r="IE942" s="519"/>
      <c r="IF942" s="519"/>
      <c r="IG942" s="519"/>
      <c r="IH942" s="519"/>
      <c r="II942" s="519"/>
      <c r="IJ942" s="519"/>
      <c r="IK942" s="519"/>
      <c r="IL942" s="519"/>
      <c r="IM942" s="519"/>
      <c r="IN942" s="519"/>
      <c r="IO942" s="519"/>
      <c r="IP942" s="519"/>
      <c r="IQ942" s="519"/>
      <c r="IR942" s="519"/>
      <c r="IS942" s="519"/>
      <c r="IT942" s="519"/>
      <c r="IU942" s="519"/>
      <c r="IV942" s="519"/>
    </row>
    <row r="943" spans="1:256" s="506" customFormat="1" ht="24.75" customHeight="1" hidden="1">
      <c r="A943" s="541" t="s">
        <v>47</v>
      </c>
      <c r="B943" s="363"/>
      <c r="C943" s="363">
        <f t="shared" si="52"/>
        <v>0</v>
      </c>
      <c r="D943" s="363">
        <v>0</v>
      </c>
      <c r="E943" s="542"/>
      <c r="F943" s="537">
        <v>0</v>
      </c>
      <c r="G943" s="542"/>
      <c r="H943" s="518"/>
      <c r="I943" s="519"/>
      <c r="J943" s="519"/>
      <c r="K943" s="519"/>
      <c r="L943" s="519"/>
      <c r="M943" s="519"/>
      <c r="N943" s="519"/>
      <c r="O943" s="519"/>
      <c r="P943" s="519"/>
      <c r="Q943" s="519"/>
      <c r="R943" s="519"/>
      <c r="S943" s="519"/>
      <c r="T943" s="519"/>
      <c r="U943" s="519"/>
      <c r="V943" s="519"/>
      <c r="W943" s="519"/>
      <c r="X943" s="519"/>
      <c r="Y943" s="519"/>
      <c r="Z943" s="519"/>
      <c r="AA943" s="519"/>
      <c r="AB943" s="519"/>
      <c r="AC943" s="519"/>
      <c r="AD943" s="519"/>
      <c r="AE943" s="519"/>
      <c r="AF943" s="519"/>
      <c r="HQ943" s="519"/>
      <c r="HR943" s="519"/>
      <c r="HS943" s="519"/>
      <c r="HT943" s="519"/>
      <c r="HU943" s="519"/>
      <c r="HV943" s="519"/>
      <c r="HW943" s="519"/>
      <c r="HX943" s="519"/>
      <c r="HY943" s="519"/>
      <c r="HZ943" s="519"/>
      <c r="IA943" s="519"/>
      <c r="IB943" s="519"/>
      <c r="IC943" s="519"/>
      <c r="ID943" s="519"/>
      <c r="IE943" s="519"/>
      <c r="IF943" s="519"/>
      <c r="IG943" s="519"/>
      <c r="IH943" s="519"/>
      <c r="II943" s="519"/>
      <c r="IJ943" s="519"/>
      <c r="IK943" s="519"/>
      <c r="IL943" s="519"/>
      <c r="IM943" s="519"/>
      <c r="IN943" s="519"/>
      <c r="IO943" s="519"/>
      <c r="IP943" s="519"/>
      <c r="IQ943" s="519"/>
      <c r="IR943" s="519"/>
      <c r="IS943" s="519"/>
      <c r="IT943" s="519"/>
      <c r="IU943" s="519"/>
      <c r="IV943" s="519"/>
    </row>
    <row r="944" spans="1:8" s="508" customFormat="1" ht="24.75" customHeight="1" hidden="1">
      <c r="A944" s="541" t="s">
        <v>753</v>
      </c>
      <c r="B944" s="363"/>
      <c r="C944" s="363">
        <f t="shared" si="52"/>
        <v>0</v>
      </c>
      <c r="D944" s="363"/>
      <c r="E944" s="542"/>
      <c r="F944" s="539">
        <v>0</v>
      </c>
      <c r="G944" s="542"/>
      <c r="H944" s="544"/>
    </row>
    <row r="945" spans="1:256" s="506" customFormat="1" ht="24.75" customHeight="1" hidden="1">
      <c r="A945" s="541" t="s">
        <v>754</v>
      </c>
      <c r="B945" s="363"/>
      <c r="C945" s="363">
        <f t="shared" si="52"/>
        <v>0</v>
      </c>
      <c r="D945" s="363">
        <v>0</v>
      </c>
      <c r="E945" s="542"/>
      <c r="F945" s="543">
        <v>0</v>
      </c>
      <c r="G945" s="542"/>
      <c r="H945" s="518"/>
      <c r="I945" s="519"/>
      <c r="J945" s="519"/>
      <c r="K945" s="519"/>
      <c r="L945" s="519"/>
      <c r="M945" s="519"/>
      <c r="N945" s="519"/>
      <c r="O945" s="519"/>
      <c r="P945" s="519"/>
      <c r="Q945" s="519"/>
      <c r="R945" s="519"/>
      <c r="S945" s="519"/>
      <c r="T945" s="519"/>
      <c r="U945" s="519"/>
      <c r="V945" s="519"/>
      <c r="W945" s="519"/>
      <c r="X945" s="519"/>
      <c r="Y945" s="519"/>
      <c r="Z945" s="519"/>
      <c r="AA945" s="519"/>
      <c r="AB945" s="519"/>
      <c r="AC945" s="519"/>
      <c r="AD945" s="519"/>
      <c r="AE945" s="519"/>
      <c r="AF945" s="519"/>
      <c r="HQ945" s="519"/>
      <c r="HR945" s="519"/>
      <c r="HS945" s="519"/>
      <c r="HT945" s="519"/>
      <c r="HU945" s="519"/>
      <c r="HV945" s="519"/>
      <c r="HW945" s="519"/>
      <c r="HX945" s="519"/>
      <c r="HY945" s="519"/>
      <c r="HZ945" s="519"/>
      <c r="IA945" s="519"/>
      <c r="IB945" s="519"/>
      <c r="IC945" s="519"/>
      <c r="ID945" s="519"/>
      <c r="IE945" s="519"/>
      <c r="IF945" s="519"/>
      <c r="IG945" s="519"/>
      <c r="IH945" s="519"/>
      <c r="II945" s="519"/>
      <c r="IJ945" s="519"/>
      <c r="IK945" s="519"/>
      <c r="IL945" s="519"/>
      <c r="IM945" s="519"/>
      <c r="IN945" s="519"/>
      <c r="IO945" s="519"/>
      <c r="IP945" s="519"/>
      <c r="IQ945" s="519"/>
      <c r="IR945" s="519"/>
      <c r="IS945" s="519"/>
      <c r="IT945" s="519"/>
      <c r="IU945" s="519"/>
      <c r="IV945" s="519"/>
    </row>
    <row r="946" spans="1:256" s="511" customFormat="1" ht="24.75" customHeight="1" hidden="1">
      <c r="A946" s="541" t="s">
        <v>755</v>
      </c>
      <c r="B946" s="363"/>
      <c r="C946" s="363">
        <f t="shared" si="52"/>
        <v>0</v>
      </c>
      <c r="D946" s="363">
        <v>0</v>
      </c>
      <c r="E946" s="542"/>
      <c r="F946" s="543">
        <v>151</v>
      </c>
      <c r="G946" s="542">
        <f aca="true" t="shared" si="54" ref="G946:G951">(D946-F946)/F946</f>
        <v>-1</v>
      </c>
      <c r="H946" s="518"/>
      <c r="I946" s="519"/>
      <c r="J946" s="519"/>
      <c r="K946" s="519"/>
      <c r="L946" s="519"/>
      <c r="M946" s="519"/>
      <c r="N946" s="519"/>
      <c r="O946" s="519"/>
      <c r="P946" s="519"/>
      <c r="Q946" s="519"/>
      <c r="R946" s="519"/>
      <c r="S946" s="519"/>
      <c r="T946" s="519"/>
      <c r="U946" s="519"/>
      <c r="V946" s="519"/>
      <c r="W946" s="519"/>
      <c r="X946" s="519"/>
      <c r="Y946" s="519"/>
      <c r="Z946" s="519"/>
      <c r="AA946" s="519"/>
      <c r="AB946" s="519"/>
      <c r="AC946" s="519"/>
      <c r="AD946" s="519"/>
      <c r="AE946" s="519"/>
      <c r="AF946" s="519"/>
      <c r="HQ946" s="519"/>
      <c r="HR946" s="519"/>
      <c r="HS946" s="519"/>
      <c r="HT946" s="519"/>
      <c r="HU946" s="519"/>
      <c r="HV946" s="519"/>
      <c r="HW946" s="519"/>
      <c r="HX946" s="519"/>
      <c r="HY946" s="519"/>
      <c r="HZ946" s="519"/>
      <c r="IA946" s="519"/>
      <c r="IB946" s="519"/>
      <c r="IC946" s="519"/>
      <c r="ID946" s="519"/>
      <c r="IE946" s="519"/>
      <c r="IF946" s="519"/>
      <c r="IG946" s="519"/>
      <c r="IH946" s="519"/>
      <c r="II946" s="519"/>
      <c r="IJ946" s="519"/>
      <c r="IK946" s="519"/>
      <c r="IL946" s="519"/>
      <c r="IM946" s="519"/>
      <c r="IN946" s="519"/>
      <c r="IO946" s="519"/>
      <c r="IP946" s="519"/>
      <c r="IQ946" s="519"/>
      <c r="IR946" s="519"/>
      <c r="IS946" s="519"/>
      <c r="IT946" s="519"/>
      <c r="IU946" s="519"/>
      <c r="IV946" s="519"/>
    </row>
    <row r="947" spans="1:256" s="509" customFormat="1" ht="24.75" customHeight="1" hidden="1">
      <c r="A947" s="541" t="s">
        <v>756</v>
      </c>
      <c r="B947" s="363"/>
      <c r="C947" s="363">
        <f t="shared" si="52"/>
        <v>0</v>
      </c>
      <c r="D947" s="363">
        <v>0</v>
      </c>
      <c r="E947" s="542"/>
      <c r="F947" s="543">
        <v>0</v>
      </c>
      <c r="G947" s="542"/>
      <c r="H947" s="518"/>
      <c r="I947" s="519"/>
      <c r="J947" s="519"/>
      <c r="K947" s="519"/>
      <c r="L947" s="519"/>
      <c r="M947" s="519"/>
      <c r="N947" s="519"/>
      <c r="O947" s="519"/>
      <c r="P947" s="519"/>
      <c r="Q947" s="519"/>
      <c r="R947" s="519"/>
      <c r="S947" s="519"/>
      <c r="T947" s="519"/>
      <c r="U947" s="519"/>
      <c r="V947" s="519"/>
      <c r="W947" s="519"/>
      <c r="X947" s="519"/>
      <c r="Y947" s="519"/>
      <c r="Z947" s="519"/>
      <c r="AA947" s="519"/>
      <c r="AB947" s="519"/>
      <c r="AC947" s="519"/>
      <c r="AD947" s="519"/>
      <c r="AE947" s="519"/>
      <c r="AF947" s="519"/>
      <c r="HQ947" s="519"/>
      <c r="HR947" s="519"/>
      <c r="HS947" s="519"/>
      <c r="HT947" s="519"/>
      <c r="HU947" s="519"/>
      <c r="HV947" s="519"/>
      <c r="HW947" s="519"/>
      <c r="HX947" s="519"/>
      <c r="HY947" s="519"/>
      <c r="HZ947" s="519"/>
      <c r="IA947" s="519"/>
      <c r="IB947" s="519"/>
      <c r="IC947" s="519"/>
      <c r="ID947" s="519"/>
      <c r="IE947" s="519"/>
      <c r="IF947" s="519"/>
      <c r="IG947" s="519"/>
      <c r="IH947" s="519"/>
      <c r="II947" s="519"/>
      <c r="IJ947" s="519"/>
      <c r="IK947" s="519"/>
      <c r="IL947" s="519"/>
      <c r="IM947" s="519"/>
      <c r="IN947" s="519"/>
      <c r="IO947" s="519"/>
      <c r="IP947" s="519"/>
      <c r="IQ947" s="519"/>
      <c r="IR947" s="519"/>
      <c r="IS947" s="519"/>
      <c r="IT947" s="519"/>
      <c r="IU947" s="519"/>
      <c r="IV947" s="519"/>
    </row>
    <row r="948" spans="1:256" s="510" customFormat="1" ht="24.75" customHeight="1" hidden="1">
      <c r="A948" s="541" t="s">
        <v>757</v>
      </c>
      <c r="B948" s="363"/>
      <c r="C948" s="363">
        <f t="shared" si="52"/>
        <v>0</v>
      </c>
      <c r="D948" s="363">
        <v>0</v>
      </c>
      <c r="E948" s="542"/>
      <c r="F948" s="543">
        <v>0</v>
      </c>
      <c r="G948" s="542"/>
      <c r="H948" s="518"/>
      <c r="I948" s="519"/>
      <c r="J948" s="519"/>
      <c r="K948" s="519"/>
      <c r="L948" s="519"/>
      <c r="M948" s="519"/>
      <c r="N948" s="519"/>
      <c r="O948" s="519"/>
      <c r="P948" s="519"/>
      <c r="Q948" s="519"/>
      <c r="R948" s="519"/>
      <c r="S948" s="519"/>
      <c r="T948" s="519"/>
      <c r="U948" s="519"/>
      <c r="V948" s="519"/>
      <c r="W948" s="519"/>
      <c r="X948" s="519"/>
      <c r="Y948" s="519"/>
      <c r="Z948" s="519"/>
      <c r="AA948" s="519"/>
      <c r="AB948" s="519"/>
      <c r="AC948" s="519"/>
      <c r="AD948" s="519"/>
      <c r="AE948" s="519"/>
      <c r="AF948" s="519"/>
      <c r="HQ948" s="519"/>
      <c r="HR948" s="519"/>
      <c r="HS948" s="519"/>
      <c r="HT948" s="519"/>
      <c r="HU948" s="519"/>
      <c r="HV948" s="519"/>
      <c r="HW948" s="519"/>
      <c r="HX948" s="519"/>
      <c r="HY948" s="519"/>
      <c r="HZ948" s="519"/>
      <c r="IA948" s="519"/>
      <c r="IB948" s="519"/>
      <c r="IC948" s="519"/>
      <c r="ID948" s="519"/>
      <c r="IE948" s="519"/>
      <c r="IF948" s="519"/>
      <c r="IG948" s="519"/>
      <c r="IH948" s="519"/>
      <c r="II948" s="519"/>
      <c r="IJ948" s="519"/>
      <c r="IK948" s="519"/>
      <c r="IL948" s="519"/>
      <c r="IM948" s="519"/>
      <c r="IN948" s="519"/>
      <c r="IO948" s="519"/>
      <c r="IP948" s="519"/>
      <c r="IQ948" s="519"/>
      <c r="IR948" s="519"/>
      <c r="IS948" s="519"/>
      <c r="IT948" s="519"/>
      <c r="IU948" s="519"/>
      <c r="IV948" s="519"/>
    </row>
    <row r="949" spans="1:256" s="510" customFormat="1" ht="24.75" customHeight="1" hidden="1">
      <c r="A949" s="541" t="s">
        <v>54</v>
      </c>
      <c r="B949" s="363"/>
      <c r="C949" s="363">
        <f t="shared" si="52"/>
        <v>0</v>
      </c>
      <c r="D949" s="363">
        <v>0</v>
      </c>
      <c r="E949" s="542"/>
      <c r="F949" s="543">
        <v>0</v>
      </c>
      <c r="G949" s="542"/>
      <c r="H949" s="518"/>
      <c r="I949" s="519"/>
      <c r="J949" s="519"/>
      <c r="K949" s="519"/>
      <c r="L949" s="519"/>
      <c r="M949" s="519"/>
      <c r="N949" s="519"/>
      <c r="O949" s="519"/>
      <c r="P949" s="519"/>
      <c r="Q949" s="519"/>
      <c r="R949" s="519"/>
      <c r="S949" s="519"/>
      <c r="T949" s="519"/>
      <c r="U949" s="519"/>
      <c r="V949" s="519"/>
      <c r="W949" s="519"/>
      <c r="X949" s="519"/>
      <c r="Y949" s="519"/>
      <c r="Z949" s="519"/>
      <c r="AA949" s="519"/>
      <c r="AB949" s="519"/>
      <c r="AC949" s="519"/>
      <c r="AD949" s="519"/>
      <c r="AE949" s="519"/>
      <c r="AF949" s="519"/>
      <c r="HQ949" s="519"/>
      <c r="HR949" s="519"/>
      <c r="HS949" s="519"/>
      <c r="HT949" s="519"/>
      <c r="HU949" s="519"/>
      <c r="HV949" s="519"/>
      <c r="HW949" s="519"/>
      <c r="HX949" s="519"/>
      <c r="HY949" s="519"/>
      <c r="HZ949" s="519"/>
      <c r="IA949" s="519"/>
      <c r="IB949" s="519"/>
      <c r="IC949" s="519"/>
      <c r="ID949" s="519"/>
      <c r="IE949" s="519"/>
      <c r="IF949" s="519"/>
      <c r="IG949" s="519"/>
      <c r="IH949" s="519"/>
      <c r="II949" s="519"/>
      <c r="IJ949" s="519"/>
      <c r="IK949" s="519"/>
      <c r="IL949" s="519"/>
      <c r="IM949" s="519"/>
      <c r="IN949" s="519"/>
      <c r="IO949" s="519"/>
      <c r="IP949" s="519"/>
      <c r="IQ949" s="519"/>
      <c r="IR949" s="519"/>
      <c r="IS949" s="519"/>
      <c r="IT949" s="519"/>
      <c r="IU949" s="519"/>
      <c r="IV949" s="519"/>
    </row>
    <row r="950" spans="1:8" s="508" customFormat="1" ht="39.75" customHeight="1">
      <c r="A950" s="541" t="s">
        <v>758</v>
      </c>
      <c r="B950" s="363"/>
      <c r="C950" s="363">
        <f t="shared" si="52"/>
        <v>50</v>
      </c>
      <c r="D950" s="363"/>
      <c r="E950" s="542">
        <f>D950/C950</f>
        <v>0</v>
      </c>
      <c r="F950" s="543">
        <v>38</v>
      </c>
      <c r="G950" s="542">
        <f t="shared" si="54"/>
        <v>-1</v>
      </c>
      <c r="H950" s="544">
        <v>50</v>
      </c>
    </row>
    <row r="951" spans="1:8" s="508" customFormat="1" ht="24.75" customHeight="1">
      <c r="A951" s="534" t="s">
        <v>759</v>
      </c>
      <c r="B951" s="360">
        <f>SUM(B952:B957)</f>
        <v>403</v>
      </c>
      <c r="C951" s="360">
        <f t="shared" si="52"/>
        <v>823</v>
      </c>
      <c r="D951" s="360">
        <f>SUM(D952:D957)</f>
        <v>636</v>
      </c>
      <c r="E951" s="536">
        <f>D951/C951</f>
        <v>0.772782503037667</v>
      </c>
      <c r="F951" s="539">
        <f>SUM(F952:F957)</f>
        <v>483</v>
      </c>
      <c r="G951" s="536">
        <f t="shared" si="54"/>
        <v>0.3167701863354037</v>
      </c>
      <c r="H951" s="540">
        <f>SUM(H952:H957)</f>
        <v>187</v>
      </c>
    </row>
    <row r="952" spans="1:256" s="510" customFormat="1" ht="24.75" customHeight="1">
      <c r="A952" s="541" t="s">
        <v>760</v>
      </c>
      <c r="B952" s="363">
        <v>249</v>
      </c>
      <c r="C952" s="363">
        <f t="shared" si="52"/>
        <v>90</v>
      </c>
      <c r="D952" s="25">
        <v>80</v>
      </c>
      <c r="E952" s="542">
        <f>D952/C952</f>
        <v>0.8888888888888888</v>
      </c>
      <c r="F952" s="543">
        <v>0</v>
      </c>
      <c r="G952" s="542"/>
      <c r="H952" s="518">
        <v>10</v>
      </c>
      <c r="I952" s="519"/>
      <c r="J952" s="519"/>
      <c r="K952" s="519"/>
      <c r="L952" s="519"/>
      <c r="M952" s="519"/>
      <c r="N952" s="519"/>
      <c r="O952" s="519"/>
      <c r="P952" s="519"/>
      <c r="Q952" s="519"/>
      <c r="R952" s="519"/>
      <c r="S952" s="519"/>
      <c r="T952" s="519"/>
      <c r="U952" s="519"/>
      <c r="V952" s="519"/>
      <c r="W952" s="519"/>
      <c r="X952" s="519"/>
      <c r="Y952" s="519"/>
      <c r="Z952" s="519"/>
      <c r="AA952" s="519"/>
      <c r="AB952" s="519"/>
      <c r="AC952" s="519"/>
      <c r="AD952" s="519"/>
      <c r="AE952" s="519"/>
      <c r="AF952" s="519"/>
      <c r="HQ952" s="519"/>
      <c r="HR952" s="519"/>
      <c r="HS952" s="519"/>
      <c r="HT952" s="519"/>
      <c r="HU952" s="519"/>
      <c r="HV952" s="519"/>
      <c r="HW952" s="519"/>
      <c r="HX952" s="519"/>
      <c r="HY952" s="519"/>
      <c r="HZ952" s="519"/>
      <c r="IA952" s="519"/>
      <c r="IB952" s="519"/>
      <c r="IC952" s="519"/>
      <c r="ID952" s="519"/>
      <c r="IE952" s="519"/>
      <c r="IF952" s="519"/>
      <c r="IG952" s="519"/>
      <c r="IH952" s="519"/>
      <c r="II952" s="519"/>
      <c r="IJ952" s="519"/>
      <c r="IK952" s="519"/>
      <c r="IL952" s="519"/>
      <c r="IM952" s="519"/>
      <c r="IN952" s="519"/>
      <c r="IO952" s="519"/>
      <c r="IP952" s="519"/>
      <c r="IQ952" s="519"/>
      <c r="IR952" s="519"/>
      <c r="IS952" s="519"/>
      <c r="IT952" s="519"/>
      <c r="IU952" s="519"/>
      <c r="IV952" s="519"/>
    </row>
    <row r="953" spans="1:256" s="510" customFormat="1" ht="39.75" customHeight="1">
      <c r="A953" s="541" t="s">
        <v>761</v>
      </c>
      <c r="B953" s="363"/>
      <c r="C953" s="363">
        <f t="shared" si="52"/>
        <v>0</v>
      </c>
      <c r="D953" s="25"/>
      <c r="E953" s="542"/>
      <c r="F953" s="543">
        <v>0</v>
      </c>
      <c r="G953" s="542"/>
      <c r="H953" s="518"/>
      <c r="I953" s="519"/>
      <c r="J953" s="519"/>
      <c r="K953" s="519"/>
      <c r="L953" s="519"/>
      <c r="M953" s="519"/>
      <c r="N953" s="519"/>
      <c r="O953" s="519"/>
      <c r="P953" s="519"/>
      <c r="Q953" s="519"/>
      <c r="R953" s="519"/>
      <c r="S953" s="519"/>
      <c r="T953" s="519"/>
      <c r="U953" s="519"/>
      <c r="V953" s="519"/>
      <c r="W953" s="519"/>
      <c r="X953" s="519"/>
      <c r="Y953" s="519"/>
      <c r="Z953" s="519"/>
      <c r="AA953" s="519"/>
      <c r="AB953" s="519"/>
      <c r="AC953" s="519"/>
      <c r="AD953" s="519"/>
      <c r="AE953" s="519"/>
      <c r="AF953" s="519"/>
      <c r="HQ953" s="519"/>
      <c r="HR953" s="519"/>
      <c r="HS953" s="519"/>
      <c r="HT953" s="519"/>
      <c r="HU953" s="519"/>
      <c r="HV953" s="519"/>
      <c r="HW953" s="519"/>
      <c r="HX953" s="519"/>
      <c r="HY953" s="519"/>
      <c r="HZ953" s="519"/>
      <c r="IA953" s="519"/>
      <c r="IB953" s="519"/>
      <c r="IC953" s="519"/>
      <c r="ID953" s="519"/>
      <c r="IE953" s="519"/>
      <c r="IF953" s="519"/>
      <c r="IG953" s="519"/>
      <c r="IH953" s="519"/>
      <c r="II953" s="519"/>
      <c r="IJ953" s="519"/>
      <c r="IK953" s="519"/>
      <c r="IL953" s="519"/>
      <c r="IM953" s="519"/>
      <c r="IN953" s="519"/>
      <c r="IO953" s="519"/>
      <c r="IP953" s="519"/>
      <c r="IQ953" s="519"/>
      <c r="IR953" s="519"/>
      <c r="IS953" s="519"/>
      <c r="IT953" s="519"/>
      <c r="IU953" s="519"/>
      <c r="IV953" s="519"/>
    </row>
    <row r="954" spans="1:256" s="510" customFormat="1" ht="39.75" customHeight="1">
      <c r="A954" s="541" t="s">
        <v>762</v>
      </c>
      <c r="B954" s="363">
        <v>66</v>
      </c>
      <c r="C954" s="363">
        <f t="shared" si="52"/>
        <v>76</v>
      </c>
      <c r="D954" s="25">
        <v>5</v>
      </c>
      <c r="E954" s="542">
        <f>D954/C954</f>
        <v>0.06578947368421052</v>
      </c>
      <c r="F954" s="543">
        <v>7</v>
      </c>
      <c r="G954" s="542">
        <f>(D954-F954)/F954</f>
        <v>-0.2857142857142857</v>
      </c>
      <c r="H954" s="518">
        <v>71</v>
      </c>
      <c r="I954" s="519"/>
      <c r="J954" s="519"/>
      <c r="K954" s="519"/>
      <c r="L954" s="519"/>
      <c r="M954" s="519"/>
      <c r="N954" s="519"/>
      <c r="O954" s="519"/>
      <c r="P954" s="519"/>
      <c r="Q954" s="519"/>
      <c r="R954" s="519"/>
      <c r="S954" s="519"/>
      <c r="T954" s="519"/>
      <c r="U954" s="519"/>
      <c r="V954" s="519"/>
      <c r="W954" s="519"/>
      <c r="X954" s="519"/>
      <c r="Y954" s="519"/>
      <c r="Z954" s="519"/>
      <c r="AA954" s="519"/>
      <c r="AB954" s="519"/>
      <c r="AC954" s="519"/>
      <c r="AD954" s="519"/>
      <c r="AE954" s="519"/>
      <c r="AF954" s="519"/>
      <c r="HQ954" s="519"/>
      <c r="HR954" s="519"/>
      <c r="HS954" s="519"/>
      <c r="HT954" s="519"/>
      <c r="HU954" s="519"/>
      <c r="HV954" s="519"/>
      <c r="HW954" s="519"/>
      <c r="HX954" s="519"/>
      <c r="HY954" s="519"/>
      <c r="HZ954" s="519"/>
      <c r="IA954" s="519"/>
      <c r="IB954" s="519"/>
      <c r="IC954" s="519"/>
      <c r="ID954" s="519"/>
      <c r="IE954" s="519"/>
      <c r="IF954" s="519"/>
      <c r="IG954" s="519"/>
      <c r="IH954" s="519"/>
      <c r="II954" s="519"/>
      <c r="IJ954" s="519"/>
      <c r="IK954" s="519"/>
      <c r="IL954" s="519"/>
      <c r="IM954" s="519"/>
      <c r="IN954" s="519"/>
      <c r="IO954" s="519"/>
      <c r="IP954" s="519"/>
      <c r="IQ954" s="519"/>
      <c r="IR954" s="519"/>
      <c r="IS954" s="519"/>
      <c r="IT954" s="519"/>
      <c r="IU954" s="519"/>
      <c r="IV954" s="519"/>
    </row>
    <row r="955" spans="1:8" s="508" customFormat="1" ht="24.75" customHeight="1">
      <c r="A955" s="541" t="s">
        <v>763</v>
      </c>
      <c r="B955" s="363">
        <v>88</v>
      </c>
      <c r="C955" s="363">
        <f t="shared" si="52"/>
        <v>120</v>
      </c>
      <c r="D955" s="25">
        <v>30</v>
      </c>
      <c r="E955" s="542">
        <f>D955/C955</f>
        <v>0.25</v>
      </c>
      <c r="F955" s="543">
        <v>476</v>
      </c>
      <c r="G955" s="542">
        <f>(D955-F955)/F955</f>
        <v>-0.9369747899159664</v>
      </c>
      <c r="H955" s="544">
        <v>90</v>
      </c>
    </row>
    <row r="956" spans="1:256" s="510" customFormat="1" ht="24.75" customHeight="1">
      <c r="A956" s="541" t="s">
        <v>764</v>
      </c>
      <c r="B956" s="363"/>
      <c r="C956" s="363">
        <f t="shared" si="52"/>
        <v>0</v>
      </c>
      <c r="D956" s="25"/>
      <c r="E956" s="542"/>
      <c r="F956" s="539">
        <v>0</v>
      </c>
      <c r="G956" s="542"/>
      <c r="H956" s="518"/>
      <c r="I956" s="519"/>
      <c r="J956" s="519"/>
      <c r="K956" s="519"/>
      <c r="L956" s="519"/>
      <c r="M956" s="519"/>
      <c r="N956" s="519"/>
      <c r="O956" s="519"/>
      <c r="P956" s="519"/>
      <c r="Q956" s="519"/>
      <c r="R956" s="519"/>
      <c r="S956" s="519"/>
      <c r="T956" s="519"/>
      <c r="U956" s="519"/>
      <c r="V956" s="519"/>
      <c r="W956" s="519"/>
      <c r="X956" s="519"/>
      <c r="Y956" s="519"/>
      <c r="Z956" s="519"/>
      <c r="AA956" s="519"/>
      <c r="AB956" s="519"/>
      <c r="AC956" s="519"/>
      <c r="AD956" s="519"/>
      <c r="AE956" s="519"/>
      <c r="AF956" s="519"/>
      <c r="HQ956" s="519"/>
      <c r="HR956" s="519"/>
      <c r="HS956" s="519"/>
      <c r="HT956" s="519"/>
      <c r="HU956" s="519"/>
      <c r="HV956" s="519"/>
      <c r="HW956" s="519"/>
      <c r="HX956" s="519"/>
      <c r="HY956" s="519"/>
      <c r="HZ956" s="519"/>
      <c r="IA956" s="519"/>
      <c r="IB956" s="519"/>
      <c r="IC956" s="519"/>
      <c r="ID956" s="519"/>
      <c r="IE956" s="519"/>
      <c r="IF956" s="519"/>
      <c r="IG956" s="519"/>
      <c r="IH956" s="519"/>
      <c r="II956" s="519"/>
      <c r="IJ956" s="519"/>
      <c r="IK956" s="519"/>
      <c r="IL956" s="519"/>
      <c r="IM956" s="519"/>
      <c r="IN956" s="519"/>
      <c r="IO956" s="519"/>
      <c r="IP956" s="519"/>
      <c r="IQ956" s="519"/>
      <c r="IR956" s="519"/>
      <c r="IS956" s="519"/>
      <c r="IT956" s="519"/>
      <c r="IU956" s="519"/>
      <c r="IV956" s="519"/>
    </row>
    <row r="957" spans="1:256" s="510" customFormat="1" ht="24.75" customHeight="1">
      <c r="A957" s="541" t="s">
        <v>765</v>
      </c>
      <c r="B957" s="363"/>
      <c r="C957" s="363">
        <f t="shared" si="52"/>
        <v>537</v>
      </c>
      <c r="D957" s="25">
        <v>521</v>
      </c>
      <c r="E957" s="542">
        <f>D957/C957</f>
        <v>0.9702048417132216</v>
      </c>
      <c r="F957" s="543">
        <v>0</v>
      </c>
      <c r="G957" s="542"/>
      <c r="H957" s="518">
        <v>16</v>
      </c>
      <c r="I957" s="519"/>
      <c r="J957" s="519"/>
      <c r="K957" s="519"/>
      <c r="L957" s="519"/>
      <c r="M957" s="519"/>
      <c r="N957" s="519"/>
      <c r="O957" s="519"/>
      <c r="P957" s="519"/>
      <c r="Q957" s="519"/>
      <c r="R957" s="519"/>
      <c r="S957" s="519"/>
      <c r="T957" s="519"/>
      <c r="U957" s="519"/>
      <c r="V957" s="519"/>
      <c r="W957" s="519"/>
      <c r="X957" s="519"/>
      <c r="Y957" s="519"/>
      <c r="Z957" s="519"/>
      <c r="AA957" s="519"/>
      <c r="AB957" s="519"/>
      <c r="AC957" s="519"/>
      <c r="AD957" s="519"/>
      <c r="AE957" s="519"/>
      <c r="AF957" s="519"/>
      <c r="HQ957" s="519"/>
      <c r="HR957" s="519"/>
      <c r="HS957" s="519"/>
      <c r="HT957" s="519"/>
      <c r="HU957" s="519"/>
      <c r="HV957" s="519"/>
      <c r="HW957" s="519"/>
      <c r="HX957" s="519"/>
      <c r="HY957" s="519"/>
      <c r="HZ957" s="519"/>
      <c r="IA957" s="519"/>
      <c r="IB957" s="519"/>
      <c r="IC957" s="519"/>
      <c r="ID957" s="519"/>
      <c r="IE957" s="519"/>
      <c r="IF957" s="519"/>
      <c r="IG957" s="519"/>
      <c r="IH957" s="519"/>
      <c r="II957" s="519"/>
      <c r="IJ957" s="519"/>
      <c r="IK957" s="519"/>
      <c r="IL957" s="519"/>
      <c r="IM957" s="519"/>
      <c r="IN957" s="519"/>
      <c r="IO957" s="519"/>
      <c r="IP957" s="519"/>
      <c r="IQ957" s="519"/>
      <c r="IR957" s="519"/>
      <c r="IS957" s="519"/>
      <c r="IT957" s="519"/>
      <c r="IU957" s="519"/>
      <c r="IV957" s="519"/>
    </row>
    <row r="958" spans="1:8" s="508" customFormat="1" ht="24.75" customHeight="1" hidden="1">
      <c r="A958" s="534" t="s">
        <v>766</v>
      </c>
      <c r="B958" s="360">
        <f>SUM(B959:B964)</f>
        <v>0</v>
      </c>
      <c r="C958" s="360">
        <f t="shared" si="52"/>
        <v>0</v>
      </c>
      <c r="D958" s="360">
        <f>SUM(D959:D964)</f>
        <v>0</v>
      </c>
      <c r="E958" s="536"/>
      <c r="F958" s="539">
        <f>SUM(F959:F964)</f>
        <v>0</v>
      </c>
      <c r="G958" s="536"/>
      <c r="H958" s="540">
        <f>SUM(H959:H964)</f>
        <v>0</v>
      </c>
    </row>
    <row r="959" spans="1:256" s="510" customFormat="1" ht="24.75" customHeight="1" hidden="1">
      <c r="A959" s="541" t="s">
        <v>767</v>
      </c>
      <c r="B959" s="363"/>
      <c r="C959" s="363">
        <f t="shared" si="52"/>
        <v>0</v>
      </c>
      <c r="D959" s="363"/>
      <c r="E959" s="542"/>
      <c r="F959" s="543"/>
      <c r="G959" s="542"/>
      <c r="H959" s="518"/>
      <c r="I959" s="519"/>
      <c r="J959" s="519"/>
      <c r="K959" s="519"/>
      <c r="L959" s="519"/>
      <c r="M959" s="519"/>
      <c r="N959" s="519"/>
      <c r="O959" s="519"/>
      <c r="P959" s="519"/>
      <c r="Q959" s="519"/>
      <c r="R959" s="519"/>
      <c r="S959" s="519"/>
      <c r="T959" s="519"/>
      <c r="U959" s="519"/>
      <c r="V959" s="519"/>
      <c r="W959" s="519"/>
      <c r="X959" s="519"/>
      <c r="Y959" s="519"/>
      <c r="Z959" s="519"/>
      <c r="AA959" s="519"/>
      <c r="AB959" s="519"/>
      <c r="AC959" s="519"/>
      <c r="AD959" s="519"/>
      <c r="AE959" s="519"/>
      <c r="AF959" s="519"/>
      <c r="HQ959" s="519"/>
      <c r="HR959" s="519"/>
      <c r="HS959" s="519"/>
      <c r="HT959" s="519"/>
      <c r="HU959" s="519"/>
      <c r="HV959" s="519"/>
      <c r="HW959" s="519"/>
      <c r="HX959" s="519"/>
      <c r="HY959" s="519"/>
      <c r="HZ959" s="519"/>
      <c r="IA959" s="519"/>
      <c r="IB959" s="519"/>
      <c r="IC959" s="519"/>
      <c r="ID959" s="519"/>
      <c r="IE959" s="519"/>
      <c r="IF959" s="519"/>
      <c r="IG959" s="519"/>
      <c r="IH959" s="519"/>
      <c r="II959" s="519"/>
      <c r="IJ959" s="519"/>
      <c r="IK959" s="519"/>
      <c r="IL959" s="519"/>
      <c r="IM959" s="519"/>
      <c r="IN959" s="519"/>
      <c r="IO959" s="519"/>
      <c r="IP959" s="519"/>
      <c r="IQ959" s="519"/>
      <c r="IR959" s="519"/>
      <c r="IS959" s="519"/>
      <c r="IT959" s="519"/>
      <c r="IU959" s="519"/>
      <c r="IV959" s="519"/>
    </row>
    <row r="960" spans="1:256" s="510" customFormat="1" ht="24.75" customHeight="1" hidden="1">
      <c r="A960" s="541" t="s">
        <v>768</v>
      </c>
      <c r="B960" s="363"/>
      <c r="C960" s="363">
        <f t="shared" si="52"/>
        <v>0</v>
      </c>
      <c r="D960" s="363"/>
      <c r="E960" s="542"/>
      <c r="F960" s="543"/>
      <c r="G960" s="542"/>
      <c r="H960" s="518"/>
      <c r="I960" s="519"/>
      <c r="J960" s="519"/>
      <c r="K960" s="519"/>
      <c r="L960" s="519"/>
      <c r="M960" s="519"/>
      <c r="N960" s="519"/>
      <c r="O960" s="519"/>
      <c r="P960" s="519"/>
      <c r="Q960" s="519"/>
      <c r="R960" s="519"/>
      <c r="S960" s="519"/>
      <c r="T960" s="519"/>
      <c r="U960" s="519"/>
      <c r="V960" s="519"/>
      <c r="W960" s="519"/>
      <c r="X960" s="519"/>
      <c r="Y960" s="519"/>
      <c r="Z960" s="519"/>
      <c r="AA960" s="519"/>
      <c r="AB960" s="519"/>
      <c r="AC960" s="519"/>
      <c r="AD960" s="519"/>
      <c r="AE960" s="519"/>
      <c r="AF960" s="519"/>
      <c r="HQ960" s="519"/>
      <c r="HR960" s="519"/>
      <c r="HS960" s="519"/>
      <c r="HT960" s="519"/>
      <c r="HU960" s="519"/>
      <c r="HV960" s="519"/>
      <c r="HW960" s="519"/>
      <c r="HX960" s="519"/>
      <c r="HY960" s="519"/>
      <c r="HZ960" s="519"/>
      <c r="IA960" s="519"/>
      <c r="IB960" s="519"/>
      <c r="IC960" s="519"/>
      <c r="ID960" s="519"/>
      <c r="IE960" s="519"/>
      <c r="IF960" s="519"/>
      <c r="IG960" s="519"/>
      <c r="IH960" s="519"/>
      <c r="II960" s="519"/>
      <c r="IJ960" s="519"/>
      <c r="IK960" s="519"/>
      <c r="IL960" s="519"/>
      <c r="IM960" s="519"/>
      <c r="IN960" s="519"/>
      <c r="IO960" s="519"/>
      <c r="IP960" s="519"/>
      <c r="IQ960" s="519"/>
      <c r="IR960" s="519"/>
      <c r="IS960" s="519"/>
      <c r="IT960" s="519"/>
      <c r="IU960" s="519"/>
      <c r="IV960" s="519"/>
    </row>
    <row r="961" spans="1:256" s="510" customFormat="1" ht="24.75" customHeight="1" hidden="1">
      <c r="A961" s="541" t="s">
        <v>769</v>
      </c>
      <c r="B961" s="363"/>
      <c r="C961" s="363">
        <f t="shared" si="52"/>
        <v>0</v>
      </c>
      <c r="D961" s="363"/>
      <c r="E961" s="542"/>
      <c r="F961" s="543"/>
      <c r="G961" s="542"/>
      <c r="H961" s="518"/>
      <c r="I961" s="519"/>
      <c r="J961" s="519"/>
      <c r="K961" s="519"/>
      <c r="L961" s="519"/>
      <c r="M961" s="519"/>
      <c r="N961" s="519"/>
      <c r="O961" s="519"/>
      <c r="P961" s="519"/>
      <c r="Q961" s="519"/>
      <c r="R961" s="519"/>
      <c r="S961" s="519"/>
      <c r="T961" s="519"/>
      <c r="U961" s="519"/>
      <c r="V961" s="519"/>
      <c r="W961" s="519"/>
      <c r="X961" s="519"/>
      <c r="Y961" s="519"/>
      <c r="Z961" s="519"/>
      <c r="AA961" s="519"/>
      <c r="AB961" s="519"/>
      <c r="AC961" s="519"/>
      <c r="AD961" s="519"/>
      <c r="AE961" s="519"/>
      <c r="AF961" s="519"/>
      <c r="HQ961" s="519"/>
      <c r="HR961" s="519"/>
      <c r="HS961" s="519"/>
      <c r="HT961" s="519"/>
      <c r="HU961" s="519"/>
      <c r="HV961" s="519"/>
      <c r="HW961" s="519"/>
      <c r="HX961" s="519"/>
      <c r="HY961" s="519"/>
      <c r="HZ961" s="519"/>
      <c r="IA961" s="519"/>
      <c r="IB961" s="519"/>
      <c r="IC961" s="519"/>
      <c r="ID961" s="519"/>
      <c r="IE961" s="519"/>
      <c r="IF961" s="519"/>
      <c r="IG961" s="519"/>
      <c r="IH961" s="519"/>
      <c r="II961" s="519"/>
      <c r="IJ961" s="519"/>
      <c r="IK961" s="519"/>
      <c r="IL961" s="519"/>
      <c r="IM961" s="519"/>
      <c r="IN961" s="519"/>
      <c r="IO961" s="519"/>
      <c r="IP961" s="519"/>
      <c r="IQ961" s="519"/>
      <c r="IR961" s="519"/>
      <c r="IS961" s="519"/>
      <c r="IT961" s="519"/>
      <c r="IU961" s="519"/>
      <c r="IV961" s="519"/>
    </row>
    <row r="962" spans="1:8" s="508" customFormat="1" ht="24.75" customHeight="1" hidden="1">
      <c r="A962" s="541" t="s">
        <v>770</v>
      </c>
      <c r="B962" s="363"/>
      <c r="C962" s="363">
        <f t="shared" si="52"/>
        <v>0</v>
      </c>
      <c r="D962" s="360"/>
      <c r="E962" s="542"/>
      <c r="F962" s="539"/>
      <c r="G962" s="542"/>
      <c r="H962" s="544"/>
    </row>
    <row r="963" spans="1:256" s="510" customFormat="1" ht="24.75" customHeight="1" hidden="1">
      <c r="A963" s="541" t="s">
        <v>771</v>
      </c>
      <c r="B963" s="363"/>
      <c r="C963" s="363">
        <f t="shared" si="52"/>
        <v>0</v>
      </c>
      <c r="D963" s="363"/>
      <c r="E963" s="542"/>
      <c r="F963" s="543"/>
      <c r="G963" s="542"/>
      <c r="H963" s="518"/>
      <c r="I963" s="519"/>
      <c r="J963" s="519"/>
      <c r="K963" s="519"/>
      <c r="L963" s="519"/>
      <c r="M963" s="519"/>
      <c r="N963" s="519"/>
      <c r="O963" s="519"/>
      <c r="P963" s="519"/>
      <c r="Q963" s="519"/>
      <c r="R963" s="519"/>
      <c r="S963" s="519"/>
      <c r="T963" s="519"/>
      <c r="U963" s="519"/>
      <c r="V963" s="519"/>
      <c r="W963" s="519"/>
      <c r="X963" s="519"/>
      <c r="Y963" s="519"/>
      <c r="Z963" s="519"/>
      <c r="AA963" s="519"/>
      <c r="AB963" s="519"/>
      <c r="AC963" s="519"/>
      <c r="AD963" s="519"/>
      <c r="AE963" s="519"/>
      <c r="AF963" s="519"/>
      <c r="HQ963" s="519"/>
      <c r="HR963" s="519"/>
      <c r="HS963" s="519"/>
      <c r="HT963" s="519"/>
      <c r="HU963" s="519"/>
      <c r="HV963" s="519"/>
      <c r="HW963" s="519"/>
      <c r="HX963" s="519"/>
      <c r="HY963" s="519"/>
      <c r="HZ963" s="519"/>
      <c r="IA963" s="519"/>
      <c r="IB963" s="519"/>
      <c r="IC963" s="519"/>
      <c r="ID963" s="519"/>
      <c r="IE963" s="519"/>
      <c r="IF963" s="519"/>
      <c r="IG963" s="519"/>
      <c r="IH963" s="519"/>
      <c r="II963" s="519"/>
      <c r="IJ963" s="519"/>
      <c r="IK963" s="519"/>
      <c r="IL963" s="519"/>
      <c r="IM963" s="519"/>
      <c r="IN963" s="519"/>
      <c r="IO963" s="519"/>
      <c r="IP963" s="519"/>
      <c r="IQ963" s="519"/>
      <c r="IR963" s="519"/>
      <c r="IS963" s="519"/>
      <c r="IT963" s="519"/>
      <c r="IU963" s="519"/>
      <c r="IV963" s="519"/>
    </row>
    <row r="964" spans="1:256" s="509" customFormat="1" ht="24.75" customHeight="1" hidden="1">
      <c r="A964" s="541" t="s">
        <v>772</v>
      </c>
      <c r="B964" s="363"/>
      <c r="C964" s="363">
        <f t="shared" si="52"/>
        <v>0</v>
      </c>
      <c r="D964" s="363">
        <v>0</v>
      </c>
      <c r="E964" s="542"/>
      <c r="F964" s="543">
        <v>0</v>
      </c>
      <c r="G964" s="542"/>
      <c r="H964" s="518"/>
      <c r="I964" s="519"/>
      <c r="J964" s="519"/>
      <c r="K964" s="519"/>
      <c r="L964" s="519"/>
      <c r="M964" s="519"/>
      <c r="N964" s="519"/>
      <c r="O964" s="519"/>
      <c r="P964" s="519"/>
      <c r="Q964" s="519"/>
      <c r="R964" s="519"/>
      <c r="S964" s="519"/>
      <c r="T964" s="519"/>
      <c r="U964" s="519"/>
      <c r="V964" s="519"/>
      <c r="W964" s="519"/>
      <c r="X964" s="519"/>
      <c r="Y964" s="519"/>
      <c r="Z964" s="519"/>
      <c r="AA964" s="519"/>
      <c r="AB964" s="519"/>
      <c r="AC964" s="519"/>
      <c r="AD964" s="519"/>
      <c r="AE964" s="519"/>
      <c r="AF964" s="519"/>
      <c r="HQ964" s="519"/>
      <c r="HR964" s="519"/>
      <c r="HS964" s="519"/>
      <c r="HT964" s="519"/>
      <c r="HU964" s="519"/>
      <c r="HV964" s="519"/>
      <c r="HW964" s="519"/>
      <c r="HX964" s="519"/>
      <c r="HY964" s="519"/>
      <c r="HZ964" s="519"/>
      <c r="IA964" s="519"/>
      <c r="IB964" s="519"/>
      <c r="IC964" s="519"/>
      <c r="ID964" s="519"/>
      <c r="IE964" s="519"/>
      <c r="IF964" s="519"/>
      <c r="IG964" s="519"/>
      <c r="IH964" s="519"/>
      <c r="II964" s="519"/>
      <c r="IJ964" s="519"/>
      <c r="IK964" s="519"/>
      <c r="IL964" s="519"/>
      <c r="IM964" s="519"/>
      <c r="IN964" s="519"/>
      <c r="IO964" s="519"/>
      <c r="IP964" s="519"/>
      <c r="IQ964" s="519"/>
      <c r="IR964" s="519"/>
      <c r="IS964" s="519"/>
      <c r="IT964" s="519"/>
      <c r="IU964" s="519"/>
      <c r="IV964" s="519"/>
    </row>
    <row r="965" spans="1:8" s="508" customFormat="1" ht="24.75" customHeight="1" hidden="1">
      <c r="A965" s="534" t="s">
        <v>773</v>
      </c>
      <c r="B965" s="360">
        <f>SUM(B966:B967)</f>
        <v>0</v>
      </c>
      <c r="C965" s="360">
        <f t="shared" si="52"/>
        <v>0</v>
      </c>
      <c r="D965" s="360">
        <f>SUM(D966:D967)</f>
        <v>0</v>
      </c>
      <c r="E965" s="536"/>
      <c r="F965" s="539">
        <f>SUM(F966:F967)</f>
        <v>0</v>
      </c>
      <c r="G965" s="536"/>
      <c r="H965" s="540"/>
    </row>
    <row r="966" spans="1:256" s="510" customFormat="1" ht="24.75" customHeight="1" hidden="1">
      <c r="A966" s="541" t="s">
        <v>774</v>
      </c>
      <c r="B966" s="363"/>
      <c r="C966" s="363">
        <f t="shared" si="52"/>
        <v>0</v>
      </c>
      <c r="D966" s="363">
        <v>0</v>
      </c>
      <c r="E966" s="542"/>
      <c r="F966" s="543">
        <v>0</v>
      </c>
      <c r="G966" s="542"/>
      <c r="H966" s="518"/>
      <c r="I966" s="519"/>
      <c r="J966" s="519"/>
      <c r="K966" s="519"/>
      <c r="L966" s="519"/>
      <c r="M966" s="519"/>
      <c r="N966" s="519"/>
      <c r="O966" s="519"/>
      <c r="P966" s="519"/>
      <c r="Q966" s="519"/>
      <c r="R966" s="519"/>
      <c r="S966" s="519"/>
      <c r="T966" s="519"/>
      <c r="U966" s="519"/>
      <c r="V966" s="519"/>
      <c r="W966" s="519"/>
      <c r="X966" s="519"/>
      <c r="Y966" s="519"/>
      <c r="Z966" s="519"/>
      <c r="AA966" s="519"/>
      <c r="AB966" s="519"/>
      <c r="AC966" s="519"/>
      <c r="AD966" s="519"/>
      <c r="AE966" s="519"/>
      <c r="AF966" s="519"/>
      <c r="HQ966" s="519"/>
      <c r="HR966" s="519"/>
      <c r="HS966" s="519"/>
      <c r="HT966" s="519"/>
      <c r="HU966" s="519"/>
      <c r="HV966" s="519"/>
      <c r="HW966" s="519"/>
      <c r="HX966" s="519"/>
      <c r="HY966" s="519"/>
      <c r="HZ966" s="519"/>
      <c r="IA966" s="519"/>
      <c r="IB966" s="519"/>
      <c r="IC966" s="519"/>
      <c r="ID966" s="519"/>
      <c r="IE966" s="519"/>
      <c r="IF966" s="519"/>
      <c r="IG966" s="519"/>
      <c r="IH966" s="519"/>
      <c r="II966" s="519"/>
      <c r="IJ966" s="519"/>
      <c r="IK966" s="519"/>
      <c r="IL966" s="519"/>
      <c r="IM966" s="519"/>
      <c r="IN966" s="519"/>
      <c r="IO966" s="519"/>
      <c r="IP966" s="519"/>
      <c r="IQ966" s="519"/>
      <c r="IR966" s="519"/>
      <c r="IS966" s="519"/>
      <c r="IT966" s="519"/>
      <c r="IU966" s="519"/>
      <c r="IV966" s="519"/>
    </row>
    <row r="967" spans="1:256" s="510" customFormat="1" ht="24.75" customHeight="1" hidden="1">
      <c r="A967" s="541" t="s">
        <v>775</v>
      </c>
      <c r="B967" s="363"/>
      <c r="C967" s="363">
        <f aca="true" t="shared" si="55" ref="C967:C1030">D967+H967</f>
        <v>0</v>
      </c>
      <c r="D967" s="363">
        <v>0</v>
      </c>
      <c r="E967" s="542"/>
      <c r="F967" s="543">
        <v>0</v>
      </c>
      <c r="G967" s="542"/>
      <c r="H967" s="518"/>
      <c r="I967" s="519"/>
      <c r="J967" s="519"/>
      <c r="K967" s="519"/>
      <c r="L967" s="519"/>
      <c r="M967" s="519"/>
      <c r="N967" s="519"/>
      <c r="O967" s="519"/>
      <c r="P967" s="519"/>
      <c r="Q967" s="519"/>
      <c r="R967" s="519"/>
      <c r="S967" s="519"/>
      <c r="T967" s="519"/>
      <c r="U967" s="519"/>
      <c r="V967" s="519"/>
      <c r="W967" s="519"/>
      <c r="X967" s="519"/>
      <c r="Y967" s="519"/>
      <c r="Z967" s="519"/>
      <c r="AA967" s="519"/>
      <c r="AB967" s="519"/>
      <c r="AC967" s="519"/>
      <c r="AD967" s="519"/>
      <c r="AE967" s="519"/>
      <c r="AF967" s="519"/>
      <c r="HQ967" s="519"/>
      <c r="HR967" s="519"/>
      <c r="HS967" s="519"/>
      <c r="HT967" s="519"/>
      <c r="HU967" s="519"/>
      <c r="HV967" s="519"/>
      <c r="HW967" s="519"/>
      <c r="HX967" s="519"/>
      <c r="HY967" s="519"/>
      <c r="HZ967" s="519"/>
      <c r="IA967" s="519"/>
      <c r="IB967" s="519"/>
      <c r="IC967" s="519"/>
      <c r="ID967" s="519"/>
      <c r="IE967" s="519"/>
      <c r="IF967" s="519"/>
      <c r="IG967" s="519"/>
      <c r="IH967" s="519"/>
      <c r="II967" s="519"/>
      <c r="IJ967" s="519"/>
      <c r="IK967" s="519"/>
      <c r="IL967" s="519"/>
      <c r="IM967" s="519"/>
      <c r="IN967" s="519"/>
      <c r="IO967" s="519"/>
      <c r="IP967" s="519"/>
      <c r="IQ967" s="519"/>
      <c r="IR967" s="519"/>
      <c r="IS967" s="519"/>
      <c r="IT967" s="519"/>
      <c r="IU967" s="519"/>
      <c r="IV967" s="519"/>
    </row>
    <row r="968" spans="1:8" s="508" customFormat="1" ht="24.75" customHeight="1">
      <c r="A968" s="534" t="s">
        <v>776</v>
      </c>
      <c r="B968" s="360">
        <f>SUM(B969:B970)</f>
        <v>14</v>
      </c>
      <c r="C968" s="360">
        <f t="shared" si="55"/>
        <v>2488</v>
      </c>
      <c r="D968" s="360">
        <f>SUM(D969:D970)</f>
        <v>2183</v>
      </c>
      <c r="E968" s="536">
        <f>D968/C968</f>
        <v>0.877411575562701</v>
      </c>
      <c r="F968" s="539">
        <f>SUM(F969:F970)</f>
        <v>2741</v>
      </c>
      <c r="G968" s="536">
        <f>(D968-F968)/F968</f>
        <v>-0.20357533746807735</v>
      </c>
      <c r="H968" s="540">
        <f>SUM(H969:H970)</f>
        <v>305</v>
      </c>
    </row>
    <row r="969" spans="1:8" s="508" customFormat="1" ht="39.75" customHeight="1">
      <c r="A969" s="541" t="s">
        <v>777</v>
      </c>
      <c r="B969" s="363"/>
      <c r="C969" s="363">
        <f t="shared" si="55"/>
        <v>2180</v>
      </c>
      <c r="D969" s="25">
        <v>2180</v>
      </c>
      <c r="E969" s="542">
        <f>D969/C969</f>
        <v>1</v>
      </c>
      <c r="F969" s="543">
        <v>2740</v>
      </c>
      <c r="G969" s="542">
        <f>(D969-F969)/F969</f>
        <v>-0.20437956204379562</v>
      </c>
      <c r="H969" s="544"/>
    </row>
    <row r="970" spans="1:256" s="510" customFormat="1" ht="24.75" customHeight="1">
      <c r="A970" s="541" t="s">
        <v>778</v>
      </c>
      <c r="B970" s="363">
        <v>14</v>
      </c>
      <c r="C970" s="363">
        <f t="shared" si="55"/>
        <v>308</v>
      </c>
      <c r="D970" s="25">
        <v>3</v>
      </c>
      <c r="E970" s="542">
        <f>D970/C970</f>
        <v>0.00974025974025974</v>
      </c>
      <c r="F970" s="543">
        <v>1</v>
      </c>
      <c r="G970" s="542">
        <f>(D970-F970)/F970</f>
        <v>2</v>
      </c>
      <c r="H970" s="518">
        <v>305</v>
      </c>
      <c r="I970" s="519"/>
      <c r="J970" s="519"/>
      <c r="K970" s="519"/>
      <c r="L970" s="519"/>
      <c r="M970" s="519"/>
      <c r="N970" s="519"/>
      <c r="O970" s="519"/>
      <c r="P970" s="519"/>
      <c r="Q970" s="519"/>
      <c r="R970" s="519"/>
      <c r="S970" s="519"/>
      <c r="T970" s="519"/>
      <c r="U970" s="519"/>
      <c r="V970" s="519"/>
      <c r="W970" s="519"/>
      <c r="X970" s="519"/>
      <c r="Y970" s="519"/>
      <c r="Z970" s="519"/>
      <c r="AA970" s="519"/>
      <c r="AB970" s="519"/>
      <c r="AC970" s="519"/>
      <c r="AD970" s="519"/>
      <c r="AE970" s="519"/>
      <c r="AF970" s="519"/>
      <c r="HQ970" s="519"/>
      <c r="HR970" s="519"/>
      <c r="HS970" s="519"/>
      <c r="HT970" s="519"/>
      <c r="HU970" s="519"/>
      <c r="HV970" s="519"/>
      <c r="HW970" s="519"/>
      <c r="HX970" s="519"/>
      <c r="HY970" s="519"/>
      <c r="HZ970" s="519"/>
      <c r="IA970" s="519"/>
      <c r="IB970" s="519"/>
      <c r="IC970" s="519"/>
      <c r="ID970" s="519"/>
      <c r="IE970" s="519"/>
      <c r="IF970" s="519"/>
      <c r="IG970" s="519"/>
      <c r="IH970" s="519"/>
      <c r="II970" s="519"/>
      <c r="IJ970" s="519"/>
      <c r="IK970" s="519"/>
      <c r="IL970" s="519"/>
      <c r="IM970" s="519"/>
      <c r="IN970" s="519"/>
      <c r="IO970" s="519"/>
      <c r="IP970" s="519"/>
      <c r="IQ970" s="519"/>
      <c r="IR970" s="519"/>
      <c r="IS970" s="519"/>
      <c r="IT970" s="519"/>
      <c r="IU970" s="519"/>
      <c r="IV970" s="519"/>
    </row>
    <row r="971" spans="1:8" s="508" customFormat="1" ht="24.75" customHeight="1">
      <c r="A971" s="534" t="s">
        <v>779</v>
      </c>
      <c r="B971" s="360">
        <f>B972+B995+B1005+B1015+B1020+B1027+B1032</f>
        <v>323</v>
      </c>
      <c r="C971" s="360">
        <f t="shared" si="55"/>
        <v>464</v>
      </c>
      <c r="D971" s="360">
        <f>D972+D995+D1005+D1015+D1020+D1027+D1032</f>
        <v>147</v>
      </c>
      <c r="E971" s="536">
        <f>D971/C971</f>
        <v>0.3168103448275862</v>
      </c>
      <c r="F971" s="539">
        <f>F972+F995+F1005+F1015+F1020+F1027+F1032</f>
        <v>1025</v>
      </c>
      <c r="G971" s="536">
        <f>(D971-F971)/F971</f>
        <v>-0.8565853658536585</v>
      </c>
      <c r="H971" s="540">
        <f>H972+H995+H1005+H1015+H1020+H1027+H1032</f>
        <v>317</v>
      </c>
    </row>
    <row r="972" spans="1:8" s="508" customFormat="1" ht="24.75" customHeight="1">
      <c r="A972" s="534" t="s">
        <v>780</v>
      </c>
      <c r="B972" s="360">
        <f>SUM(B973:B994)</f>
        <v>146</v>
      </c>
      <c r="C972" s="360">
        <f t="shared" si="55"/>
        <v>315</v>
      </c>
      <c r="D972" s="360">
        <f>SUM(D973:D994)</f>
        <v>42</v>
      </c>
      <c r="E972" s="536">
        <f>D972/C972</f>
        <v>0.13333333333333333</v>
      </c>
      <c r="F972" s="539">
        <f>SUM(F973:F994)</f>
        <v>1025</v>
      </c>
      <c r="G972" s="536">
        <f>(D972-F972)/F972</f>
        <v>-0.9590243902439024</v>
      </c>
      <c r="H972" s="540">
        <f>SUM(H973:H994)</f>
        <v>273</v>
      </c>
    </row>
    <row r="973" spans="1:256" s="510" customFormat="1" ht="24.75" customHeight="1">
      <c r="A973" s="541" t="s">
        <v>45</v>
      </c>
      <c r="B973" s="363"/>
      <c r="C973" s="363">
        <f t="shared" si="55"/>
        <v>0</v>
      </c>
      <c r="D973" s="363"/>
      <c r="E973" s="542"/>
      <c r="F973" s="543"/>
      <c r="G973" s="542"/>
      <c r="H973" s="518"/>
      <c r="I973" s="519"/>
      <c r="J973" s="519"/>
      <c r="K973" s="519"/>
      <c r="L973" s="519"/>
      <c r="M973" s="519"/>
      <c r="N973" s="519"/>
      <c r="O973" s="519"/>
      <c r="P973" s="519"/>
      <c r="Q973" s="519"/>
      <c r="R973" s="519"/>
      <c r="S973" s="519"/>
      <c r="T973" s="519"/>
      <c r="U973" s="519"/>
      <c r="V973" s="519"/>
      <c r="W973" s="519"/>
      <c r="X973" s="519"/>
      <c r="Y973" s="519"/>
      <c r="Z973" s="519"/>
      <c r="AA973" s="519"/>
      <c r="AB973" s="519"/>
      <c r="AC973" s="519"/>
      <c r="AD973" s="519"/>
      <c r="AE973" s="519"/>
      <c r="AF973" s="519"/>
      <c r="HQ973" s="519"/>
      <c r="HR973" s="519"/>
      <c r="HS973" s="519"/>
      <c r="HT973" s="519"/>
      <c r="HU973" s="519"/>
      <c r="HV973" s="519"/>
      <c r="HW973" s="519"/>
      <c r="HX973" s="519"/>
      <c r="HY973" s="519"/>
      <c r="HZ973" s="519"/>
      <c r="IA973" s="519"/>
      <c r="IB973" s="519"/>
      <c r="IC973" s="519"/>
      <c r="ID973" s="519"/>
      <c r="IE973" s="519"/>
      <c r="IF973" s="519"/>
      <c r="IG973" s="519"/>
      <c r="IH973" s="519"/>
      <c r="II973" s="519"/>
      <c r="IJ973" s="519"/>
      <c r="IK973" s="519"/>
      <c r="IL973" s="519"/>
      <c r="IM973" s="519"/>
      <c r="IN973" s="519"/>
      <c r="IO973" s="519"/>
      <c r="IP973" s="519"/>
      <c r="IQ973" s="519"/>
      <c r="IR973" s="519"/>
      <c r="IS973" s="519"/>
      <c r="IT973" s="519"/>
      <c r="IU973" s="519"/>
      <c r="IV973" s="519"/>
    </row>
    <row r="974" spans="1:256" s="510" customFormat="1" ht="24.75" customHeight="1">
      <c r="A974" s="541" t="s">
        <v>46</v>
      </c>
      <c r="B974" s="363"/>
      <c r="C974" s="363">
        <f t="shared" si="55"/>
        <v>0</v>
      </c>
      <c r="D974" s="363"/>
      <c r="E974" s="542"/>
      <c r="F974" s="543">
        <v>0</v>
      </c>
      <c r="G974" s="542"/>
      <c r="H974" s="518"/>
      <c r="I974" s="519"/>
      <c r="J974" s="519"/>
      <c r="K974" s="519"/>
      <c r="L974" s="519"/>
      <c r="M974" s="519"/>
      <c r="N974" s="519"/>
      <c r="O974" s="519"/>
      <c r="P974" s="519"/>
      <c r="Q974" s="519"/>
      <c r="R974" s="519"/>
      <c r="S974" s="519"/>
      <c r="T974" s="519"/>
      <c r="U974" s="519"/>
      <c r="V974" s="519"/>
      <c r="W974" s="519"/>
      <c r="X974" s="519"/>
      <c r="Y974" s="519"/>
      <c r="Z974" s="519"/>
      <c r="AA974" s="519"/>
      <c r="AB974" s="519"/>
      <c r="AC974" s="519"/>
      <c r="AD974" s="519"/>
      <c r="AE974" s="519"/>
      <c r="AF974" s="519"/>
      <c r="HQ974" s="519"/>
      <c r="HR974" s="519"/>
      <c r="HS974" s="519"/>
      <c r="HT974" s="519"/>
      <c r="HU974" s="519"/>
      <c r="HV974" s="519"/>
      <c r="HW974" s="519"/>
      <c r="HX974" s="519"/>
      <c r="HY974" s="519"/>
      <c r="HZ974" s="519"/>
      <c r="IA974" s="519"/>
      <c r="IB974" s="519"/>
      <c r="IC974" s="519"/>
      <c r="ID974" s="519"/>
      <c r="IE974" s="519"/>
      <c r="IF974" s="519"/>
      <c r="IG974" s="519"/>
      <c r="IH974" s="519"/>
      <c r="II974" s="519"/>
      <c r="IJ974" s="519"/>
      <c r="IK974" s="519"/>
      <c r="IL974" s="519"/>
      <c r="IM974" s="519"/>
      <c r="IN974" s="519"/>
      <c r="IO974" s="519"/>
      <c r="IP974" s="519"/>
      <c r="IQ974" s="519"/>
      <c r="IR974" s="519"/>
      <c r="IS974" s="519"/>
      <c r="IT974" s="519"/>
      <c r="IU974" s="519"/>
      <c r="IV974" s="519"/>
    </row>
    <row r="975" spans="1:8" s="508" customFormat="1" ht="24.75" customHeight="1" hidden="1">
      <c r="A975" s="541" t="s">
        <v>47</v>
      </c>
      <c r="B975" s="363"/>
      <c r="C975" s="363">
        <f t="shared" si="55"/>
        <v>0</v>
      </c>
      <c r="D975" s="360"/>
      <c r="E975" s="542"/>
      <c r="F975" s="543">
        <v>0</v>
      </c>
      <c r="G975" s="542"/>
      <c r="H975" s="544"/>
    </row>
    <row r="976" spans="1:256" s="510" customFormat="1" ht="24.75" customHeight="1" hidden="1">
      <c r="A976" s="541" t="s">
        <v>781</v>
      </c>
      <c r="B976" s="363"/>
      <c r="C976" s="363">
        <f t="shared" si="55"/>
        <v>0</v>
      </c>
      <c r="D976" s="360"/>
      <c r="E976" s="542"/>
      <c r="F976" s="543">
        <v>0</v>
      </c>
      <c r="G976" s="542"/>
      <c r="H976" s="518"/>
      <c r="I976" s="519"/>
      <c r="J976" s="519"/>
      <c r="K976" s="519"/>
      <c r="L976" s="519"/>
      <c r="M976" s="519"/>
      <c r="N976" s="519"/>
      <c r="O976" s="519"/>
      <c r="P976" s="519"/>
      <c r="Q976" s="519"/>
      <c r="R976" s="519"/>
      <c r="S976" s="519"/>
      <c r="T976" s="519"/>
      <c r="U976" s="519"/>
      <c r="V976" s="519"/>
      <c r="W976" s="519"/>
      <c r="X976" s="519"/>
      <c r="Y976" s="519"/>
      <c r="Z976" s="519"/>
      <c r="AA976" s="519"/>
      <c r="AB976" s="519"/>
      <c r="AC976" s="519"/>
      <c r="AD976" s="519"/>
      <c r="AE976" s="519"/>
      <c r="AF976" s="519"/>
      <c r="HQ976" s="519"/>
      <c r="HR976" s="519"/>
      <c r="HS976" s="519"/>
      <c r="HT976" s="519"/>
      <c r="HU976" s="519"/>
      <c r="HV976" s="519"/>
      <c r="HW976" s="519"/>
      <c r="HX976" s="519"/>
      <c r="HY976" s="519"/>
      <c r="HZ976" s="519"/>
      <c r="IA976" s="519"/>
      <c r="IB976" s="519"/>
      <c r="IC976" s="519"/>
      <c r="ID976" s="519"/>
      <c r="IE976" s="519"/>
      <c r="IF976" s="519"/>
      <c r="IG976" s="519"/>
      <c r="IH976" s="519"/>
      <c r="II976" s="519"/>
      <c r="IJ976" s="519"/>
      <c r="IK976" s="519"/>
      <c r="IL976" s="519"/>
      <c r="IM976" s="519"/>
      <c r="IN976" s="519"/>
      <c r="IO976" s="519"/>
      <c r="IP976" s="519"/>
      <c r="IQ976" s="519"/>
      <c r="IR976" s="519"/>
      <c r="IS976" s="519"/>
      <c r="IT976" s="519"/>
      <c r="IU976" s="519"/>
      <c r="IV976" s="519"/>
    </row>
    <row r="977" spans="1:256" s="510" customFormat="1" ht="24.75" customHeight="1" hidden="1">
      <c r="A977" s="541" t="s">
        <v>782</v>
      </c>
      <c r="B977" s="363"/>
      <c r="C977" s="363">
        <f t="shared" si="55"/>
        <v>0</v>
      </c>
      <c r="D977" s="363"/>
      <c r="E977" s="542"/>
      <c r="F977" s="543">
        <v>0</v>
      </c>
      <c r="G977" s="542"/>
      <c r="H977" s="518"/>
      <c r="I977" s="519"/>
      <c r="J977" s="519"/>
      <c r="K977" s="519"/>
      <c r="L977" s="519"/>
      <c r="M977" s="519"/>
      <c r="N977" s="519"/>
      <c r="O977" s="519"/>
      <c r="P977" s="519"/>
      <c r="Q977" s="519"/>
      <c r="R977" s="519"/>
      <c r="S977" s="519"/>
      <c r="T977" s="519"/>
      <c r="U977" s="519"/>
      <c r="V977" s="519"/>
      <c r="W977" s="519"/>
      <c r="X977" s="519"/>
      <c r="Y977" s="519"/>
      <c r="Z977" s="519"/>
      <c r="AA977" s="519"/>
      <c r="AB977" s="519"/>
      <c r="AC977" s="519"/>
      <c r="AD977" s="519"/>
      <c r="AE977" s="519"/>
      <c r="AF977" s="519"/>
      <c r="HQ977" s="519"/>
      <c r="HR977" s="519"/>
      <c r="HS977" s="519"/>
      <c r="HT977" s="519"/>
      <c r="HU977" s="519"/>
      <c r="HV977" s="519"/>
      <c r="HW977" s="519"/>
      <c r="HX977" s="519"/>
      <c r="HY977" s="519"/>
      <c r="HZ977" s="519"/>
      <c r="IA977" s="519"/>
      <c r="IB977" s="519"/>
      <c r="IC977" s="519"/>
      <c r="ID977" s="519"/>
      <c r="IE977" s="519"/>
      <c r="IF977" s="519"/>
      <c r="IG977" s="519"/>
      <c r="IH977" s="519"/>
      <c r="II977" s="519"/>
      <c r="IJ977" s="519"/>
      <c r="IK977" s="519"/>
      <c r="IL977" s="519"/>
      <c r="IM977" s="519"/>
      <c r="IN977" s="519"/>
      <c r="IO977" s="519"/>
      <c r="IP977" s="519"/>
      <c r="IQ977" s="519"/>
      <c r="IR977" s="519"/>
      <c r="IS977" s="519"/>
      <c r="IT977" s="519"/>
      <c r="IU977" s="519"/>
      <c r="IV977" s="519"/>
    </row>
    <row r="978" spans="1:256" s="509" customFormat="1" ht="24.75" customHeight="1" hidden="1">
      <c r="A978" s="541" t="s">
        <v>783</v>
      </c>
      <c r="B978" s="363"/>
      <c r="C978" s="363">
        <f t="shared" si="55"/>
        <v>0</v>
      </c>
      <c r="D978" s="363"/>
      <c r="E978" s="542"/>
      <c r="F978" s="543">
        <v>0</v>
      </c>
      <c r="G978" s="542"/>
      <c r="H978" s="518"/>
      <c r="I978" s="519"/>
      <c r="J978" s="519"/>
      <c r="K978" s="519"/>
      <c r="L978" s="519"/>
      <c r="M978" s="519"/>
      <c r="N978" s="519"/>
      <c r="O978" s="519"/>
      <c r="P978" s="519"/>
      <c r="Q978" s="519"/>
      <c r="R978" s="519"/>
      <c r="S978" s="519"/>
      <c r="T978" s="519"/>
      <c r="U978" s="519"/>
      <c r="V978" s="519"/>
      <c r="W978" s="519"/>
      <c r="X978" s="519"/>
      <c r="Y978" s="519"/>
      <c r="Z978" s="519"/>
      <c r="AA978" s="519"/>
      <c r="AB978" s="519"/>
      <c r="AC978" s="519"/>
      <c r="AD978" s="519"/>
      <c r="AE978" s="519"/>
      <c r="AF978" s="519"/>
      <c r="HQ978" s="519"/>
      <c r="HR978" s="519"/>
      <c r="HS978" s="519"/>
      <c r="HT978" s="519"/>
      <c r="HU978" s="519"/>
      <c r="HV978" s="519"/>
      <c r="HW978" s="519"/>
      <c r="HX978" s="519"/>
      <c r="HY978" s="519"/>
      <c r="HZ978" s="519"/>
      <c r="IA978" s="519"/>
      <c r="IB978" s="519"/>
      <c r="IC978" s="519"/>
      <c r="ID978" s="519"/>
      <c r="IE978" s="519"/>
      <c r="IF978" s="519"/>
      <c r="IG978" s="519"/>
      <c r="IH978" s="519"/>
      <c r="II978" s="519"/>
      <c r="IJ978" s="519"/>
      <c r="IK978" s="519"/>
      <c r="IL978" s="519"/>
      <c r="IM978" s="519"/>
      <c r="IN978" s="519"/>
      <c r="IO978" s="519"/>
      <c r="IP978" s="519"/>
      <c r="IQ978" s="519"/>
      <c r="IR978" s="519"/>
      <c r="IS978" s="519"/>
      <c r="IT978" s="519"/>
      <c r="IU978" s="519"/>
      <c r="IV978" s="519"/>
    </row>
    <row r="979" spans="1:256" s="506" customFormat="1" ht="24.75" customHeight="1" hidden="1">
      <c r="A979" s="541" t="s">
        <v>784</v>
      </c>
      <c r="B979" s="363"/>
      <c r="C979" s="363">
        <f t="shared" si="55"/>
        <v>0</v>
      </c>
      <c r="D979" s="363"/>
      <c r="E979" s="542"/>
      <c r="F979" s="543">
        <v>0</v>
      </c>
      <c r="G979" s="542"/>
      <c r="H979" s="518"/>
      <c r="I979" s="519"/>
      <c r="J979" s="519"/>
      <c r="K979" s="519"/>
      <c r="L979" s="519"/>
      <c r="M979" s="519"/>
      <c r="N979" s="519"/>
      <c r="O979" s="519"/>
      <c r="P979" s="519"/>
      <c r="Q979" s="519"/>
      <c r="R979" s="519"/>
      <c r="S979" s="519"/>
      <c r="T979" s="519"/>
      <c r="U979" s="519"/>
      <c r="V979" s="519"/>
      <c r="W979" s="519"/>
      <c r="X979" s="519"/>
      <c r="Y979" s="519"/>
      <c r="Z979" s="519"/>
      <c r="AA979" s="519"/>
      <c r="AB979" s="519"/>
      <c r="AC979" s="519"/>
      <c r="AD979" s="519"/>
      <c r="AE979" s="519"/>
      <c r="AF979" s="519"/>
      <c r="HQ979" s="519"/>
      <c r="HR979" s="519"/>
      <c r="HS979" s="519"/>
      <c r="HT979" s="519"/>
      <c r="HU979" s="519"/>
      <c r="HV979" s="519"/>
      <c r="HW979" s="519"/>
      <c r="HX979" s="519"/>
      <c r="HY979" s="519"/>
      <c r="HZ979" s="519"/>
      <c r="IA979" s="519"/>
      <c r="IB979" s="519"/>
      <c r="IC979" s="519"/>
      <c r="ID979" s="519"/>
      <c r="IE979" s="519"/>
      <c r="IF979" s="519"/>
      <c r="IG979" s="519"/>
      <c r="IH979" s="519"/>
      <c r="II979" s="519"/>
      <c r="IJ979" s="519"/>
      <c r="IK979" s="519"/>
      <c r="IL979" s="519"/>
      <c r="IM979" s="519"/>
      <c r="IN979" s="519"/>
      <c r="IO979" s="519"/>
      <c r="IP979" s="519"/>
      <c r="IQ979" s="519"/>
      <c r="IR979" s="519"/>
      <c r="IS979" s="519"/>
      <c r="IT979" s="519"/>
      <c r="IU979" s="519"/>
      <c r="IV979" s="519"/>
    </row>
    <row r="980" spans="1:256" s="506" customFormat="1" ht="24.75" customHeight="1" hidden="1">
      <c r="A980" s="541" t="s">
        <v>785</v>
      </c>
      <c r="B980" s="363"/>
      <c r="C980" s="363">
        <f t="shared" si="55"/>
        <v>0</v>
      </c>
      <c r="D980" s="363">
        <v>0</v>
      </c>
      <c r="E980" s="542"/>
      <c r="F980" s="537">
        <v>0</v>
      </c>
      <c r="G980" s="542"/>
      <c r="H980" s="518"/>
      <c r="I980" s="519"/>
      <c r="J980" s="519"/>
      <c r="K980" s="519"/>
      <c r="L980" s="519"/>
      <c r="M980" s="519"/>
      <c r="N980" s="519"/>
      <c r="O980" s="519"/>
      <c r="P980" s="519"/>
      <c r="Q980" s="519"/>
      <c r="R980" s="519"/>
      <c r="S980" s="519"/>
      <c r="T980" s="519"/>
      <c r="U980" s="519"/>
      <c r="V980" s="519"/>
      <c r="W980" s="519"/>
      <c r="X980" s="519"/>
      <c r="Y980" s="519"/>
      <c r="Z980" s="519"/>
      <c r="AA980" s="519"/>
      <c r="AB980" s="519"/>
      <c r="AC980" s="519"/>
      <c r="AD980" s="519"/>
      <c r="AE980" s="519"/>
      <c r="AF980" s="519"/>
      <c r="HQ980" s="519"/>
      <c r="HR980" s="519"/>
      <c r="HS980" s="519"/>
      <c r="HT980" s="519"/>
      <c r="HU980" s="519"/>
      <c r="HV980" s="519"/>
      <c r="HW980" s="519"/>
      <c r="HX980" s="519"/>
      <c r="HY980" s="519"/>
      <c r="HZ980" s="519"/>
      <c r="IA980" s="519"/>
      <c r="IB980" s="519"/>
      <c r="IC980" s="519"/>
      <c r="ID980" s="519"/>
      <c r="IE980" s="519"/>
      <c r="IF980" s="519"/>
      <c r="IG980" s="519"/>
      <c r="IH980" s="519"/>
      <c r="II980" s="519"/>
      <c r="IJ980" s="519"/>
      <c r="IK980" s="519"/>
      <c r="IL980" s="519"/>
      <c r="IM980" s="519"/>
      <c r="IN980" s="519"/>
      <c r="IO980" s="519"/>
      <c r="IP980" s="519"/>
      <c r="IQ980" s="519"/>
      <c r="IR980" s="519"/>
      <c r="IS980" s="519"/>
      <c r="IT980" s="519"/>
      <c r="IU980" s="519"/>
      <c r="IV980" s="519"/>
    </row>
    <row r="981" spans="1:256" s="509" customFormat="1" ht="24.75" customHeight="1" hidden="1">
      <c r="A981" s="541" t="s">
        <v>786</v>
      </c>
      <c r="B981" s="363"/>
      <c r="C981" s="363">
        <f t="shared" si="55"/>
        <v>0</v>
      </c>
      <c r="D981" s="363">
        <v>0</v>
      </c>
      <c r="E981" s="542"/>
      <c r="F981" s="539">
        <v>0</v>
      </c>
      <c r="G981" s="542"/>
      <c r="H981" s="518"/>
      <c r="I981" s="519"/>
      <c r="J981" s="519"/>
      <c r="K981" s="519"/>
      <c r="L981" s="519"/>
      <c r="M981" s="519"/>
      <c r="N981" s="519"/>
      <c r="O981" s="519"/>
      <c r="P981" s="519"/>
      <c r="Q981" s="519"/>
      <c r="R981" s="519"/>
      <c r="S981" s="519"/>
      <c r="T981" s="519"/>
      <c r="U981" s="519"/>
      <c r="V981" s="519"/>
      <c r="W981" s="519"/>
      <c r="X981" s="519"/>
      <c r="Y981" s="519"/>
      <c r="Z981" s="519"/>
      <c r="AA981" s="519"/>
      <c r="AB981" s="519"/>
      <c r="AC981" s="519"/>
      <c r="AD981" s="519"/>
      <c r="AE981" s="519"/>
      <c r="AF981" s="519"/>
      <c r="HQ981" s="519"/>
      <c r="HR981" s="519"/>
      <c r="HS981" s="519"/>
      <c r="HT981" s="519"/>
      <c r="HU981" s="519"/>
      <c r="HV981" s="519"/>
      <c r="HW981" s="519"/>
      <c r="HX981" s="519"/>
      <c r="HY981" s="519"/>
      <c r="HZ981" s="519"/>
      <c r="IA981" s="519"/>
      <c r="IB981" s="519"/>
      <c r="IC981" s="519"/>
      <c r="ID981" s="519"/>
      <c r="IE981" s="519"/>
      <c r="IF981" s="519"/>
      <c r="IG981" s="519"/>
      <c r="IH981" s="519"/>
      <c r="II981" s="519"/>
      <c r="IJ981" s="519"/>
      <c r="IK981" s="519"/>
      <c r="IL981" s="519"/>
      <c r="IM981" s="519"/>
      <c r="IN981" s="519"/>
      <c r="IO981" s="519"/>
      <c r="IP981" s="519"/>
      <c r="IQ981" s="519"/>
      <c r="IR981" s="519"/>
      <c r="IS981" s="519"/>
      <c r="IT981" s="519"/>
      <c r="IU981" s="519"/>
      <c r="IV981" s="519"/>
    </row>
    <row r="982" spans="1:256" s="506" customFormat="1" ht="24.75" customHeight="1" hidden="1">
      <c r="A982" s="541" t="s">
        <v>787</v>
      </c>
      <c r="B982" s="363"/>
      <c r="C982" s="363">
        <f t="shared" si="55"/>
        <v>0</v>
      </c>
      <c r="D982" s="363">
        <v>0</v>
      </c>
      <c r="E982" s="542"/>
      <c r="F982" s="543">
        <v>0</v>
      </c>
      <c r="G982" s="542"/>
      <c r="H982" s="518"/>
      <c r="I982" s="519"/>
      <c r="J982" s="519"/>
      <c r="K982" s="519"/>
      <c r="L982" s="519"/>
      <c r="M982" s="519"/>
      <c r="N982" s="519"/>
      <c r="O982" s="519"/>
      <c r="P982" s="519"/>
      <c r="Q982" s="519"/>
      <c r="R982" s="519"/>
      <c r="S982" s="519"/>
      <c r="T982" s="519"/>
      <c r="U982" s="519"/>
      <c r="V982" s="519"/>
      <c r="W982" s="519"/>
      <c r="X982" s="519"/>
      <c r="Y982" s="519"/>
      <c r="Z982" s="519"/>
      <c r="AA982" s="519"/>
      <c r="AB982" s="519"/>
      <c r="AC982" s="519"/>
      <c r="AD982" s="519"/>
      <c r="AE982" s="519"/>
      <c r="AF982" s="519"/>
      <c r="HQ982" s="519"/>
      <c r="HR982" s="519"/>
      <c r="HS982" s="519"/>
      <c r="HT982" s="519"/>
      <c r="HU982" s="519"/>
      <c r="HV982" s="519"/>
      <c r="HW982" s="519"/>
      <c r="HX982" s="519"/>
      <c r="HY982" s="519"/>
      <c r="HZ982" s="519"/>
      <c r="IA982" s="519"/>
      <c r="IB982" s="519"/>
      <c r="IC982" s="519"/>
      <c r="ID982" s="519"/>
      <c r="IE982" s="519"/>
      <c r="IF982" s="519"/>
      <c r="IG982" s="519"/>
      <c r="IH982" s="519"/>
      <c r="II982" s="519"/>
      <c r="IJ982" s="519"/>
      <c r="IK982" s="519"/>
      <c r="IL982" s="519"/>
      <c r="IM982" s="519"/>
      <c r="IN982" s="519"/>
      <c r="IO982" s="519"/>
      <c r="IP982" s="519"/>
      <c r="IQ982" s="519"/>
      <c r="IR982" s="519"/>
      <c r="IS982" s="519"/>
      <c r="IT982" s="519"/>
      <c r="IU982" s="519"/>
      <c r="IV982" s="519"/>
    </row>
    <row r="983" spans="1:8" s="508" customFormat="1" ht="24.75" customHeight="1" hidden="1">
      <c r="A983" s="541" t="s">
        <v>788</v>
      </c>
      <c r="B983" s="363"/>
      <c r="C983" s="363">
        <f t="shared" si="55"/>
        <v>0</v>
      </c>
      <c r="D983" s="363">
        <v>0</v>
      </c>
      <c r="E983" s="542"/>
      <c r="F983" s="543">
        <v>0</v>
      </c>
      <c r="G983" s="542"/>
      <c r="H983" s="544"/>
    </row>
    <row r="984" spans="1:256" s="509" customFormat="1" ht="24.75" customHeight="1" hidden="1">
      <c r="A984" s="541" t="s">
        <v>789</v>
      </c>
      <c r="B984" s="363"/>
      <c r="C984" s="363">
        <f t="shared" si="55"/>
        <v>0</v>
      </c>
      <c r="D984" s="363">
        <v>0</v>
      </c>
      <c r="E984" s="542"/>
      <c r="F984" s="543">
        <v>0</v>
      </c>
      <c r="G984" s="542"/>
      <c r="H984" s="518"/>
      <c r="I984" s="519"/>
      <c r="J984" s="519"/>
      <c r="K984" s="519"/>
      <c r="L984" s="519"/>
      <c r="M984" s="519"/>
      <c r="N984" s="519"/>
      <c r="O984" s="519"/>
      <c r="P984" s="519"/>
      <c r="Q984" s="519"/>
      <c r="R984" s="519"/>
      <c r="S984" s="519"/>
      <c r="T984" s="519"/>
      <c r="U984" s="519"/>
      <c r="V984" s="519"/>
      <c r="W984" s="519"/>
      <c r="X984" s="519"/>
      <c r="Y984" s="519"/>
      <c r="Z984" s="519"/>
      <c r="AA984" s="519"/>
      <c r="AB984" s="519"/>
      <c r="AC984" s="519"/>
      <c r="AD984" s="519"/>
      <c r="AE984" s="519"/>
      <c r="AF984" s="519"/>
      <c r="HQ984" s="519"/>
      <c r="HR984" s="519"/>
      <c r="HS984" s="519"/>
      <c r="HT984" s="519"/>
      <c r="HU984" s="519"/>
      <c r="HV984" s="519"/>
      <c r="HW984" s="519"/>
      <c r="HX984" s="519"/>
      <c r="HY984" s="519"/>
      <c r="HZ984" s="519"/>
      <c r="IA984" s="519"/>
      <c r="IB984" s="519"/>
      <c r="IC984" s="519"/>
      <c r="ID984" s="519"/>
      <c r="IE984" s="519"/>
      <c r="IF984" s="519"/>
      <c r="IG984" s="519"/>
      <c r="IH984" s="519"/>
      <c r="II984" s="519"/>
      <c r="IJ984" s="519"/>
      <c r="IK984" s="519"/>
      <c r="IL984" s="519"/>
      <c r="IM984" s="519"/>
      <c r="IN984" s="519"/>
      <c r="IO984" s="519"/>
      <c r="IP984" s="519"/>
      <c r="IQ984" s="519"/>
      <c r="IR984" s="519"/>
      <c r="IS984" s="519"/>
      <c r="IT984" s="519"/>
      <c r="IU984" s="519"/>
      <c r="IV984" s="519"/>
    </row>
    <row r="985" spans="1:256" s="509" customFormat="1" ht="24.75" customHeight="1" hidden="1">
      <c r="A985" s="541" t="s">
        <v>790</v>
      </c>
      <c r="B985" s="363"/>
      <c r="C985" s="363">
        <f t="shared" si="55"/>
        <v>0</v>
      </c>
      <c r="D985" s="363">
        <v>0</v>
      </c>
      <c r="E985" s="542"/>
      <c r="F985" s="543">
        <v>0</v>
      </c>
      <c r="G985" s="542"/>
      <c r="H985" s="518"/>
      <c r="I985" s="519"/>
      <c r="J985" s="519"/>
      <c r="K985" s="519"/>
      <c r="L985" s="519"/>
      <c r="M985" s="519"/>
      <c r="N985" s="519"/>
      <c r="O985" s="519"/>
      <c r="P985" s="519"/>
      <c r="Q985" s="519"/>
      <c r="R985" s="519"/>
      <c r="S985" s="519"/>
      <c r="T985" s="519"/>
      <c r="U985" s="519"/>
      <c r="V985" s="519"/>
      <c r="W985" s="519"/>
      <c r="X985" s="519"/>
      <c r="Y985" s="519"/>
      <c r="Z985" s="519"/>
      <c r="AA985" s="519"/>
      <c r="AB985" s="519"/>
      <c r="AC985" s="519"/>
      <c r="AD985" s="519"/>
      <c r="AE985" s="519"/>
      <c r="AF985" s="519"/>
      <c r="HQ985" s="519"/>
      <c r="HR985" s="519"/>
      <c r="HS985" s="519"/>
      <c r="HT985" s="519"/>
      <c r="HU985" s="519"/>
      <c r="HV985" s="519"/>
      <c r="HW985" s="519"/>
      <c r="HX985" s="519"/>
      <c r="HY985" s="519"/>
      <c r="HZ985" s="519"/>
      <c r="IA985" s="519"/>
      <c r="IB985" s="519"/>
      <c r="IC985" s="519"/>
      <c r="ID985" s="519"/>
      <c r="IE985" s="519"/>
      <c r="IF985" s="519"/>
      <c r="IG985" s="519"/>
      <c r="IH985" s="519"/>
      <c r="II985" s="519"/>
      <c r="IJ985" s="519"/>
      <c r="IK985" s="519"/>
      <c r="IL985" s="519"/>
      <c r="IM985" s="519"/>
      <c r="IN985" s="519"/>
      <c r="IO985" s="519"/>
      <c r="IP985" s="519"/>
      <c r="IQ985" s="519"/>
      <c r="IR985" s="519"/>
      <c r="IS985" s="519"/>
      <c r="IT985" s="519"/>
      <c r="IU985" s="519"/>
      <c r="IV985" s="519"/>
    </row>
    <row r="986" spans="1:256" s="510" customFormat="1" ht="24.75" customHeight="1" hidden="1">
      <c r="A986" s="541" t="s">
        <v>791</v>
      </c>
      <c r="B986" s="363"/>
      <c r="C986" s="363">
        <f t="shared" si="55"/>
        <v>0</v>
      </c>
      <c r="D986" s="363">
        <v>0</v>
      </c>
      <c r="E986" s="542"/>
      <c r="F986" s="543">
        <v>0</v>
      </c>
      <c r="G986" s="542"/>
      <c r="H986" s="518"/>
      <c r="I986" s="519"/>
      <c r="J986" s="519"/>
      <c r="K986" s="519"/>
      <c r="L986" s="519"/>
      <c r="M986" s="519"/>
      <c r="N986" s="519"/>
      <c r="O986" s="519"/>
      <c r="P986" s="519"/>
      <c r="Q986" s="519"/>
      <c r="R986" s="519"/>
      <c r="S986" s="519"/>
      <c r="T986" s="519"/>
      <c r="U986" s="519"/>
      <c r="V986" s="519"/>
      <c r="W986" s="519"/>
      <c r="X986" s="519"/>
      <c r="Y986" s="519"/>
      <c r="Z986" s="519"/>
      <c r="AA986" s="519"/>
      <c r="AB986" s="519"/>
      <c r="AC986" s="519"/>
      <c r="AD986" s="519"/>
      <c r="AE986" s="519"/>
      <c r="AF986" s="519"/>
      <c r="HQ986" s="519"/>
      <c r="HR986" s="519"/>
      <c r="HS986" s="519"/>
      <c r="HT986" s="519"/>
      <c r="HU986" s="519"/>
      <c r="HV986" s="519"/>
      <c r="HW986" s="519"/>
      <c r="HX986" s="519"/>
      <c r="HY986" s="519"/>
      <c r="HZ986" s="519"/>
      <c r="IA986" s="519"/>
      <c r="IB986" s="519"/>
      <c r="IC986" s="519"/>
      <c r="ID986" s="519"/>
      <c r="IE986" s="519"/>
      <c r="IF986" s="519"/>
      <c r="IG986" s="519"/>
      <c r="IH986" s="519"/>
      <c r="II986" s="519"/>
      <c r="IJ986" s="519"/>
      <c r="IK986" s="519"/>
      <c r="IL986" s="519"/>
      <c r="IM986" s="519"/>
      <c r="IN986" s="519"/>
      <c r="IO986" s="519"/>
      <c r="IP986" s="519"/>
      <c r="IQ986" s="519"/>
      <c r="IR986" s="519"/>
      <c r="IS986" s="519"/>
      <c r="IT986" s="519"/>
      <c r="IU986" s="519"/>
      <c r="IV986" s="519"/>
    </row>
    <row r="987" spans="1:256" s="510" customFormat="1" ht="24.75" customHeight="1" hidden="1">
      <c r="A987" s="541" t="s">
        <v>792</v>
      </c>
      <c r="B987" s="363"/>
      <c r="C987" s="363">
        <f t="shared" si="55"/>
        <v>0</v>
      </c>
      <c r="D987" s="363">
        <v>0</v>
      </c>
      <c r="E987" s="542"/>
      <c r="F987" s="543">
        <v>0</v>
      </c>
      <c r="G987" s="542"/>
      <c r="H987" s="518"/>
      <c r="I987" s="519"/>
      <c r="J987" s="519"/>
      <c r="K987" s="519"/>
      <c r="L987" s="519"/>
      <c r="M987" s="519"/>
      <c r="N987" s="519"/>
      <c r="O987" s="519"/>
      <c r="P987" s="519"/>
      <c r="Q987" s="519"/>
      <c r="R987" s="519"/>
      <c r="S987" s="519"/>
      <c r="T987" s="519"/>
      <c r="U987" s="519"/>
      <c r="V987" s="519"/>
      <c r="W987" s="519"/>
      <c r="X987" s="519"/>
      <c r="Y987" s="519"/>
      <c r="Z987" s="519"/>
      <c r="AA987" s="519"/>
      <c r="AB987" s="519"/>
      <c r="AC987" s="519"/>
      <c r="AD987" s="519"/>
      <c r="AE987" s="519"/>
      <c r="AF987" s="519"/>
      <c r="HQ987" s="519"/>
      <c r="HR987" s="519"/>
      <c r="HS987" s="519"/>
      <c r="HT987" s="519"/>
      <c r="HU987" s="519"/>
      <c r="HV987" s="519"/>
      <c r="HW987" s="519"/>
      <c r="HX987" s="519"/>
      <c r="HY987" s="519"/>
      <c r="HZ987" s="519"/>
      <c r="IA987" s="519"/>
      <c r="IB987" s="519"/>
      <c r="IC987" s="519"/>
      <c r="ID987" s="519"/>
      <c r="IE987" s="519"/>
      <c r="IF987" s="519"/>
      <c r="IG987" s="519"/>
      <c r="IH987" s="519"/>
      <c r="II987" s="519"/>
      <c r="IJ987" s="519"/>
      <c r="IK987" s="519"/>
      <c r="IL987" s="519"/>
      <c r="IM987" s="519"/>
      <c r="IN987" s="519"/>
      <c r="IO987" s="519"/>
      <c r="IP987" s="519"/>
      <c r="IQ987" s="519"/>
      <c r="IR987" s="519"/>
      <c r="IS987" s="519"/>
      <c r="IT987" s="519"/>
      <c r="IU987" s="519"/>
      <c r="IV987" s="519"/>
    </row>
    <row r="988" spans="1:256" s="510" customFormat="1" ht="24.75" customHeight="1" hidden="1">
      <c r="A988" s="541" t="s">
        <v>793</v>
      </c>
      <c r="B988" s="363"/>
      <c r="C988" s="363">
        <f t="shared" si="55"/>
        <v>0</v>
      </c>
      <c r="D988" s="363">
        <v>0</v>
      </c>
      <c r="E988" s="542"/>
      <c r="F988" s="543">
        <v>0</v>
      </c>
      <c r="G988" s="542"/>
      <c r="H988" s="518"/>
      <c r="I988" s="519"/>
      <c r="J988" s="519"/>
      <c r="K988" s="519"/>
      <c r="L988" s="519"/>
      <c r="M988" s="519"/>
      <c r="N988" s="519"/>
      <c r="O988" s="519"/>
      <c r="P988" s="519"/>
      <c r="Q988" s="519"/>
      <c r="R988" s="519"/>
      <c r="S988" s="519"/>
      <c r="T988" s="519"/>
      <c r="U988" s="519"/>
      <c r="V988" s="519"/>
      <c r="W988" s="519"/>
      <c r="X988" s="519"/>
      <c r="Y988" s="519"/>
      <c r="Z988" s="519"/>
      <c r="AA988" s="519"/>
      <c r="AB988" s="519"/>
      <c r="AC988" s="519"/>
      <c r="AD988" s="519"/>
      <c r="AE988" s="519"/>
      <c r="AF988" s="519"/>
      <c r="HQ988" s="519"/>
      <c r="HR988" s="519"/>
      <c r="HS988" s="519"/>
      <c r="HT988" s="519"/>
      <c r="HU988" s="519"/>
      <c r="HV988" s="519"/>
      <c r="HW988" s="519"/>
      <c r="HX988" s="519"/>
      <c r="HY988" s="519"/>
      <c r="HZ988" s="519"/>
      <c r="IA988" s="519"/>
      <c r="IB988" s="519"/>
      <c r="IC988" s="519"/>
      <c r="ID988" s="519"/>
      <c r="IE988" s="519"/>
      <c r="IF988" s="519"/>
      <c r="IG988" s="519"/>
      <c r="IH988" s="519"/>
      <c r="II988" s="519"/>
      <c r="IJ988" s="519"/>
      <c r="IK988" s="519"/>
      <c r="IL988" s="519"/>
      <c r="IM988" s="519"/>
      <c r="IN988" s="519"/>
      <c r="IO988" s="519"/>
      <c r="IP988" s="519"/>
      <c r="IQ988" s="519"/>
      <c r="IR988" s="519"/>
      <c r="IS988" s="519"/>
      <c r="IT988" s="519"/>
      <c r="IU988" s="519"/>
      <c r="IV988" s="519"/>
    </row>
    <row r="989" spans="1:256" s="510" customFormat="1" ht="24.75" customHeight="1" hidden="1">
      <c r="A989" s="541" t="s">
        <v>794</v>
      </c>
      <c r="B989" s="363"/>
      <c r="C989" s="363">
        <f t="shared" si="55"/>
        <v>0</v>
      </c>
      <c r="D989" s="363">
        <v>0</v>
      </c>
      <c r="E989" s="542"/>
      <c r="F989" s="543">
        <v>0</v>
      </c>
      <c r="G989" s="542"/>
      <c r="H989" s="518"/>
      <c r="I989" s="519"/>
      <c r="J989" s="519"/>
      <c r="K989" s="519"/>
      <c r="L989" s="519"/>
      <c r="M989" s="519"/>
      <c r="N989" s="519"/>
      <c r="O989" s="519"/>
      <c r="P989" s="519"/>
      <c r="Q989" s="519"/>
      <c r="R989" s="519"/>
      <c r="S989" s="519"/>
      <c r="T989" s="519"/>
      <c r="U989" s="519"/>
      <c r="V989" s="519"/>
      <c r="W989" s="519"/>
      <c r="X989" s="519"/>
      <c r="Y989" s="519"/>
      <c r="Z989" s="519"/>
      <c r="AA989" s="519"/>
      <c r="AB989" s="519"/>
      <c r="AC989" s="519"/>
      <c r="AD989" s="519"/>
      <c r="AE989" s="519"/>
      <c r="AF989" s="519"/>
      <c r="HQ989" s="519"/>
      <c r="HR989" s="519"/>
      <c r="HS989" s="519"/>
      <c r="HT989" s="519"/>
      <c r="HU989" s="519"/>
      <c r="HV989" s="519"/>
      <c r="HW989" s="519"/>
      <c r="HX989" s="519"/>
      <c r="HY989" s="519"/>
      <c r="HZ989" s="519"/>
      <c r="IA989" s="519"/>
      <c r="IB989" s="519"/>
      <c r="IC989" s="519"/>
      <c r="ID989" s="519"/>
      <c r="IE989" s="519"/>
      <c r="IF989" s="519"/>
      <c r="IG989" s="519"/>
      <c r="IH989" s="519"/>
      <c r="II989" s="519"/>
      <c r="IJ989" s="519"/>
      <c r="IK989" s="519"/>
      <c r="IL989" s="519"/>
      <c r="IM989" s="519"/>
      <c r="IN989" s="519"/>
      <c r="IO989" s="519"/>
      <c r="IP989" s="519"/>
      <c r="IQ989" s="519"/>
      <c r="IR989" s="519"/>
      <c r="IS989" s="519"/>
      <c r="IT989" s="519"/>
      <c r="IU989" s="519"/>
      <c r="IV989" s="519"/>
    </row>
    <row r="990" spans="1:256" s="510" customFormat="1" ht="24.75" customHeight="1" hidden="1">
      <c r="A990" s="541" t="s">
        <v>795</v>
      </c>
      <c r="B990" s="363"/>
      <c r="C990" s="363">
        <f t="shared" si="55"/>
        <v>0</v>
      </c>
      <c r="D990" s="363">
        <v>0</v>
      </c>
      <c r="E990" s="542"/>
      <c r="F990" s="543">
        <v>0</v>
      </c>
      <c r="G990" s="542"/>
      <c r="H990" s="518"/>
      <c r="I990" s="519"/>
      <c r="J990" s="519"/>
      <c r="K990" s="519"/>
      <c r="L990" s="519"/>
      <c r="M990" s="519"/>
      <c r="N990" s="519"/>
      <c r="O990" s="519"/>
      <c r="P990" s="519"/>
      <c r="Q990" s="519"/>
      <c r="R990" s="519"/>
      <c r="S990" s="519"/>
      <c r="T990" s="519"/>
      <c r="U990" s="519"/>
      <c r="V990" s="519"/>
      <c r="W990" s="519"/>
      <c r="X990" s="519"/>
      <c r="Y990" s="519"/>
      <c r="Z990" s="519"/>
      <c r="AA990" s="519"/>
      <c r="AB990" s="519"/>
      <c r="AC990" s="519"/>
      <c r="AD990" s="519"/>
      <c r="AE990" s="519"/>
      <c r="AF990" s="519"/>
      <c r="HQ990" s="519"/>
      <c r="HR990" s="519"/>
      <c r="HS990" s="519"/>
      <c r="HT990" s="519"/>
      <c r="HU990" s="519"/>
      <c r="HV990" s="519"/>
      <c r="HW990" s="519"/>
      <c r="HX990" s="519"/>
      <c r="HY990" s="519"/>
      <c r="HZ990" s="519"/>
      <c r="IA990" s="519"/>
      <c r="IB990" s="519"/>
      <c r="IC990" s="519"/>
      <c r="ID990" s="519"/>
      <c r="IE990" s="519"/>
      <c r="IF990" s="519"/>
      <c r="IG990" s="519"/>
      <c r="IH990" s="519"/>
      <c r="II990" s="519"/>
      <c r="IJ990" s="519"/>
      <c r="IK990" s="519"/>
      <c r="IL990" s="519"/>
      <c r="IM990" s="519"/>
      <c r="IN990" s="519"/>
      <c r="IO990" s="519"/>
      <c r="IP990" s="519"/>
      <c r="IQ990" s="519"/>
      <c r="IR990" s="519"/>
      <c r="IS990" s="519"/>
      <c r="IT990" s="519"/>
      <c r="IU990" s="519"/>
      <c r="IV990" s="519"/>
    </row>
    <row r="991" spans="1:256" s="510" customFormat="1" ht="24.75" customHeight="1" hidden="1">
      <c r="A991" s="541" t="s">
        <v>796</v>
      </c>
      <c r="B991" s="363"/>
      <c r="C991" s="363">
        <f t="shared" si="55"/>
        <v>0</v>
      </c>
      <c r="D991" s="363">
        <v>0</v>
      </c>
      <c r="E991" s="542"/>
      <c r="F991" s="543">
        <v>0</v>
      </c>
      <c r="G991" s="542"/>
      <c r="H991" s="518"/>
      <c r="I991" s="519"/>
      <c r="J991" s="519"/>
      <c r="K991" s="519"/>
      <c r="L991" s="519"/>
      <c r="M991" s="519"/>
      <c r="N991" s="519"/>
      <c r="O991" s="519"/>
      <c r="P991" s="519"/>
      <c r="Q991" s="519"/>
      <c r="R991" s="519"/>
      <c r="S991" s="519"/>
      <c r="T991" s="519"/>
      <c r="U991" s="519"/>
      <c r="V991" s="519"/>
      <c r="W991" s="519"/>
      <c r="X991" s="519"/>
      <c r="Y991" s="519"/>
      <c r="Z991" s="519"/>
      <c r="AA991" s="519"/>
      <c r="AB991" s="519"/>
      <c r="AC991" s="519"/>
      <c r="AD991" s="519"/>
      <c r="AE991" s="519"/>
      <c r="AF991" s="519"/>
      <c r="HQ991" s="519"/>
      <c r="HR991" s="519"/>
      <c r="HS991" s="519"/>
      <c r="HT991" s="519"/>
      <c r="HU991" s="519"/>
      <c r="HV991" s="519"/>
      <c r="HW991" s="519"/>
      <c r="HX991" s="519"/>
      <c r="HY991" s="519"/>
      <c r="HZ991" s="519"/>
      <c r="IA991" s="519"/>
      <c r="IB991" s="519"/>
      <c r="IC991" s="519"/>
      <c r="ID991" s="519"/>
      <c r="IE991" s="519"/>
      <c r="IF991" s="519"/>
      <c r="IG991" s="519"/>
      <c r="IH991" s="519"/>
      <c r="II991" s="519"/>
      <c r="IJ991" s="519"/>
      <c r="IK991" s="519"/>
      <c r="IL991" s="519"/>
      <c r="IM991" s="519"/>
      <c r="IN991" s="519"/>
      <c r="IO991" s="519"/>
      <c r="IP991" s="519"/>
      <c r="IQ991" s="519"/>
      <c r="IR991" s="519"/>
      <c r="IS991" s="519"/>
      <c r="IT991" s="519"/>
      <c r="IU991" s="519"/>
      <c r="IV991" s="519"/>
    </row>
    <row r="992" spans="1:256" s="510" customFormat="1" ht="24.75" customHeight="1" hidden="1">
      <c r="A992" s="541" t="s">
        <v>797</v>
      </c>
      <c r="B992" s="363"/>
      <c r="C992" s="363">
        <f t="shared" si="55"/>
        <v>0</v>
      </c>
      <c r="D992" s="363">
        <v>0</v>
      </c>
      <c r="E992" s="542"/>
      <c r="F992" s="537">
        <v>0</v>
      </c>
      <c r="G992" s="542"/>
      <c r="H992" s="518"/>
      <c r="I992" s="519"/>
      <c r="J992" s="519"/>
      <c r="K992" s="519"/>
      <c r="L992" s="519"/>
      <c r="M992" s="519"/>
      <c r="N992" s="519"/>
      <c r="O992" s="519"/>
      <c r="P992" s="519"/>
      <c r="Q992" s="519"/>
      <c r="R992" s="519"/>
      <c r="S992" s="519"/>
      <c r="T992" s="519"/>
      <c r="U992" s="519"/>
      <c r="V992" s="519"/>
      <c r="W992" s="519"/>
      <c r="X992" s="519"/>
      <c r="Y992" s="519"/>
      <c r="Z992" s="519"/>
      <c r="AA992" s="519"/>
      <c r="AB992" s="519"/>
      <c r="AC992" s="519"/>
      <c r="AD992" s="519"/>
      <c r="AE992" s="519"/>
      <c r="AF992" s="519"/>
      <c r="HQ992" s="519"/>
      <c r="HR992" s="519"/>
      <c r="HS992" s="519"/>
      <c r="HT992" s="519"/>
      <c r="HU992" s="519"/>
      <c r="HV992" s="519"/>
      <c r="HW992" s="519"/>
      <c r="HX992" s="519"/>
      <c r="HY992" s="519"/>
      <c r="HZ992" s="519"/>
      <c r="IA992" s="519"/>
      <c r="IB992" s="519"/>
      <c r="IC992" s="519"/>
      <c r="ID992" s="519"/>
      <c r="IE992" s="519"/>
      <c r="IF992" s="519"/>
      <c r="IG992" s="519"/>
      <c r="IH992" s="519"/>
      <c r="II992" s="519"/>
      <c r="IJ992" s="519"/>
      <c r="IK992" s="519"/>
      <c r="IL992" s="519"/>
      <c r="IM992" s="519"/>
      <c r="IN992" s="519"/>
      <c r="IO992" s="519"/>
      <c r="IP992" s="519"/>
      <c r="IQ992" s="519"/>
      <c r="IR992" s="519"/>
      <c r="IS992" s="519"/>
      <c r="IT992" s="519"/>
      <c r="IU992" s="519"/>
      <c r="IV992" s="519"/>
    </row>
    <row r="993" spans="1:256" s="510" customFormat="1" ht="39.75" customHeight="1" hidden="1">
      <c r="A993" s="541" t="s">
        <v>798</v>
      </c>
      <c r="B993" s="363"/>
      <c r="C993" s="363">
        <f t="shared" si="55"/>
        <v>0</v>
      </c>
      <c r="D993" s="363">
        <v>0</v>
      </c>
      <c r="E993" s="542"/>
      <c r="F993" s="539">
        <v>0</v>
      </c>
      <c r="G993" s="542"/>
      <c r="H993" s="518"/>
      <c r="I993" s="519"/>
      <c r="J993" s="519"/>
      <c r="K993" s="519"/>
      <c r="L993" s="519"/>
      <c r="M993" s="519"/>
      <c r="N993" s="519"/>
      <c r="O993" s="519"/>
      <c r="P993" s="519"/>
      <c r="Q993" s="519"/>
      <c r="R993" s="519"/>
      <c r="S993" s="519"/>
      <c r="T993" s="519"/>
      <c r="U993" s="519"/>
      <c r="V993" s="519"/>
      <c r="W993" s="519"/>
      <c r="X993" s="519"/>
      <c r="Y993" s="519"/>
      <c r="Z993" s="519"/>
      <c r="AA993" s="519"/>
      <c r="AB993" s="519"/>
      <c r="AC993" s="519"/>
      <c r="AD993" s="519"/>
      <c r="AE993" s="519"/>
      <c r="AF993" s="519"/>
      <c r="HQ993" s="519"/>
      <c r="HR993" s="519"/>
      <c r="HS993" s="519"/>
      <c r="HT993" s="519"/>
      <c r="HU993" s="519"/>
      <c r="HV993" s="519"/>
      <c r="HW993" s="519"/>
      <c r="HX993" s="519"/>
      <c r="HY993" s="519"/>
      <c r="HZ993" s="519"/>
      <c r="IA993" s="519"/>
      <c r="IB993" s="519"/>
      <c r="IC993" s="519"/>
      <c r="ID993" s="519"/>
      <c r="IE993" s="519"/>
      <c r="IF993" s="519"/>
      <c r="IG993" s="519"/>
      <c r="IH993" s="519"/>
      <c r="II993" s="519"/>
      <c r="IJ993" s="519"/>
      <c r="IK993" s="519"/>
      <c r="IL993" s="519"/>
      <c r="IM993" s="519"/>
      <c r="IN993" s="519"/>
      <c r="IO993" s="519"/>
      <c r="IP993" s="519"/>
      <c r="IQ993" s="519"/>
      <c r="IR993" s="519"/>
      <c r="IS993" s="519"/>
      <c r="IT993" s="519"/>
      <c r="IU993" s="519"/>
      <c r="IV993" s="519"/>
    </row>
    <row r="994" spans="1:8" s="508" customFormat="1" ht="24.75" customHeight="1">
      <c r="A994" s="541" t="s">
        <v>799</v>
      </c>
      <c r="B994" s="363">
        <v>146</v>
      </c>
      <c r="C994" s="363">
        <f t="shared" si="55"/>
        <v>315</v>
      </c>
      <c r="D994" s="363">
        <v>42</v>
      </c>
      <c r="E994" s="542">
        <f>D994/C994</f>
        <v>0.13333333333333333</v>
      </c>
      <c r="F994" s="543">
        <v>1025</v>
      </c>
      <c r="G994" s="542">
        <f>(D994-F994)/F994</f>
        <v>-0.9590243902439024</v>
      </c>
      <c r="H994" s="544">
        <v>273</v>
      </c>
    </row>
    <row r="995" spans="1:8" s="508" customFormat="1" ht="24.75" customHeight="1" hidden="1">
      <c r="A995" s="534" t="s">
        <v>800</v>
      </c>
      <c r="B995" s="360">
        <f>SUM(B996:B1004)</f>
        <v>0</v>
      </c>
      <c r="C995" s="360">
        <f t="shared" si="55"/>
        <v>0</v>
      </c>
      <c r="D995" s="360">
        <f>SUM(D996:D1004)</f>
        <v>0</v>
      </c>
      <c r="E995" s="536"/>
      <c r="F995" s="539">
        <f>SUM(F996:F1004)</f>
        <v>0</v>
      </c>
      <c r="G995" s="536"/>
      <c r="H995" s="540">
        <f>SUM(H996:H1004)</f>
        <v>0</v>
      </c>
    </row>
    <row r="996" spans="1:256" s="510" customFormat="1" ht="24.75" customHeight="1" hidden="1">
      <c r="A996" s="541" t="s">
        <v>45</v>
      </c>
      <c r="B996" s="363"/>
      <c r="C996" s="363">
        <f t="shared" si="55"/>
        <v>0</v>
      </c>
      <c r="D996" s="363">
        <v>0</v>
      </c>
      <c r="E996" s="542"/>
      <c r="F996" s="543">
        <v>0</v>
      </c>
      <c r="G996" s="542"/>
      <c r="H996" s="518"/>
      <c r="I996" s="519"/>
      <c r="J996" s="519"/>
      <c r="K996" s="519"/>
      <c r="L996" s="519"/>
      <c r="M996" s="519"/>
      <c r="N996" s="519"/>
      <c r="O996" s="519"/>
      <c r="P996" s="519"/>
      <c r="Q996" s="519"/>
      <c r="R996" s="519"/>
      <c r="S996" s="519"/>
      <c r="T996" s="519"/>
      <c r="U996" s="519"/>
      <c r="V996" s="519"/>
      <c r="W996" s="519"/>
      <c r="X996" s="519"/>
      <c r="Y996" s="519"/>
      <c r="Z996" s="519"/>
      <c r="AA996" s="519"/>
      <c r="AB996" s="519"/>
      <c r="AC996" s="519"/>
      <c r="AD996" s="519"/>
      <c r="AE996" s="519"/>
      <c r="AF996" s="519"/>
      <c r="HQ996" s="519"/>
      <c r="HR996" s="519"/>
      <c r="HS996" s="519"/>
      <c r="HT996" s="519"/>
      <c r="HU996" s="519"/>
      <c r="HV996" s="519"/>
      <c r="HW996" s="519"/>
      <c r="HX996" s="519"/>
      <c r="HY996" s="519"/>
      <c r="HZ996" s="519"/>
      <c r="IA996" s="519"/>
      <c r="IB996" s="519"/>
      <c r="IC996" s="519"/>
      <c r="ID996" s="519"/>
      <c r="IE996" s="519"/>
      <c r="IF996" s="519"/>
      <c r="IG996" s="519"/>
      <c r="IH996" s="519"/>
      <c r="II996" s="519"/>
      <c r="IJ996" s="519"/>
      <c r="IK996" s="519"/>
      <c r="IL996" s="519"/>
      <c r="IM996" s="519"/>
      <c r="IN996" s="519"/>
      <c r="IO996" s="519"/>
      <c r="IP996" s="519"/>
      <c r="IQ996" s="519"/>
      <c r="IR996" s="519"/>
      <c r="IS996" s="519"/>
      <c r="IT996" s="519"/>
      <c r="IU996" s="519"/>
      <c r="IV996" s="519"/>
    </row>
    <row r="997" spans="1:256" s="510" customFormat="1" ht="24.75" customHeight="1" hidden="1">
      <c r="A997" s="541" t="s">
        <v>46</v>
      </c>
      <c r="B997" s="363"/>
      <c r="C997" s="363">
        <f t="shared" si="55"/>
        <v>0</v>
      </c>
      <c r="D997" s="363">
        <v>0</v>
      </c>
      <c r="E997" s="542"/>
      <c r="F997" s="543">
        <v>0</v>
      </c>
      <c r="G997" s="542"/>
      <c r="H997" s="518"/>
      <c r="I997" s="519"/>
      <c r="J997" s="519"/>
      <c r="K997" s="519"/>
      <c r="L997" s="519"/>
      <c r="M997" s="519"/>
      <c r="N997" s="519"/>
      <c r="O997" s="519"/>
      <c r="P997" s="519"/>
      <c r="Q997" s="519"/>
      <c r="R997" s="519"/>
      <c r="S997" s="519"/>
      <c r="T997" s="519"/>
      <c r="U997" s="519"/>
      <c r="V997" s="519"/>
      <c r="W997" s="519"/>
      <c r="X997" s="519"/>
      <c r="Y997" s="519"/>
      <c r="Z997" s="519"/>
      <c r="AA997" s="519"/>
      <c r="AB997" s="519"/>
      <c r="AC997" s="519"/>
      <c r="AD997" s="519"/>
      <c r="AE997" s="519"/>
      <c r="AF997" s="519"/>
      <c r="HQ997" s="519"/>
      <c r="HR997" s="519"/>
      <c r="HS997" s="519"/>
      <c r="HT997" s="519"/>
      <c r="HU997" s="519"/>
      <c r="HV997" s="519"/>
      <c r="HW997" s="519"/>
      <c r="HX997" s="519"/>
      <c r="HY997" s="519"/>
      <c r="HZ997" s="519"/>
      <c r="IA997" s="519"/>
      <c r="IB997" s="519"/>
      <c r="IC997" s="519"/>
      <c r="ID997" s="519"/>
      <c r="IE997" s="519"/>
      <c r="IF997" s="519"/>
      <c r="IG997" s="519"/>
      <c r="IH997" s="519"/>
      <c r="II997" s="519"/>
      <c r="IJ997" s="519"/>
      <c r="IK997" s="519"/>
      <c r="IL997" s="519"/>
      <c r="IM997" s="519"/>
      <c r="IN997" s="519"/>
      <c r="IO997" s="519"/>
      <c r="IP997" s="519"/>
      <c r="IQ997" s="519"/>
      <c r="IR997" s="519"/>
      <c r="IS997" s="519"/>
      <c r="IT997" s="519"/>
      <c r="IU997" s="519"/>
      <c r="IV997" s="519"/>
    </row>
    <row r="998" spans="1:256" s="510" customFormat="1" ht="24.75" customHeight="1" hidden="1">
      <c r="A998" s="541" t="s">
        <v>47</v>
      </c>
      <c r="B998" s="363"/>
      <c r="C998" s="363">
        <f t="shared" si="55"/>
        <v>0</v>
      </c>
      <c r="D998" s="363"/>
      <c r="E998" s="542"/>
      <c r="F998" s="543"/>
      <c r="G998" s="542"/>
      <c r="H998" s="518"/>
      <c r="I998" s="519"/>
      <c r="J998" s="519"/>
      <c r="K998" s="519"/>
      <c r="L998" s="519"/>
      <c r="M998" s="519"/>
      <c r="N998" s="519"/>
      <c r="O998" s="519"/>
      <c r="P998" s="519"/>
      <c r="Q998" s="519"/>
      <c r="R998" s="519"/>
      <c r="S998" s="519"/>
      <c r="T998" s="519"/>
      <c r="U998" s="519"/>
      <c r="V998" s="519"/>
      <c r="W998" s="519"/>
      <c r="X998" s="519"/>
      <c r="Y998" s="519"/>
      <c r="Z998" s="519"/>
      <c r="AA998" s="519"/>
      <c r="AB998" s="519"/>
      <c r="AC998" s="519"/>
      <c r="AD998" s="519"/>
      <c r="AE998" s="519"/>
      <c r="AF998" s="519"/>
      <c r="HQ998" s="519"/>
      <c r="HR998" s="519"/>
      <c r="HS998" s="519"/>
      <c r="HT998" s="519"/>
      <c r="HU998" s="519"/>
      <c r="HV998" s="519"/>
      <c r="HW998" s="519"/>
      <c r="HX998" s="519"/>
      <c r="HY998" s="519"/>
      <c r="HZ998" s="519"/>
      <c r="IA998" s="519"/>
      <c r="IB998" s="519"/>
      <c r="IC998" s="519"/>
      <c r="ID998" s="519"/>
      <c r="IE998" s="519"/>
      <c r="IF998" s="519"/>
      <c r="IG998" s="519"/>
      <c r="IH998" s="519"/>
      <c r="II998" s="519"/>
      <c r="IJ998" s="519"/>
      <c r="IK998" s="519"/>
      <c r="IL998" s="519"/>
      <c r="IM998" s="519"/>
      <c r="IN998" s="519"/>
      <c r="IO998" s="519"/>
      <c r="IP998" s="519"/>
      <c r="IQ998" s="519"/>
      <c r="IR998" s="519"/>
      <c r="IS998" s="519"/>
      <c r="IT998" s="519"/>
      <c r="IU998" s="519"/>
      <c r="IV998" s="519"/>
    </row>
    <row r="999" spans="1:256" s="510" customFormat="1" ht="24.75" customHeight="1" hidden="1">
      <c r="A999" s="541" t="s">
        <v>801</v>
      </c>
      <c r="B999" s="363"/>
      <c r="C999" s="363">
        <f t="shared" si="55"/>
        <v>0</v>
      </c>
      <c r="D999" s="363">
        <f>SUM(D1000:D1008)</f>
        <v>0</v>
      </c>
      <c r="E999" s="542"/>
      <c r="F999" s="543"/>
      <c r="G999" s="542"/>
      <c r="H999" s="518"/>
      <c r="I999" s="519"/>
      <c r="J999" s="519"/>
      <c r="K999" s="519"/>
      <c r="L999" s="519"/>
      <c r="M999" s="519"/>
      <c r="N999" s="519"/>
      <c r="O999" s="519"/>
      <c r="P999" s="519"/>
      <c r="Q999" s="519"/>
      <c r="R999" s="519"/>
      <c r="S999" s="519"/>
      <c r="T999" s="519"/>
      <c r="U999" s="519"/>
      <c r="V999" s="519"/>
      <c r="W999" s="519"/>
      <c r="X999" s="519"/>
      <c r="Y999" s="519"/>
      <c r="Z999" s="519"/>
      <c r="AA999" s="519"/>
      <c r="AB999" s="519"/>
      <c r="AC999" s="519"/>
      <c r="AD999" s="519"/>
      <c r="AE999" s="519"/>
      <c r="AF999" s="519"/>
      <c r="HQ999" s="519"/>
      <c r="HR999" s="519"/>
      <c r="HS999" s="519"/>
      <c r="HT999" s="519"/>
      <c r="HU999" s="519"/>
      <c r="HV999" s="519"/>
      <c r="HW999" s="519"/>
      <c r="HX999" s="519"/>
      <c r="HY999" s="519"/>
      <c r="HZ999" s="519"/>
      <c r="IA999" s="519"/>
      <c r="IB999" s="519"/>
      <c r="IC999" s="519"/>
      <c r="ID999" s="519"/>
      <c r="IE999" s="519"/>
      <c r="IF999" s="519"/>
      <c r="IG999" s="519"/>
      <c r="IH999" s="519"/>
      <c r="II999" s="519"/>
      <c r="IJ999" s="519"/>
      <c r="IK999" s="519"/>
      <c r="IL999" s="519"/>
      <c r="IM999" s="519"/>
      <c r="IN999" s="519"/>
      <c r="IO999" s="519"/>
      <c r="IP999" s="519"/>
      <c r="IQ999" s="519"/>
      <c r="IR999" s="519"/>
      <c r="IS999" s="519"/>
      <c r="IT999" s="519"/>
      <c r="IU999" s="519"/>
      <c r="IV999" s="519"/>
    </row>
    <row r="1000" spans="1:8" s="508" customFormat="1" ht="24.75" customHeight="1" hidden="1">
      <c r="A1000" s="541" t="s">
        <v>802</v>
      </c>
      <c r="B1000" s="363"/>
      <c r="C1000" s="363">
        <f t="shared" si="55"/>
        <v>0</v>
      </c>
      <c r="D1000" s="363">
        <v>0</v>
      </c>
      <c r="E1000" s="542"/>
      <c r="F1000" s="543"/>
      <c r="G1000" s="542"/>
      <c r="H1000" s="544"/>
    </row>
    <row r="1001" spans="1:256" s="510" customFormat="1" ht="24.75" customHeight="1" hidden="1">
      <c r="A1001" s="541" t="s">
        <v>803</v>
      </c>
      <c r="B1001" s="363"/>
      <c r="C1001" s="363">
        <f t="shared" si="55"/>
        <v>0</v>
      </c>
      <c r="D1001" s="363">
        <v>0</v>
      </c>
      <c r="E1001" s="542"/>
      <c r="F1001" s="543"/>
      <c r="G1001" s="542"/>
      <c r="H1001" s="518"/>
      <c r="I1001" s="519"/>
      <c r="J1001" s="519"/>
      <c r="K1001" s="519"/>
      <c r="L1001" s="519"/>
      <c r="M1001" s="519"/>
      <c r="N1001" s="519"/>
      <c r="O1001" s="519"/>
      <c r="P1001" s="519"/>
      <c r="Q1001" s="519"/>
      <c r="R1001" s="519"/>
      <c r="S1001" s="519"/>
      <c r="T1001" s="519"/>
      <c r="U1001" s="519"/>
      <c r="V1001" s="519"/>
      <c r="W1001" s="519"/>
      <c r="X1001" s="519"/>
      <c r="Y1001" s="519"/>
      <c r="Z1001" s="519"/>
      <c r="AA1001" s="519"/>
      <c r="AB1001" s="519"/>
      <c r="AC1001" s="519"/>
      <c r="AD1001" s="519"/>
      <c r="AE1001" s="519"/>
      <c r="AF1001" s="519"/>
      <c r="HQ1001" s="519"/>
      <c r="HR1001" s="519"/>
      <c r="HS1001" s="519"/>
      <c r="HT1001" s="519"/>
      <c r="HU1001" s="519"/>
      <c r="HV1001" s="519"/>
      <c r="HW1001" s="519"/>
      <c r="HX1001" s="519"/>
      <c r="HY1001" s="519"/>
      <c r="HZ1001" s="519"/>
      <c r="IA1001" s="519"/>
      <c r="IB1001" s="519"/>
      <c r="IC1001" s="519"/>
      <c r="ID1001" s="519"/>
      <c r="IE1001" s="519"/>
      <c r="IF1001" s="519"/>
      <c r="IG1001" s="519"/>
      <c r="IH1001" s="519"/>
      <c r="II1001" s="519"/>
      <c r="IJ1001" s="519"/>
      <c r="IK1001" s="519"/>
      <c r="IL1001" s="519"/>
      <c r="IM1001" s="519"/>
      <c r="IN1001" s="519"/>
      <c r="IO1001" s="519"/>
      <c r="IP1001" s="519"/>
      <c r="IQ1001" s="519"/>
      <c r="IR1001" s="519"/>
      <c r="IS1001" s="519"/>
      <c r="IT1001" s="519"/>
      <c r="IU1001" s="519"/>
      <c r="IV1001" s="519"/>
    </row>
    <row r="1002" spans="1:256" s="510" customFormat="1" ht="24.75" customHeight="1" hidden="1">
      <c r="A1002" s="541" t="s">
        <v>804</v>
      </c>
      <c r="B1002" s="363"/>
      <c r="C1002" s="363">
        <f t="shared" si="55"/>
        <v>0</v>
      </c>
      <c r="D1002" s="363">
        <v>0</v>
      </c>
      <c r="E1002" s="542"/>
      <c r="F1002" s="543"/>
      <c r="G1002" s="542"/>
      <c r="H1002" s="518"/>
      <c r="I1002" s="519"/>
      <c r="J1002" s="519"/>
      <c r="K1002" s="519"/>
      <c r="L1002" s="519"/>
      <c r="M1002" s="519"/>
      <c r="N1002" s="519"/>
      <c r="O1002" s="519"/>
      <c r="P1002" s="519"/>
      <c r="Q1002" s="519"/>
      <c r="R1002" s="519"/>
      <c r="S1002" s="519"/>
      <c r="T1002" s="519"/>
      <c r="U1002" s="519"/>
      <c r="V1002" s="519"/>
      <c r="W1002" s="519"/>
      <c r="X1002" s="519"/>
      <c r="Y1002" s="519"/>
      <c r="Z1002" s="519"/>
      <c r="AA1002" s="519"/>
      <c r="AB1002" s="519"/>
      <c r="AC1002" s="519"/>
      <c r="AD1002" s="519"/>
      <c r="AE1002" s="519"/>
      <c r="AF1002" s="519"/>
      <c r="HQ1002" s="519"/>
      <c r="HR1002" s="519"/>
      <c r="HS1002" s="519"/>
      <c r="HT1002" s="519"/>
      <c r="HU1002" s="519"/>
      <c r="HV1002" s="519"/>
      <c r="HW1002" s="519"/>
      <c r="HX1002" s="519"/>
      <c r="HY1002" s="519"/>
      <c r="HZ1002" s="519"/>
      <c r="IA1002" s="519"/>
      <c r="IB1002" s="519"/>
      <c r="IC1002" s="519"/>
      <c r="ID1002" s="519"/>
      <c r="IE1002" s="519"/>
      <c r="IF1002" s="519"/>
      <c r="IG1002" s="519"/>
      <c r="IH1002" s="519"/>
      <c r="II1002" s="519"/>
      <c r="IJ1002" s="519"/>
      <c r="IK1002" s="519"/>
      <c r="IL1002" s="519"/>
      <c r="IM1002" s="519"/>
      <c r="IN1002" s="519"/>
      <c r="IO1002" s="519"/>
      <c r="IP1002" s="519"/>
      <c r="IQ1002" s="519"/>
      <c r="IR1002" s="519"/>
      <c r="IS1002" s="519"/>
      <c r="IT1002" s="519"/>
      <c r="IU1002" s="519"/>
      <c r="IV1002" s="519"/>
    </row>
    <row r="1003" spans="1:256" s="510" customFormat="1" ht="24.75" customHeight="1" hidden="1">
      <c r="A1003" s="541" t="s">
        <v>805</v>
      </c>
      <c r="B1003" s="363"/>
      <c r="C1003" s="363">
        <f t="shared" si="55"/>
        <v>0</v>
      </c>
      <c r="D1003" s="363">
        <v>0</v>
      </c>
      <c r="E1003" s="542"/>
      <c r="F1003" s="543"/>
      <c r="G1003" s="542"/>
      <c r="H1003" s="518"/>
      <c r="I1003" s="519"/>
      <c r="J1003" s="519"/>
      <c r="K1003" s="519"/>
      <c r="L1003" s="519"/>
      <c r="M1003" s="519"/>
      <c r="N1003" s="519"/>
      <c r="O1003" s="519"/>
      <c r="P1003" s="519"/>
      <c r="Q1003" s="519"/>
      <c r="R1003" s="519"/>
      <c r="S1003" s="519"/>
      <c r="T1003" s="519"/>
      <c r="U1003" s="519"/>
      <c r="V1003" s="519"/>
      <c r="W1003" s="519"/>
      <c r="X1003" s="519"/>
      <c r="Y1003" s="519"/>
      <c r="Z1003" s="519"/>
      <c r="AA1003" s="519"/>
      <c r="AB1003" s="519"/>
      <c r="AC1003" s="519"/>
      <c r="AD1003" s="519"/>
      <c r="AE1003" s="519"/>
      <c r="AF1003" s="519"/>
      <c r="HQ1003" s="519"/>
      <c r="HR1003" s="519"/>
      <c r="HS1003" s="519"/>
      <c r="HT1003" s="519"/>
      <c r="HU1003" s="519"/>
      <c r="HV1003" s="519"/>
      <c r="HW1003" s="519"/>
      <c r="HX1003" s="519"/>
      <c r="HY1003" s="519"/>
      <c r="HZ1003" s="519"/>
      <c r="IA1003" s="519"/>
      <c r="IB1003" s="519"/>
      <c r="IC1003" s="519"/>
      <c r="ID1003" s="519"/>
      <c r="IE1003" s="519"/>
      <c r="IF1003" s="519"/>
      <c r="IG1003" s="519"/>
      <c r="IH1003" s="519"/>
      <c r="II1003" s="519"/>
      <c r="IJ1003" s="519"/>
      <c r="IK1003" s="519"/>
      <c r="IL1003" s="519"/>
      <c r="IM1003" s="519"/>
      <c r="IN1003" s="519"/>
      <c r="IO1003" s="519"/>
      <c r="IP1003" s="519"/>
      <c r="IQ1003" s="519"/>
      <c r="IR1003" s="519"/>
      <c r="IS1003" s="519"/>
      <c r="IT1003" s="519"/>
      <c r="IU1003" s="519"/>
      <c r="IV1003" s="519"/>
    </row>
    <row r="1004" spans="1:256" s="510" customFormat="1" ht="24.75" customHeight="1" hidden="1">
      <c r="A1004" s="541" t="s">
        <v>806</v>
      </c>
      <c r="B1004" s="363"/>
      <c r="C1004" s="363">
        <f t="shared" si="55"/>
        <v>0</v>
      </c>
      <c r="D1004" s="363">
        <v>0</v>
      </c>
      <c r="E1004" s="542"/>
      <c r="F1004" s="543"/>
      <c r="G1004" s="542"/>
      <c r="H1004" s="518"/>
      <c r="I1004" s="519"/>
      <c r="J1004" s="519"/>
      <c r="K1004" s="519"/>
      <c r="L1004" s="519"/>
      <c r="M1004" s="519"/>
      <c r="N1004" s="519"/>
      <c r="O1004" s="519"/>
      <c r="P1004" s="519"/>
      <c r="Q1004" s="519"/>
      <c r="R1004" s="519"/>
      <c r="S1004" s="519"/>
      <c r="T1004" s="519"/>
      <c r="U1004" s="519"/>
      <c r="V1004" s="519"/>
      <c r="W1004" s="519"/>
      <c r="X1004" s="519"/>
      <c r="Y1004" s="519"/>
      <c r="Z1004" s="519"/>
      <c r="AA1004" s="519"/>
      <c r="AB1004" s="519"/>
      <c r="AC1004" s="519"/>
      <c r="AD1004" s="519"/>
      <c r="AE1004" s="519"/>
      <c r="AF1004" s="519"/>
      <c r="HQ1004" s="519"/>
      <c r="HR1004" s="519"/>
      <c r="HS1004" s="519"/>
      <c r="HT1004" s="519"/>
      <c r="HU1004" s="519"/>
      <c r="HV1004" s="519"/>
      <c r="HW1004" s="519"/>
      <c r="HX1004" s="519"/>
      <c r="HY1004" s="519"/>
      <c r="HZ1004" s="519"/>
      <c r="IA1004" s="519"/>
      <c r="IB1004" s="519"/>
      <c r="IC1004" s="519"/>
      <c r="ID1004" s="519"/>
      <c r="IE1004" s="519"/>
      <c r="IF1004" s="519"/>
      <c r="IG1004" s="519"/>
      <c r="IH1004" s="519"/>
      <c r="II1004" s="519"/>
      <c r="IJ1004" s="519"/>
      <c r="IK1004" s="519"/>
      <c r="IL1004" s="519"/>
      <c r="IM1004" s="519"/>
      <c r="IN1004" s="519"/>
      <c r="IO1004" s="519"/>
      <c r="IP1004" s="519"/>
      <c r="IQ1004" s="519"/>
      <c r="IR1004" s="519"/>
      <c r="IS1004" s="519"/>
      <c r="IT1004" s="519"/>
      <c r="IU1004" s="519"/>
      <c r="IV1004" s="519"/>
    </row>
    <row r="1005" spans="1:8" s="508" customFormat="1" ht="24.75" customHeight="1" hidden="1">
      <c r="A1005" s="534" t="s">
        <v>807</v>
      </c>
      <c r="B1005" s="360">
        <f>SUM(B1006:B1014)</f>
        <v>0</v>
      </c>
      <c r="C1005" s="360">
        <f t="shared" si="55"/>
        <v>0</v>
      </c>
      <c r="D1005" s="360">
        <f>SUM(D1006:D1014)</f>
        <v>0</v>
      </c>
      <c r="E1005" s="536"/>
      <c r="F1005" s="539">
        <f>SUM(F1006:F1014)</f>
        <v>0</v>
      </c>
      <c r="G1005" s="536"/>
      <c r="H1005" s="540"/>
    </row>
    <row r="1006" spans="1:8" s="508" customFormat="1" ht="24.75" customHeight="1" hidden="1">
      <c r="A1006" s="541" t="s">
        <v>45</v>
      </c>
      <c r="B1006" s="363"/>
      <c r="C1006" s="363">
        <f t="shared" si="55"/>
        <v>0</v>
      </c>
      <c r="D1006" s="363">
        <v>0</v>
      </c>
      <c r="E1006" s="542"/>
      <c r="F1006" s="543"/>
      <c r="G1006" s="542"/>
      <c r="H1006" s="544"/>
    </row>
    <row r="1007" spans="1:256" s="510" customFormat="1" ht="24.75" customHeight="1" hidden="1">
      <c r="A1007" s="541" t="s">
        <v>46</v>
      </c>
      <c r="B1007" s="363"/>
      <c r="C1007" s="363">
        <f t="shared" si="55"/>
        <v>0</v>
      </c>
      <c r="D1007" s="363">
        <v>0</v>
      </c>
      <c r="E1007" s="542"/>
      <c r="F1007" s="543"/>
      <c r="G1007" s="542"/>
      <c r="H1007" s="518"/>
      <c r="I1007" s="519"/>
      <c r="J1007" s="519"/>
      <c r="K1007" s="519"/>
      <c r="L1007" s="519"/>
      <c r="M1007" s="519"/>
      <c r="N1007" s="519"/>
      <c r="O1007" s="519"/>
      <c r="P1007" s="519"/>
      <c r="Q1007" s="519"/>
      <c r="R1007" s="519"/>
      <c r="S1007" s="519"/>
      <c r="T1007" s="519"/>
      <c r="U1007" s="519"/>
      <c r="V1007" s="519"/>
      <c r="W1007" s="519"/>
      <c r="X1007" s="519"/>
      <c r="Y1007" s="519"/>
      <c r="Z1007" s="519"/>
      <c r="AA1007" s="519"/>
      <c r="AB1007" s="519"/>
      <c r="AC1007" s="519"/>
      <c r="AD1007" s="519"/>
      <c r="AE1007" s="519"/>
      <c r="AF1007" s="519"/>
      <c r="HQ1007" s="519"/>
      <c r="HR1007" s="519"/>
      <c r="HS1007" s="519"/>
      <c r="HT1007" s="519"/>
      <c r="HU1007" s="519"/>
      <c r="HV1007" s="519"/>
      <c r="HW1007" s="519"/>
      <c r="HX1007" s="519"/>
      <c r="HY1007" s="519"/>
      <c r="HZ1007" s="519"/>
      <c r="IA1007" s="519"/>
      <c r="IB1007" s="519"/>
      <c r="IC1007" s="519"/>
      <c r="ID1007" s="519"/>
      <c r="IE1007" s="519"/>
      <c r="IF1007" s="519"/>
      <c r="IG1007" s="519"/>
      <c r="IH1007" s="519"/>
      <c r="II1007" s="519"/>
      <c r="IJ1007" s="519"/>
      <c r="IK1007" s="519"/>
      <c r="IL1007" s="519"/>
      <c r="IM1007" s="519"/>
      <c r="IN1007" s="519"/>
      <c r="IO1007" s="519"/>
      <c r="IP1007" s="519"/>
      <c r="IQ1007" s="519"/>
      <c r="IR1007" s="519"/>
      <c r="IS1007" s="519"/>
      <c r="IT1007" s="519"/>
      <c r="IU1007" s="519"/>
      <c r="IV1007" s="519"/>
    </row>
    <row r="1008" spans="1:256" s="509" customFormat="1" ht="24.75" customHeight="1" hidden="1">
      <c r="A1008" s="541" t="s">
        <v>47</v>
      </c>
      <c r="B1008" s="363"/>
      <c r="C1008" s="363">
        <f t="shared" si="55"/>
        <v>0</v>
      </c>
      <c r="D1008" s="363">
        <v>0</v>
      </c>
      <c r="E1008" s="542"/>
      <c r="F1008" s="543"/>
      <c r="G1008" s="542"/>
      <c r="H1008" s="518"/>
      <c r="I1008" s="519"/>
      <c r="J1008" s="519"/>
      <c r="K1008" s="519"/>
      <c r="L1008" s="519"/>
      <c r="M1008" s="519"/>
      <c r="N1008" s="519"/>
      <c r="O1008" s="519"/>
      <c r="P1008" s="519"/>
      <c r="Q1008" s="519"/>
      <c r="R1008" s="519"/>
      <c r="S1008" s="519"/>
      <c r="T1008" s="519"/>
      <c r="U1008" s="519"/>
      <c r="V1008" s="519"/>
      <c r="W1008" s="519"/>
      <c r="X1008" s="519"/>
      <c r="Y1008" s="519"/>
      <c r="Z1008" s="519"/>
      <c r="AA1008" s="519"/>
      <c r="AB1008" s="519"/>
      <c r="AC1008" s="519"/>
      <c r="AD1008" s="519"/>
      <c r="AE1008" s="519"/>
      <c r="AF1008" s="519"/>
      <c r="HQ1008" s="519"/>
      <c r="HR1008" s="519"/>
      <c r="HS1008" s="519"/>
      <c r="HT1008" s="519"/>
      <c r="HU1008" s="519"/>
      <c r="HV1008" s="519"/>
      <c r="HW1008" s="519"/>
      <c r="HX1008" s="519"/>
      <c r="HY1008" s="519"/>
      <c r="HZ1008" s="519"/>
      <c r="IA1008" s="519"/>
      <c r="IB1008" s="519"/>
      <c r="IC1008" s="519"/>
      <c r="ID1008" s="519"/>
      <c r="IE1008" s="519"/>
      <c r="IF1008" s="519"/>
      <c r="IG1008" s="519"/>
      <c r="IH1008" s="519"/>
      <c r="II1008" s="519"/>
      <c r="IJ1008" s="519"/>
      <c r="IK1008" s="519"/>
      <c r="IL1008" s="519"/>
      <c r="IM1008" s="519"/>
      <c r="IN1008" s="519"/>
      <c r="IO1008" s="519"/>
      <c r="IP1008" s="519"/>
      <c r="IQ1008" s="519"/>
      <c r="IR1008" s="519"/>
      <c r="IS1008" s="519"/>
      <c r="IT1008" s="519"/>
      <c r="IU1008" s="519"/>
      <c r="IV1008" s="519"/>
    </row>
    <row r="1009" spans="1:256" s="506" customFormat="1" ht="24.75" customHeight="1" hidden="1">
      <c r="A1009" s="541" t="s">
        <v>808</v>
      </c>
      <c r="B1009" s="363"/>
      <c r="C1009" s="363">
        <f t="shared" si="55"/>
        <v>0</v>
      </c>
      <c r="D1009" s="363"/>
      <c r="E1009" s="542"/>
      <c r="F1009" s="543"/>
      <c r="G1009" s="542"/>
      <c r="H1009" s="518"/>
      <c r="I1009" s="519"/>
      <c r="J1009" s="519"/>
      <c r="K1009" s="519"/>
      <c r="L1009" s="519"/>
      <c r="M1009" s="519"/>
      <c r="N1009" s="519"/>
      <c r="O1009" s="519"/>
      <c r="P1009" s="519"/>
      <c r="Q1009" s="519"/>
      <c r="R1009" s="519"/>
      <c r="S1009" s="519"/>
      <c r="T1009" s="519"/>
      <c r="U1009" s="519"/>
      <c r="V1009" s="519"/>
      <c r="W1009" s="519"/>
      <c r="X1009" s="519"/>
      <c r="Y1009" s="519"/>
      <c r="Z1009" s="519"/>
      <c r="AA1009" s="519"/>
      <c r="AB1009" s="519"/>
      <c r="AC1009" s="519"/>
      <c r="AD1009" s="519"/>
      <c r="AE1009" s="519"/>
      <c r="AF1009" s="519"/>
      <c r="HQ1009" s="519"/>
      <c r="HR1009" s="519"/>
      <c r="HS1009" s="519"/>
      <c r="HT1009" s="519"/>
      <c r="HU1009" s="519"/>
      <c r="HV1009" s="519"/>
      <c r="HW1009" s="519"/>
      <c r="HX1009" s="519"/>
      <c r="HY1009" s="519"/>
      <c r="HZ1009" s="519"/>
      <c r="IA1009" s="519"/>
      <c r="IB1009" s="519"/>
      <c r="IC1009" s="519"/>
      <c r="ID1009" s="519"/>
      <c r="IE1009" s="519"/>
      <c r="IF1009" s="519"/>
      <c r="IG1009" s="519"/>
      <c r="IH1009" s="519"/>
      <c r="II1009" s="519"/>
      <c r="IJ1009" s="519"/>
      <c r="IK1009" s="519"/>
      <c r="IL1009" s="519"/>
      <c r="IM1009" s="519"/>
      <c r="IN1009" s="519"/>
      <c r="IO1009" s="519"/>
      <c r="IP1009" s="519"/>
      <c r="IQ1009" s="519"/>
      <c r="IR1009" s="519"/>
      <c r="IS1009" s="519"/>
      <c r="IT1009" s="519"/>
      <c r="IU1009" s="519"/>
      <c r="IV1009" s="519"/>
    </row>
    <row r="1010" spans="1:256" s="506" customFormat="1" ht="24.75" customHeight="1" hidden="1">
      <c r="A1010" s="541" t="s">
        <v>809</v>
      </c>
      <c r="B1010" s="363"/>
      <c r="C1010" s="363">
        <f t="shared" si="55"/>
        <v>0</v>
      </c>
      <c r="D1010" s="363">
        <v>0</v>
      </c>
      <c r="E1010" s="542"/>
      <c r="F1010" s="543"/>
      <c r="G1010" s="542"/>
      <c r="H1010" s="518"/>
      <c r="I1010" s="519"/>
      <c r="J1010" s="519"/>
      <c r="K1010" s="519"/>
      <c r="L1010" s="519"/>
      <c r="M1010" s="519"/>
      <c r="N1010" s="519"/>
      <c r="O1010" s="519"/>
      <c r="P1010" s="519"/>
      <c r="Q1010" s="519"/>
      <c r="R1010" s="519"/>
      <c r="S1010" s="519"/>
      <c r="T1010" s="519"/>
      <c r="U1010" s="519"/>
      <c r="V1010" s="519"/>
      <c r="W1010" s="519"/>
      <c r="X1010" s="519"/>
      <c r="Y1010" s="519"/>
      <c r="Z1010" s="519"/>
      <c r="AA1010" s="519"/>
      <c r="AB1010" s="519"/>
      <c r="AC1010" s="519"/>
      <c r="AD1010" s="519"/>
      <c r="AE1010" s="519"/>
      <c r="AF1010" s="519"/>
      <c r="HQ1010" s="519"/>
      <c r="HR1010" s="519"/>
      <c r="HS1010" s="519"/>
      <c r="HT1010" s="519"/>
      <c r="HU1010" s="519"/>
      <c r="HV1010" s="519"/>
      <c r="HW1010" s="519"/>
      <c r="HX1010" s="519"/>
      <c r="HY1010" s="519"/>
      <c r="HZ1010" s="519"/>
      <c r="IA1010" s="519"/>
      <c r="IB1010" s="519"/>
      <c r="IC1010" s="519"/>
      <c r="ID1010" s="519"/>
      <c r="IE1010" s="519"/>
      <c r="IF1010" s="519"/>
      <c r="IG1010" s="519"/>
      <c r="IH1010" s="519"/>
      <c r="II1010" s="519"/>
      <c r="IJ1010" s="519"/>
      <c r="IK1010" s="519"/>
      <c r="IL1010" s="519"/>
      <c r="IM1010" s="519"/>
      <c r="IN1010" s="519"/>
      <c r="IO1010" s="519"/>
      <c r="IP1010" s="519"/>
      <c r="IQ1010" s="519"/>
      <c r="IR1010" s="519"/>
      <c r="IS1010" s="519"/>
      <c r="IT1010" s="519"/>
      <c r="IU1010" s="519"/>
      <c r="IV1010" s="519"/>
    </row>
    <row r="1011" spans="1:256" s="506" customFormat="1" ht="24.75" customHeight="1" hidden="1">
      <c r="A1011" s="541" t="s">
        <v>810</v>
      </c>
      <c r="B1011" s="363"/>
      <c r="C1011" s="363">
        <f t="shared" si="55"/>
        <v>0</v>
      </c>
      <c r="D1011" s="363">
        <v>0</v>
      </c>
      <c r="E1011" s="542"/>
      <c r="F1011" s="543"/>
      <c r="G1011" s="542"/>
      <c r="H1011" s="518"/>
      <c r="I1011" s="519"/>
      <c r="J1011" s="519"/>
      <c r="K1011" s="519"/>
      <c r="L1011" s="519"/>
      <c r="M1011" s="519"/>
      <c r="N1011" s="519"/>
      <c r="O1011" s="519"/>
      <c r="P1011" s="519"/>
      <c r="Q1011" s="519"/>
      <c r="R1011" s="519"/>
      <c r="S1011" s="519"/>
      <c r="T1011" s="519"/>
      <c r="U1011" s="519"/>
      <c r="V1011" s="519"/>
      <c r="W1011" s="519"/>
      <c r="X1011" s="519"/>
      <c r="Y1011" s="519"/>
      <c r="Z1011" s="519"/>
      <c r="AA1011" s="519"/>
      <c r="AB1011" s="519"/>
      <c r="AC1011" s="519"/>
      <c r="AD1011" s="519"/>
      <c r="AE1011" s="519"/>
      <c r="AF1011" s="519"/>
      <c r="HQ1011" s="519"/>
      <c r="HR1011" s="519"/>
      <c r="HS1011" s="519"/>
      <c r="HT1011" s="519"/>
      <c r="HU1011" s="519"/>
      <c r="HV1011" s="519"/>
      <c r="HW1011" s="519"/>
      <c r="HX1011" s="519"/>
      <c r="HY1011" s="519"/>
      <c r="HZ1011" s="519"/>
      <c r="IA1011" s="519"/>
      <c r="IB1011" s="519"/>
      <c r="IC1011" s="519"/>
      <c r="ID1011" s="519"/>
      <c r="IE1011" s="519"/>
      <c r="IF1011" s="519"/>
      <c r="IG1011" s="519"/>
      <c r="IH1011" s="519"/>
      <c r="II1011" s="519"/>
      <c r="IJ1011" s="519"/>
      <c r="IK1011" s="519"/>
      <c r="IL1011" s="519"/>
      <c r="IM1011" s="519"/>
      <c r="IN1011" s="519"/>
      <c r="IO1011" s="519"/>
      <c r="IP1011" s="519"/>
      <c r="IQ1011" s="519"/>
      <c r="IR1011" s="519"/>
      <c r="IS1011" s="519"/>
      <c r="IT1011" s="519"/>
      <c r="IU1011" s="519"/>
      <c r="IV1011" s="519"/>
    </row>
    <row r="1012" spans="1:256" s="506" customFormat="1" ht="24.75" customHeight="1" hidden="1">
      <c r="A1012" s="541" t="s">
        <v>811</v>
      </c>
      <c r="B1012" s="363"/>
      <c r="C1012" s="363">
        <f t="shared" si="55"/>
        <v>0</v>
      </c>
      <c r="D1012" s="363">
        <v>0</v>
      </c>
      <c r="E1012" s="542"/>
      <c r="F1012" s="543"/>
      <c r="G1012" s="542"/>
      <c r="H1012" s="518"/>
      <c r="I1012" s="519"/>
      <c r="J1012" s="519"/>
      <c r="K1012" s="519"/>
      <c r="L1012" s="519"/>
      <c r="M1012" s="519"/>
      <c r="N1012" s="519"/>
      <c r="O1012" s="519"/>
      <c r="P1012" s="519"/>
      <c r="Q1012" s="519"/>
      <c r="R1012" s="519"/>
      <c r="S1012" s="519"/>
      <c r="T1012" s="519"/>
      <c r="U1012" s="519"/>
      <c r="V1012" s="519"/>
      <c r="W1012" s="519"/>
      <c r="X1012" s="519"/>
      <c r="Y1012" s="519"/>
      <c r="Z1012" s="519"/>
      <c r="AA1012" s="519"/>
      <c r="AB1012" s="519"/>
      <c r="AC1012" s="519"/>
      <c r="AD1012" s="519"/>
      <c r="AE1012" s="519"/>
      <c r="AF1012" s="519"/>
      <c r="HQ1012" s="519"/>
      <c r="HR1012" s="519"/>
      <c r="HS1012" s="519"/>
      <c r="HT1012" s="519"/>
      <c r="HU1012" s="519"/>
      <c r="HV1012" s="519"/>
      <c r="HW1012" s="519"/>
      <c r="HX1012" s="519"/>
      <c r="HY1012" s="519"/>
      <c r="HZ1012" s="519"/>
      <c r="IA1012" s="519"/>
      <c r="IB1012" s="519"/>
      <c r="IC1012" s="519"/>
      <c r="ID1012" s="519"/>
      <c r="IE1012" s="519"/>
      <c r="IF1012" s="519"/>
      <c r="IG1012" s="519"/>
      <c r="IH1012" s="519"/>
      <c r="II1012" s="519"/>
      <c r="IJ1012" s="519"/>
      <c r="IK1012" s="519"/>
      <c r="IL1012" s="519"/>
      <c r="IM1012" s="519"/>
      <c r="IN1012" s="519"/>
      <c r="IO1012" s="519"/>
      <c r="IP1012" s="519"/>
      <c r="IQ1012" s="519"/>
      <c r="IR1012" s="519"/>
      <c r="IS1012" s="519"/>
      <c r="IT1012" s="519"/>
      <c r="IU1012" s="519"/>
      <c r="IV1012" s="519"/>
    </row>
    <row r="1013" spans="1:8" s="508" customFormat="1" ht="24.75" customHeight="1" hidden="1">
      <c r="A1013" s="541" t="s">
        <v>812</v>
      </c>
      <c r="B1013" s="363"/>
      <c r="C1013" s="363">
        <f t="shared" si="55"/>
        <v>0</v>
      </c>
      <c r="D1013" s="363">
        <v>0</v>
      </c>
      <c r="E1013" s="542"/>
      <c r="F1013" s="543"/>
      <c r="G1013" s="542"/>
      <c r="H1013" s="544"/>
    </row>
    <row r="1014" spans="1:256" s="506" customFormat="1" ht="24.75" customHeight="1" hidden="1">
      <c r="A1014" s="541" t="s">
        <v>813</v>
      </c>
      <c r="B1014" s="363"/>
      <c r="C1014" s="363">
        <f t="shared" si="55"/>
        <v>0</v>
      </c>
      <c r="D1014" s="363">
        <v>0</v>
      </c>
      <c r="E1014" s="542"/>
      <c r="F1014" s="543"/>
      <c r="G1014" s="542"/>
      <c r="H1014" s="518"/>
      <c r="I1014" s="519"/>
      <c r="J1014" s="519"/>
      <c r="K1014" s="519"/>
      <c r="L1014" s="519"/>
      <c r="M1014" s="519"/>
      <c r="N1014" s="519"/>
      <c r="O1014" s="519"/>
      <c r="P1014" s="519"/>
      <c r="Q1014" s="519"/>
      <c r="R1014" s="519"/>
      <c r="S1014" s="519"/>
      <c r="T1014" s="519"/>
      <c r="U1014" s="519"/>
      <c r="V1014" s="519"/>
      <c r="W1014" s="519"/>
      <c r="X1014" s="519"/>
      <c r="Y1014" s="519"/>
      <c r="Z1014" s="519"/>
      <c r="AA1014" s="519"/>
      <c r="AB1014" s="519"/>
      <c r="AC1014" s="519"/>
      <c r="AD1014" s="519"/>
      <c r="AE1014" s="519"/>
      <c r="AF1014" s="519"/>
      <c r="HQ1014" s="519"/>
      <c r="HR1014" s="519"/>
      <c r="HS1014" s="519"/>
      <c r="HT1014" s="519"/>
      <c r="HU1014" s="519"/>
      <c r="HV1014" s="519"/>
      <c r="HW1014" s="519"/>
      <c r="HX1014" s="519"/>
      <c r="HY1014" s="519"/>
      <c r="HZ1014" s="519"/>
      <c r="IA1014" s="519"/>
      <c r="IB1014" s="519"/>
      <c r="IC1014" s="519"/>
      <c r="ID1014" s="519"/>
      <c r="IE1014" s="519"/>
      <c r="IF1014" s="519"/>
      <c r="IG1014" s="519"/>
      <c r="IH1014" s="519"/>
      <c r="II1014" s="519"/>
      <c r="IJ1014" s="519"/>
      <c r="IK1014" s="519"/>
      <c r="IL1014" s="519"/>
      <c r="IM1014" s="519"/>
      <c r="IN1014" s="519"/>
      <c r="IO1014" s="519"/>
      <c r="IP1014" s="519"/>
      <c r="IQ1014" s="519"/>
      <c r="IR1014" s="519"/>
      <c r="IS1014" s="519"/>
      <c r="IT1014" s="519"/>
      <c r="IU1014" s="519"/>
      <c r="IV1014" s="519"/>
    </row>
    <row r="1015" spans="1:8" s="508" customFormat="1" ht="39.75" customHeight="1" hidden="1">
      <c r="A1015" s="534" t="s">
        <v>814</v>
      </c>
      <c r="B1015" s="360">
        <f>SUM(B1016:B1019)</f>
        <v>0</v>
      </c>
      <c r="C1015" s="360">
        <f t="shared" si="55"/>
        <v>0</v>
      </c>
      <c r="D1015" s="360">
        <f>SUM(D1016:D1019)</f>
        <v>0</v>
      </c>
      <c r="E1015" s="536"/>
      <c r="F1015" s="539">
        <f>SUM(F1016:F1019)</f>
        <v>0</v>
      </c>
      <c r="G1015" s="536"/>
      <c r="H1015" s="540"/>
    </row>
    <row r="1016" spans="1:256" s="506" customFormat="1" ht="24.75" customHeight="1" hidden="1">
      <c r="A1016" s="541" t="s">
        <v>815</v>
      </c>
      <c r="B1016" s="363"/>
      <c r="C1016" s="363">
        <f t="shared" si="55"/>
        <v>0</v>
      </c>
      <c r="D1016" s="363">
        <v>0</v>
      </c>
      <c r="E1016" s="542"/>
      <c r="F1016" s="543"/>
      <c r="G1016" s="542"/>
      <c r="H1016" s="518"/>
      <c r="I1016" s="519"/>
      <c r="J1016" s="519"/>
      <c r="K1016" s="519"/>
      <c r="L1016" s="519"/>
      <c r="M1016" s="519"/>
      <c r="N1016" s="519"/>
      <c r="O1016" s="519"/>
      <c r="P1016" s="519"/>
      <c r="Q1016" s="519"/>
      <c r="R1016" s="519"/>
      <c r="S1016" s="519"/>
      <c r="T1016" s="519"/>
      <c r="U1016" s="519"/>
      <c r="V1016" s="519"/>
      <c r="W1016" s="519"/>
      <c r="X1016" s="519"/>
      <c r="Y1016" s="519"/>
      <c r="Z1016" s="519"/>
      <c r="AA1016" s="519"/>
      <c r="AB1016" s="519"/>
      <c r="AC1016" s="519"/>
      <c r="AD1016" s="519"/>
      <c r="AE1016" s="519"/>
      <c r="AF1016" s="519"/>
      <c r="HQ1016" s="519"/>
      <c r="HR1016" s="519"/>
      <c r="HS1016" s="519"/>
      <c r="HT1016" s="519"/>
      <c r="HU1016" s="519"/>
      <c r="HV1016" s="519"/>
      <c r="HW1016" s="519"/>
      <c r="HX1016" s="519"/>
      <c r="HY1016" s="519"/>
      <c r="HZ1016" s="519"/>
      <c r="IA1016" s="519"/>
      <c r="IB1016" s="519"/>
      <c r="IC1016" s="519"/>
      <c r="ID1016" s="519"/>
      <c r="IE1016" s="519"/>
      <c r="IF1016" s="519"/>
      <c r="IG1016" s="519"/>
      <c r="IH1016" s="519"/>
      <c r="II1016" s="519"/>
      <c r="IJ1016" s="519"/>
      <c r="IK1016" s="519"/>
      <c r="IL1016" s="519"/>
      <c r="IM1016" s="519"/>
      <c r="IN1016" s="519"/>
      <c r="IO1016" s="519"/>
      <c r="IP1016" s="519"/>
      <c r="IQ1016" s="519"/>
      <c r="IR1016" s="519"/>
      <c r="IS1016" s="519"/>
      <c r="IT1016" s="519"/>
      <c r="IU1016" s="519"/>
      <c r="IV1016" s="519"/>
    </row>
    <row r="1017" spans="1:8" s="508" customFormat="1" ht="24.75" customHeight="1" hidden="1">
      <c r="A1017" s="541" t="s">
        <v>816</v>
      </c>
      <c r="B1017" s="363"/>
      <c r="C1017" s="363">
        <f t="shared" si="55"/>
        <v>0</v>
      </c>
      <c r="D1017" s="363">
        <v>0</v>
      </c>
      <c r="E1017" s="542"/>
      <c r="F1017" s="543"/>
      <c r="G1017" s="542"/>
      <c r="H1017" s="544"/>
    </row>
    <row r="1018" spans="1:256" s="509" customFormat="1" ht="24.75" customHeight="1" hidden="1">
      <c r="A1018" s="541" t="s">
        <v>817</v>
      </c>
      <c r="B1018" s="363"/>
      <c r="C1018" s="363">
        <f t="shared" si="55"/>
        <v>0</v>
      </c>
      <c r="D1018" s="363">
        <v>0</v>
      </c>
      <c r="E1018" s="542"/>
      <c r="F1018" s="543"/>
      <c r="G1018" s="542"/>
      <c r="H1018" s="518"/>
      <c r="I1018" s="519"/>
      <c r="J1018" s="519"/>
      <c r="K1018" s="519"/>
      <c r="L1018" s="519"/>
      <c r="M1018" s="519"/>
      <c r="N1018" s="519"/>
      <c r="O1018" s="519"/>
      <c r="P1018" s="519"/>
      <c r="Q1018" s="519"/>
      <c r="R1018" s="519"/>
      <c r="S1018" s="519"/>
      <c r="T1018" s="519"/>
      <c r="U1018" s="519"/>
      <c r="V1018" s="519"/>
      <c r="W1018" s="519"/>
      <c r="X1018" s="519"/>
      <c r="Y1018" s="519"/>
      <c r="Z1018" s="519"/>
      <c r="AA1018" s="519"/>
      <c r="AB1018" s="519"/>
      <c r="AC1018" s="519"/>
      <c r="AD1018" s="519"/>
      <c r="AE1018" s="519"/>
      <c r="AF1018" s="519"/>
      <c r="HQ1018" s="519"/>
      <c r="HR1018" s="519"/>
      <c r="HS1018" s="519"/>
      <c r="HT1018" s="519"/>
      <c r="HU1018" s="519"/>
      <c r="HV1018" s="519"/>
      <c r="HW1018" s="519"/>
      <c r="HX1018" s="519"/>
      <c r="HY1018" s="519"/>
      <c r="HZ1018" s="519"/>
      <c r="IA1018" s="519"/>
      <c r="IB1018" s="519"/>
      <c r="IC1018" s="519"/>
      <c r="ID1018" s="519"/>
      <c r="IE1018" s="519"/>
      <c r="IF1018" s="519"/>
      <c r="IG1018" s="519"/>
      <c r="IH1018" s="519"/>
      <c r="II1018" s="519"/>
      <c r="IJ1018" s="519"/>
      <c r="IK1018" s="519"/>
      <c r="IL1018" s="519"/>
      <c r="IM1018" s="519"/>
      <c r="IN1018" s="519"/>
      <c r="IO1018" s="519"/>
      <c r="IP1018" s="519"/>
      <c r="IQ1018" s="519"/>
      <c r="IR1018" s="519"/>
      <c r="IS1018" s="519"/>
      <c r="IT1018" s="519"/>
      <c r="IU1018" s="519"/>
      <c r="IV1018" s="519"/>
    </row>
    <row r="1019" spans="1:8" s="508" customFormat="1" ht="24.75" customHeight="1" hidden="1">
      <c r="A1019" s="541" t="s">
        <v>818</v>
      </c>
      <c r="B1019" s="363"/>
      <c r="C1019" s="363">
        <f t="shared" si="55"/>
        <v>0</v>
      </c>
      <c r="D1019" s="363"/>
      <c r="E1019" s="542"/>
      <c r="F1019" s="543"/>
      <c r="G1019" s="542"/>
      <c r="H1019" s="544"/>
    </row>
    <row r="1020" spans="1:8" s="508" customFormat="1" ht="24.75" customHeight="1" hidden="1">
      <c r="A1020" s="534" t="s">
        <v>819</v>
      </c>
      <c r="B1020" s="360">
        <f>SUM(B1021:B1026)</f>
        <v>0</v>
      </c>
      <c r="C1020" s="360">
        <f t="shared" si="55"/>
        <v>0</v>
      </c>
      <c r="D1020" s="360">
        <v>0</v>
      </c>
      <c r="E1020" s="536"/>
      <c r="F1020" s="539">
        <v>0</v>
      </c>
      <c r="G1020" s="536"/>
      <c r="H1020" s="540"/>
    </row>
    <row r="1021" spans="1:8" s="508" customFormat="1" ht="24.75" customHeight="1" hidden="1">
      <c r="A1021" s="541" t="s">
        <v>45</v>
      </c>
      <c r="B1021" s="363"/>
      <c r="C1021" s="363">
        <f t="shared" si="55"/>
        <v>0</v>
      </c>
      <c r="D1021" s="363"/>
      <c r="E1021" s="542"/>
      <c r="F1021" s="543"/>
      <c r="G1021" s="542"/>
      <c r="H1021" s="544"/>
    </row>
    <row r="1022" spans="1:256" s="511" customFormat="1" ht="24.75" customHeight="1" hidden="1">
      <c r="A1022" s="541" t="s">
        <v>46</v>
      </c>
      <c r="B1022" s="363"/>
      <c r="C1022" s="363">
        <f t="shared" si="55"/>
        <v>0</v>
      </c>
      <c r="D1022" s="363">
        <v>0</v>
      </c>
      <c r="E1022" s="542"/>
      <c r="F1022" s="543">
        <v>0</v>
      </c>
      <c r="G1022" s="542"/>
      <c r="H1022" s="518"/>
      <c r="I1022" s="519"/>
      <c r="J1022" s="519"/>
      <c r="K1022" s="519"/>
      <c r="L1022" s="519"/>
      <c r="M1022" s="519"/>
      <c r="N1022" s="519"/>
      <c r="O1022" s="519"/>
      <c r="P1022" s="519"/>
      <c r="Q1022" s="519"/>
      <c r="R1022" s="519"/>
      <c r="S1022" s="519"/>
      <c r="T1022" s="519"/>
      <c r="U1022" s="519"/>
      <c r="V1022" s="519"/>
      <c r="W1022" s="519"/>
      <c r="X1022" s="519"/>
      <c r="Y1022" s="519"/>
      <c r="Z1022" s="519"/>
      <c r="AA1022" s="519"/>
      <c r="AB1022" s="519"/>
      <c r="AC1022" s="519"/>
      <c r="AD1022" s="519"/>
      <c r="AE1022" s="519"/>
      <c r="AF1022" s="519"/>
      <c r="HQ1022" s="519"/>
      <c r="HR1022" s="519"/>
      <c r="HS1022" s="519"/>
      <c r="HT1022" s="519"/>
      <c r="HU1022" s="519"/>
      <c r="HV1022" s="519"/>
      <c r="HW1022" s="519"/>
      <c r="HX1022" s="519"/>
      <c r="HY1022" s="519"/>
      <c r="HZ1022" s="519"/>
      <c r="IA1022" s="519"/>
      <c r="IB1022" s="519"/>
      <c r="IC1022" s="519"/>
      <c r="ID1022" s="519"/>
      <c r="IE1022" s="519"/>
      <c r="IF1022" s="519"/>
      <c r="IG1022" s="519"/>
      <c r="IH1022" s="519"/>
      <c r="II1022" s="519"/>
      <c r="IJ1022" s="519"/>
      <c r="IK1022" s="519"/>
      <c r="IL1022" s="519"/>
      <c r="IM1022" s="519"/>
      <c r="IN1022" s="519"/>
      <c r="IO1022" s="519"/>
      <c r="IP1022" s="519"/>
      <c r="IQ1022" s="519"/>
      <c r="IR1022" s="519"/>
      <c r="IS1022" s="519"/>
      <c r="IT1022" s="519"/>
      <c r="IU1022" s="519"/>
      <c r="IV1022" s="519"/>
    </row>
    <row r="1023" spans="1:256" s="511" customFormat="1" ht="24.75" customHeight="1" hidden="1">
      <c r="A1023" s="541" t="s">
        <v>47</v>
      </c>
      <c r="B1023" s="363"/>
      <c r="C1023" s="363">
        <f t="shared" si="55"/>
        <v>0</v>
      </c>
      <c r="D1023" s="363">
        <v>0</v>
      </c>
      <c r="E1023" s="542"/>
      <c r="F1023" s="543">
        <v>0</v>
      </c>
      <c r="G1023" s="542"/>
      <c r="H1023" s="518"/>
      <c r="I1023" s="519"/>
      <c r="J1023" s="519"/>
      <c r="K1023" s="519"/>
      <c r="L1023" s="519"/>
      <c r="M1023" s="519"/>
      <c r="N1023" s="519"/>
      <c r="O1023" s="519"/>
      <c r="P1023" s="519"/>
      <c r="Q1023" s="519"/>
      <c r="R1023" s="519"/>
      <c r="S1023" s="519"/>
      <c r="T1023" s="519"/>
      <c r="U1023" s="519"/>
      <c r="V1023" s="519"/>
      <c r="W1023" s="519"/>
      <c r="X1023" s="519"/>
      <c r="Y1023" s="519"/>
      <c r="Z1023" s="519"/>
      <c r="AA1023" s="519"/>
      <c r="AB1023" s="519"/>
      <c r="AC1023" s="519"/>
      <c r="AD1023" s="519"/>
      <c r="AE1023" s="519"/>
      <c r="AF1023" s="519"/>
      <c r="HQ1023" s="519"/>
      <c r="HR1023" s="519"/>
      <c r="HS1023" s="519"/>
      <c r="HT1023" s="519"/>
      <c r="HU1023" s="519"/>
      <c r="HV1023" s="519"/>
      <c r="HW1023" s="519"/>
      <c r="HX1023" s="519"/>
      <c r="HY1023" s="519"/>
      <c r="HZ1023" s="519"/>
      <c r="IA1023" s="519"/>
      <c r="IB1023" s="519"/>
      <c r="IC1023" s="519"/>
      <c r="ID1023" s="519"/>
      <c r="IE1023" s="519"/>
      <c r="IF1023" s="519"/>
      <c r="IG1023" s="519"/>
      <c r="IH1023" s="519"/>
      <c r="II1023" s="519"/>
      <c r="IJ1023" s="519"/>
      <c r="IK1023" s="519"/>
      <c r="IL1023" s="519"/>
      <c r="IM1023" s="519"/>
      <c r="IN1023" s="519"/>
      <c r="IO1023" s="519"/>
      <c r="IP1023" s="519"/>
      <c r="IQ1023" s="519"/>
      <c r="IR1023" s="519"/>
      <c r="IS1023" s="519"/>
      <c r="IT1023" s="519"/>
      <c r="IU1023" s="519"/>
      <c r="IV1023" s="519"/>
    </row>
    <row r="1024" spans="1:256" s="506" customFormat="1" ht="24.75" customHeight="1" hidden="1">
      <c r="A1024" s="541" t="s">
        <v>805</v>
      </c>
      <c r="B1024" s="363"/>
      <c r="C1024" s="363">
        <f t="shared" si="55"/>
        <v>0</v>
      </c>
      <c r="D1024" s="363">
        <f>SUM(D1025:D1030)</f>
        <v>0</v>
      </c>
      <c r="E1024" s="542"/>
      <c r="F1024" s="543">
        <f>SUM(F1025:F1030)</f>
        <v>0</v>
      </c>
      <c r="G1024" s="542"/>
      <c r="H1024" s="518"/>
      <c r="I1024" s="519"/>
      <c r="J1024" s="519"/>
      <c r="K1024" s="519"/>
      <c r="L1024" s="519"/>
      <c r="M1024" s="519"/>
      <c r="N1024" s="519"/>
      <c r="O1024" s="519"/>
      <c r="P1024" s="519"/>
      <c r="Q1024" s="519"/>
      <c r="R1024" s="519"/>
      <c r="S1024" s="519"/>
      <c r="T1024" s="519"/>
      <c r="U1024" s="519"/>
      <c r="V1024" s="519"/>
      <c r="W1024" s="519"/>
      <c r="X1024" s="519"/>
      <c r="Y1024" s="519"/>
      <c r="Z1024" s="519"/>
      <c r="AA1024" s="519"/>
      <c r="AB1024" s="519"/>
      <c r="AC1024" s="519"/>
      <c r="AD1024" s="519"/>
      <c r="AE1024" s="519"/>
      <c r="AF1024" s="519"/>
      <c r="HQ1024" s="519"/>
      <c r="HR1024" s="519"/>
      <c r="HS1024" s="519"/>
      <c r="HT1024" s="519"/>
      <c r="HU1024" s="519"/>
      <c r="HV1024" s="519"/>
      <c r="HW1024" s="519"/>
      <c r="HX1024" s="519"/>
      <c r="HY1024" s="519"/>
      <c r="HZ1024" s="519"/>
      <c r="IA1024" s="519"/>
      <c r="IB1024" s="519"/>
      <c r="IC1024" s="519"/>
      <c r="ID1024" s="519"/>
      <c r="IE1024" s="519"/>
      <c r="IF1024" s="519"/>
      <c r="IG1024" s="519"/>
      <c r="IH1024" s="519"/>
      <c r="II1024" s="519"/>
      <c r="IJ1024" s="519"/>
      <c r="IK1024" s="519"/>
      <c r="IL1024" s="519"/>
      <c r="IM1024" s="519"/>
      <c r="IN1024" s="519"/>
      <c r="IO1024" s="519"/>
      <c r="IP1024" s="519"/>
      <c r="IQ1024" s="519"/>
      <c r="IR1024" s="519"/>
      <c r="IS1024" s="519"/>
      <c r="IT1024" s="519"/>
      <c r="IU1024" s="519"/>
      <c r="IV1024" s="519"/>
    </row>
    <row r="1025" spans="1:256" s="506" customFormat="1" ht="24.75" customHeight="1" hidden="1">
      <c r="A1025" s="541" t="s">
        <v>820</v>
      </c>
      <c r="B1025" s="363"/>
      <c r="C1025" s="363">
        <f t="shared" si="55"/>
        <v>0</v>
      </c>
      <c r="D1025" s="363">
        <v>0</v>
      </c>
      <c r="E1025" s="542"/>
      <c r="F1025" s="543">
        <v>0</v>
      </c>
      <c r="G1025" s="542"/>
      <c r="H1025" s="518"/>
      <c r="I1025" s="519"/>
      <c r="J1025" s="519"/>
      <c r="K1025" s="519"/>
      <c r="L1025" s="519"/>
      <c r="M1025" s="519"/>
      <c r="N1025" s="519"/>
      <c r="O1025" s="519"/>
      <c r="P1025" s="519"/>
      <c r="Q1025" s="519"/>
      <c r="R1025" s="519"/>
      <c r="S1025" s="519"/>
      <c r="T1025" s="519"/>
      <c r="U1025" s="519"/>
      <c r="V1025" s="519"/>
      <c r="W1025" s="519"/>
      <c r="X1025" s="519"/>
      <c r="Y1025" s="519"/>
      <c r="Z1025" s="519"/>
      <c r="AA1025" s="519"/>
      <c r="AB1025" s="519"/>
      <c r="AC1025" s="519"/>
      <c r="AD1025" s="519"/>
      <c r="AE1025" s="519"/>
      <c r="AF1025" s="519"/>
      <c r="HQ1025" s="519"/>
      <c r="HR1025" s="519"/>
      <c r="HS1025" s="519"/>
      <c r="HT1025" s="519"/>
      <c r="HU1025" s="519"/>
      <c r="HV1025" s="519"/>
      <c r="HW1025" s="519"/>
      <c r="HX1025" s="519"/>
      <c r="HY1025" s="519"/>
      <c r="HZ1025" s="519"/>
      <c r="IA1025" s="519"/>
      <c r="IB1025" s="519"/>
      <c r="IC1025" s="519"/>
      <c r="ID1025" s="519"/>
      <c r="IE1025" s="519"/>
      <c r="IF1025" s="519"/>
      <c r="IG1025" s="519"/>
      <c r="IH1025" s="519"/>
      <c r="II1025" s="519"/>
      <c r="IJ1025" s="519"/>
      <c r="IK1025" s="519"/>
      <c r="IL1025" s="519"/>
      <c r="IM1025" s="519"/>
      <c r="IN1025" s="519"/>
      <c r="IO1025" s="519"/>
      <c r="IP1025" s="519"/>
      <c r="IQ1025" s="519"/>
      <c r="IR1025" s="519"/>
      <c r="IS1025" s="519"/>
      <c r="IT1025" s="519"/>
      <c r="IU1025" s="519"/>
      <c r="IV1025" s="519"/>
    </row>
    <row r="1026" spans="1:256" s="506" customFormat="1" ht="24.75" customHeight="1" hidden="1">
      <c r="A1026" s="541" t="s">
        <v>821</v>
      </c>
      <c r="B1026" s="363"/>
      <c r="C1026" s="363">
        <f t="shared" si="55"/>
        <v>0</v>
      </c>
      <c r="D1026" s="363">
        <v>0</v>
      </c>
      <c r="E1026" s="542"/>
      <c r="F1026" s="543">
        <v>0</v>
      </c>
      <c r="G1026" s="542"/>
      <c r="H1026" s="518"/>
      <c r="I1026" s="519"/>
      <c r="J1026" s="519"/>
      <c r="K1026" s="519"/>
      <c r="L1026" s="519"/>
      <c r="M1026" s="519"/>
      <c r="N1026" s="519"/>
      <c r="O1026" s="519"/>
      <c r="P1026" s="519"/>
      <c r="Q1026" s="519"/>
      <c r="R1026" s="519"/>
      <c r="S1026" s="519"/>
      <c r="T1026" s="519"/>
      <c r="U1026" s="519"/>
      <c r="V1026" s="519"/>
      <c r="W1026" s="519"/>
      <c r="X1026" s="519"/>
      <c r="Y1026" s="519"/>
      <c r="Z1026" s="519"/>
      <c r="AA1026" s="519"/>
      <c r="AB1026" s="519"/>
      <c r="AC1026" s="519"/>
      <c r="AD1026" s="519"/>
      <c r="AE1026" s="519"/>
      <c r="AF1026" s="519"/>
      <c r="HQ1026" s="519"/>
      <c r="HR1026" s="519"/>
      <c r="HS1026" s="519"/>
      <c r="HT1026" s="519"/>
      <c r="HU1026" s="519"/>
      <c r="HV1026" s="519"/>
      <c r="HW1026" s="519"/>
      <c r="HX1026" s="519"/>
      <c r="HY1026" s="519"/>
      <c r="HZ1026" s="519"/>
      <c r="IA1026" s="519"/>
      <c r="IB1026" s="519"/>
      <c r="IC1026" s="519"/>
      <c r="ID1026" s="519"/>
      <c r="IE1026" s="519"/>
      <c r="IF1026" s="519"/>
      <c r="IG1026" s="519"/>
      <c r="IH1026" s="519"/>
      <c r="II1026" s="519"/>
      <c r="IJ1026" s="519"/>
      <c r="IK1026" s="519"/>
      <c r="IL1026" s="519"/>
      <c r="IM1026" s="519"/>
      <c r="IN1026" s="519"/>
      <c r="IO1026" s="519"/>
      <c r="IP1026" s="519"/>
      <c r="IQ1026" s="519"/>
      <c r="IR1026" s="519"/>
      <c r="IS1026" s="519"/>
      <c r="IT1026" s="519"/>
      <c r="IU1026" s="519"/>
      <c r="IV1026" s="519"/>
    </row>
    <row r="1027" spans="1:8" s="508" customFormat="1" ht="24.75" customHeight="1">
      <c r="A1027" s="534" t="s">
        <v>822</v>
      </c>
      <c r="B1027" s="360">
        <f>SUM(B1028:B1031)</f>
        <v>177</v>
      </c>
      <c r="C1027" s="360">
        <f t="shared" si="55"/>
        <v>23</v>
      </c>
      <c r="D1027" s="360">
        <f>SUM(D1028:D1031)</f>
        <v>0</v>
      </c>
      <c r="E1027" s="536">
        <f aca="true" t="shared" si="56" ref="E1027:E1032">D1027/C1027</f>
        <v>0</v>
      </c>
      <c r="F1027" s="539">
        <f>SUM(F1028:F1031)</f>
        <v>0</v>
      </c>
      <c r="G1027" s="536"/>
      <c r="H1027" s="540">
        <f>SUM(H1028:H1031)</f>
        <v>23</v>
      </c>
    </row>
    <row r="1028" spans="1:256" s="509" customFormat="1" ht="39.75" customHeight="1">
      <c r="A1028" s="541" t="s">
        <v>823</v>
      </c>
      <c r="B1028" s="363"/>
      <c r="C1028" s="363">
        <f t="shared" si="55"/>
        <v>0</v>
      </c>
      <c r="D1028" s="363"/>
      <c r="E1028" s="542"/>
      <c r="F1028" s="543"/>
      <c r="G1028" s="542"/>
      <c r="H1028" s="518"/>
      <c r="I1028" s="519"/>
      <c r="J1028" s="519"/>
      <c r="K1028" s="519"/>
      <c r="L1028" s="519"/>
      <c r="M1028" s="519"/>
      <c r="N1028" s="519"/>
      <c r="O1028" s="519"/>
      <c r="P1028" s="519"/>
      <c r="Q1028" s="519"/>
      <c r="R1028" s="519"/>
      <c r="S1028" s="519"/>
      <c r="T1028" s="519"/>
      <c r="U1028" s="519"/>
      <c r="V1028" s="519"/>
      <c r="W1028" s="519"/>
      <c r="X1028" s="519"/>
      <c r="Y1028" s="519"/>
      <c r="Z1028" s="519"/>
      <c r="AA1028" s="519"/>
      <c r="AB1028" s="519"/>
      <c r="AC1028" s="519"/>
      <c r="AD1028" s="519"/>
      <c r="AE1028" s="519"/>
      <c r="AF1028" s="519"/>
      <c r="HQ1028" s="519"/>
      <c r="HR1028" s="519"/>
      <c r="HS1028" s="519"/>
      <c r="HT1028" s="519"/>
      <c r="HU1028" s="519"/>
      <c r="HV1028" s="519"/>
      <c r="HW1028" s="519"/>
      <c r="HX1028" s="519"/>
      <c r="HY1028" s="519"/>
      <c r="HZ1028" s="519"/>
      <c r="IA1028" s="519"/>
      <c r="IB1028" s="519"/>
      <c r="IC1028" s="519"/>
      <c r="ID1028" s="519"/>
      <c r="IE1028" s="519"/>
      <c r="IF1028" s="519"/>
      <c r="IG1028" s="519"/>
      <c r="IH1028" s="519"/>
      <c r="II1028" s="519"/>
      <c r="IJ1028" s="519"/>
      <c r="IK1028" s="519"/>
      <c r="IL1028" s="519"/>
      <c r="IM1028" s="519"/>
      <c r="IN1028" s="519"/>
      <c r="IO1028" s="519"/>
      <c r="IP1028" s="519"/>
      <c r="IQ1028" s="519"/>
      <c r="IR1028" s="519"/>
      <c r="IS1028" s="519"/>
      <c r="IT1028" s="519"/>
      <c r="IU1028" s="519"/>
      <c r="IV1028" s="519"/>
    </row>
    <row r="1029" spans="1:256" s="510" customFormat="1" ht="39.75" customHeight="1">
      <c r="A1029" s="541" t="s">
        <v>824</v>
      </c>
      <c r="B1029" s="363">
        <v>177</v>
      </c>
      <c r="C1029" s="363">
        <f t="shared" si="55"/>
        <v>23</v>
      </c>
      <c r="D1029" s="363"/>
      <c r="E1029" s="542">
        <f t="shared" si="56"/>
        <v>0</v>
      </c>
      <c r="F1029" s="543"/>
      <c r="G1029" s="542"/>
      <c r="H1029" s="518">
        <v>23</v>
      </c>
      <c r="I1029" s="519"/>
      <c r="J1029" s="519"/>
      <c r="K1029" s="519"/>
      <c r="L1029" s="519"/>
      <c r="M1029" s="519"/>
      <c r="N1029" s="519"/>
      <c r="O1029" s="519"/>
      <c r="P1029" s="519"/>
      <c r="Q1029" s="519"/>
      <c r="R1029" s="519"/>
      <c r="S1029" s="519"/>
      <c r="T1029" s="519"/>
      <c r="U1029" s="519"/>
      <c r="V1029" s="519"/>
      <c r="W1029" s="519"/>
      <c r="X1029" s="519"/>
      <c r="Y1029" s="519"/>
      <c r="Z1029" s="519"/>
      <c r="AA1029" s="519"/>
      <c r="AB1029" s="519"/>
      <c r="AC1029" s="519"/>
      <c r="AD1029" s="519"/>
      <c r="AE1029" s="519"/>
      <c r="AF1029" s="519"/>
      <c r="HQ1029" s="519"/>
      <c r="HR1029" s="519"/>
      <c r="HS1029" s="519"/>
      <c r="HT1029" s="519"/>
      <c r="HU1029" s="519"/>
      <c r="HV1029" s="519"/>
      <c r="HW1029" s="519"/>
      <c r="HX1029" s="519"/>
      <c r="HY1029" s="519"/>
      <c r="HZ1029" s="519"/>
      <c r="IA1029" s="519"/>
      <c r="IB1029" s="519"/>
      <c r="IC1029" s="519"/>
      <c r="ID1029" s="519"/>
      <c r="IE1029" s="519"/>
      <c r="IF1029" s="519"/>
      <c r="IG1029" s="519"/>
      <c r="IH1029" s="519"/>
      <c r="II1029" s="519"/>
      <c r="IJ1029" s="519"/>
      <c r="IK1029" s="519"/>
      <c r="IL1029" s="519"/>
      <c r="IM1029" s="519"/>
      <c r="IN1029" s="519"/>
      <c r="IO1029" s="519"/>
      <c r="IP1029" s="519"/>
      <c r="IQ1029" s="519"/>
      <c r="IR1029" s="519"/>
      <c r="IS1029" s="519"/>
      <c r="IT1029" s="519"/>
      <c r="IU1029" s="519"/>
      <c r="IV1029" s="519"/>
    </row>
    <row r="1030" spans="1:256" s="510" customFormat="1" ht="39.75" customHeight="1">
      <c r="A1030" s="541" t="s">
        <v>825</v>
      </c>
      <c r="B1030" s="363"/>
      <c r="C1030" s="363">
        <f t="shared" si="55"/>
        <v>0</v>
      </c>
      <c r="D1030" s="363"/>
      <c r="E1030" s="542"/>
      <c r="F1030" s="543"/>
      <c r="G1030" s="542"/>
      <c r="H1030" s="518"/>
      <c r="I1030" s="519"/>
      <c r="J1030" s="519"/>
      <c r="K1030" s="519"/>
      <c r="L1030" s="519"/>
      <c r="M1030" s="519"/>
      <c r="N1030" s="519"/>
      <c r="O1030" s="519"/>
      <c r="P1030" s="519"/>
      <c r="Q1030" s="519"/>
      <c r="R1030" s="519"/>
      <c r="S1030" s="519"/>
      <c r="T1030" s="519"/>
      <c r="U1030" s="519"/>
      <c r="V1030" s="519"/>
      <c r="W1030" s="519"/>
      <c r="X1030" s="519"/>
      <c r="Y1030" s="519"/>
      <c r="Z1030" s="519"/>
      <c r="AA1030" s="519"/>
      <c r="AB1030" s="519"/>
      <c r="AC1030" s="519"/>
      <c r="AD1030" s="519"/>
      <c r="AE1030" s="519"/>
      <c r="AF1030" s="519"/>
      <c r="HQ1030" s="519"/>
      <c r="HR1030" s="519"/>
      <c r="HS1030" s="519"/>
      <c r="HT1030" s="519"/>
      <c r="HU1030" s="519"/>
      <c r="HV1030" s="519"/>
      <c r="HW1030" s="519"/>
      <c r="HX1030" s="519"/>
      <c r="HY1030" s="519"/>
      <c r="HZ1030" s="519"/>
      <c r="IA1030" s="519"/>
      <c r="IB1030" s="519"/>
      <c r="IC1030" s="519"/>
      <c r="ID1030" s="519"/>
      <c r="IE1030" s="519"/>
      <c r="IF1030" s="519"/>
      <c r="IG1030" s="519"/>
      <c r="IH1030" s="519"/>
      <c r="II1030" s="519"/>
      <c r="IJ1030" s="519"/>
      <c r="IK1030" s="519"/>
      <c r="IL1030" s="519"/>
      <c r="IM1030" s="519"/>
      <c r="IN1030" s="519"/>
      <c r="IO1030" s="519"/>
      <c r="IP1030" s="519"/>
      <c r="IQ1030" s="519"/>
      <c r="IR1030" s="519"/>
      <c r="IS1030" s="519"/>
      <c r="IT1030" s="519"/>
      <c r="IU1030" s="519"/>
      <c r="IV1030" s="519"/>
    </row>
    <row r="1031" spans="1:8" s="508" customFormat="1" ht="24.75" customHeight="1">
      <c r="A1031" s="541" t="s">
        <v>826</v>
      </c>
      <c r="B1031" s="363"/>
      <c r="C1031" s="363">
        <f aca="true" t="shared" si="57" ref="C1031:C1094">D1031+H1031</f>
        <v>0</v>
      </c>
      <c r="D1031" s="360"/>
      <c r="E1031" s="542"/>
      <c r="F1031" s="539"/>
      <c r="G1031" s="542"/>
      <c r="H1031" s="544"/>
    </row>
    <row r="1032" spans="1:8" s="508" customFormat="1" ht="24.75" customHeight="1">
      <c r="A1032" s="534" t="s">
        <v>827</v>
      </c>
      <c r="B1032" s="360">
        <f>SUM(B1033:B1034)</f>
        <v>0</v>
      </c>
      <c r="C1032" s="360">
        <f t="shared" si="57"/>
        <v>126</v>
      </c>
      <c r="D1032" s="360">
        <f>SUM(D1033:D1034)</f>
        <v>105</v>
      </c>
      <c r="E1032" s="536">
        <f t="shared" si="56"/>
        <v>0.8333333333333334</v>
      </c>
      <c r="F1032" s="539">
        <f>SUM(F1033:F1034)</f>
        <v>0</v>
      </c>
      <c r="G1032" s="536"/>
      <c r="H1032" s="540">
        <f>SUM(H1033:H1034)</f>
        <v>21</v>
      </c>
    </row>
    <row r="1033" spans="1:256" s="509" customFormat="1" ht="24.75" customHeight="1">
      <c r="A1033" s="541" t="s">
        <v>828</v>
      </c>
      <c r="B1033" s="363"/>
      <c r="C1033" s="363">
        <f t="shared" si="57"/>
        <v>0</v>
      </c>
      <c r="D1033" s="363">
        <v>0</v>
      </c>
      <c r="E1033" s="542"/>
      <c r="F1033" s="543">
        <v>0</v>
      </c>
      <c r="G1033" s="542"/>
      <c r="H1033" s="518"/>
      <c r="I1033" s="519"/>
      <c r="J1033" s="519"/>
      <c r="K1033" s="519"/>
      <c r="L1033" s="519"/>
      <c r="M1033" s="519"/>
      <c r="N1033" s="519"/>
      <c r="O1033" s="519"/>
      <c r="P1033" s="519"/>
      <c r="Q1033" s="519"/>
      <c r="R1033" s="519"/>
      <c r="S1033" s="519"/>
      <c r="T1033" s="519"/>
      <c r="U1033" s="519"/>
      <c r="V1033" s="519"/>
      <c r="W1033" s="519"/>
      <c r="X1033" s="519"/>
      <c r="Y1033" s="519"/>
      <c r="Z1033" s="519"/>
      <c r="AA1033" s="519"/>
      <c r="AB1033" s="519"/>
      <c r="AC1033" s="519"/>
      <c r="AD1033" s="519"/>
      <c r="AE1033" s="519"/>
      <c r="AF1033" s="519"/>
      <c r="HQ1033" s="519"/>
      <c r="HR1033" s="519"/>
      <c r="HS1033" s="519"/>
      <c r="HT1033" s="519"/>
      <c r="HU1033" s="519"/>
      <c r="HV1033" s="519"/>
      <c r="HW1033" s="519"/>
      <c r="HX1033" s="519"/>
      <c r="HY1033" s="519"/>
      <c r="HZ1033" s="519"/>
      <c r="IA1033" s="519"/>
      <c r="IB1033" s="519"/>
      <c r="IC1033" s="519"/>
      <c r="ID1033" s="519"/>
      <c r="IE1033" s="519"/>
      <c r="IF1033" s="519"/>
      <c r="IG1033" s="519"/>
      <c r="IH1033" s="519"/>
      <c r="II1033" s="519"/>
      <c r="IJ1033" s="519"/>
      <c r="IK1033" s="519"/>
      <c r="IL1033" s="519"/>
      <c r="IM1033" s="519"/>
      <c r="IN1033" s="519"/>
      <c r="IO1033" s="519"/>
      <c r="IP1033" s="519"/>
      <c r="IQ1033" s="519"/>
      <c r="IR1033" s="519"/>
      <c r="IS1033" s="519"/>
      <c r="IT1033" s="519"/>
      <c r="IU1033" s="519"/>
      <c r="IV1033" s="519"/>
    </row>
    <row r="1034" spans="1:256" s="510" customFormat="1" ht="24.75" customHeight="1">
      <c r="A1034" s="541" t="s">
        <v>829</v>
      </c>
      <c r="B1034" s="363"/>
      <c r="C1034" s="363">
        <f t="shared" si="57"/>
        <v>126</v>
      </c>
      <c r="D1034" s="363">
        <v>105</v>
      </c>
      <c r="E1034" s="542">
        <f>D1034/C1034</f>
        <v>0.8333333333333334</v>
      </c>
      <c r="F1034" s="543">
        <v>0</v>
      </c>
      <c r="G1034" s="542"/>
      <c r="H1034" s="518">
        <v>21</v>
      </c>
      <c r="I1034" s="519"/>
      <c r="J1034" s="519"/>
      <c r="K1034" s="519"/>
      <c r="L1034" s="519"/>
      <c r="M1034" s="519"/>
      <c r="N1034" s="519"/>
      <c r="O1034" s="519"/>
      <c r="P1034" s="519"/>
      <c r="Q1034" s="519"/>
      <c r="R1034" s="519"/>
      <c r="S1034" s="519"/>
      <c r="T1034" s="519"/>
      <c r="U1034" s="519"/>
      <c r="V1034" s="519"/>
      <c r="W1034" s="519"/>
      <c r="X1034" s="519"/>
      <c r="Y1034" s="519"/>
      <c r="Z1034" s="519"/>
      <c r="AA1034" s="519"/>
      <c r="AB1034" s="519"/>
      <c r="AC1034" s="519"/>
      <c r="AD1034" s="519"/>
      <c r="AE1034" s="519"/>
      <c r="AF1034" s="519"/>
      <c r="HQ1034" s="519"/>
      <c r="HR1034" s="519"/>
      <c r="HS1034" s="519"/>
      <c r="HT1034" s="519"/>
      <c r="HU1034" s="519"/>
      <c r="HV1034" s="519"/>
      <c r="HW1034" s="519"/>
      <c r="HX1034" s="519"/>
      <c r="HY1034" s="519"/>
      <c r="HZ1034" s="519"/>
      <c r="IA1034" s="519"/>
      <c r="IB1034" s="519"/>
      <c r="IC1034" s="519"/>
      <c r="ID1034" s="519"/>
      <c r="IE1034" s="519"/>
      <c r="IF1034" s="519"/>
      <c r="IG1034" s="519"/>
      <c r="IH1034" s="519"/>
      <c r="II1034" s="519"/>
      <c r="IJ1034" s="519"/>
      <c r="IK1034" s="519"/>
      <c r="IL1034" s="519"/>
      <c r="IM1034" s="519"/>
      <c r="IN1034" s="519"/>
      <c r="IO1034" s="519"/>
      <c r="IP1034" s="519"/>
      <c r="IQ1034" s="519"/>
      <c r="IR1034" s="519"/>
      <c r="IS1034" s="519"/>
      <c r="IT1034" s="519"/>
      <c r="IU1034" s="519"/>
      <c r="IV1034" s="519"/>
    </row>
    <row r="1035" spans="1:8" s="508" customFormat="1" ht="24.75" customHeight="1">
      <c r="A1035" s="534" t="s">
        <v>830</v>
      </c>
      <c r="B1035" s="360">
        <f>B1036+B1046+B1062+B1067+B1081+B1088+B1095</f>
        <v>660</v>
      </c>
      <c r="C1035" s="360">
        <f t="shared" si="57"/>
        <v>2545</v>
      </c>
      <c r="D1035" s="360">
        <f>D1036+D1046+D1062+D1067+D1081+D1088+D1095</f>
        <v>488</v>
      </c>
      <c r="E1035" s="536">
        <f>D1035/C1035</f>
        <v>0.19174852652259333</v>
      </c>
      <c r="F1035" s="539">
        <f>F1036+F1046+F1062+F1067+F1081+F1088+F1095</f>
        <v>135</v>
      </c>
      <c r="G1035" s="536">
        <f>(D1035-F1035)/F1035</f>
        <v>2.6148148148148147</v>
      </c>
      <c r="H1035" s="540">
        <f>H1036+H1046+H1062+H1067+H1081+H1088+H1095</f>
        <v>2057</v>
      </c>
    </row>
    <row r="1036" spans="1:8" s="508" customFormat="1" ht="24.75" customHeight="1" hidden="1">
      <c r="A1036" s="534" t="s">
        <v>831</v>
      </c>
      <c r="B1036" s="360">
        <f>SUM(B1037:B1045)</f>
        <v>0</v>
      </c>
      <c r="C1036" s="360">
        <f t="shared" si="57"/>
        <v>0</v>
      </c>
      <c r="D1036" s="360">
        <f>SUM(D1037:D1045)</f>
        <v>0</v>
      </c>
      <c r="E1036" s="536"/>
      <c r="F1036" s="539">
        <f>SUM(F1037:F1045)</f>
        <v>0</v>
      </c>
      <c r="G1036" s="536"/>
      <c r="H1036" s="540">
        <f>SUM(H1037:H1045)</f>
        <v>0</v>
      </c>
    </row>
    <row r="1037" spans="1:256" s="510" customFormat="1" ht="24.75" customHeight="1" hidden="1">
      <c r="A1037" s="541" t="s">
        <v>45</v>
      </c>
      <c r="B1037" s="363"/>
      <c r="C1037" s="363">
        <f t="shared" si="57"/>
        <v>0</v>
      </c>
      <c r="D1037" s="363"/>
      <c r="E1037" s="542"/>
      <c r="F1037" s="543"/>
      <c r="G1037" s="542"/>
      <c r="H1037" s="518"/>
      <c r="I1037" s="519"/>
      <c r="J1037" s="519"/>
      <c r="K1037" s="519"/>
      <c r="L1037" s="519"/>
      <c r="M1037" s="519"/>
      <c r="N1037" s="519"/>
      <c r="O1037" s="519"/>
      <c r="P1037" s="519"/>
      <c r="Q1037" s="519"/>
      <c r="R1037" s="519"/>
      <c r="S1037" s="519"/>
      <c r="T1037" s="519"/>
      <c r="U1037" s="519"/>
      <c r="V1037" s="519"/>
      <c r="W1037" s="519"/>
      <c r="X1037" s="519"/>
      <c r="Y1037" s="519"/>
      <c r="Z1037" s="519"/>
      <c r="AA1037" s="519"/>
      <c r="AB1037" s="519"/>
      <c r="AC1037" s="519"/>
      <c r="AD1037" s="519"/>
      <c r="AE1037" s="519"/>
      <c r="AF1037" s="519"/>
      <c r="HQ1037" s="519"/>
      <c r="HR1037" s="519"/>
      <c r="HS1037" s="519"/>
      <c r="HT1037" s="519"/>
      <c r="HU1037" s="519"/>
      <c r="HV1037" s="519"/>
      <c r="HW1037" s="519"/>
      <c r="HX1037" s="519"/>
      <c r="HY1037" s="519"/>
      <c r="HZ1037" s="519"/>
      <c r="IA1037" s="519"/>
      <c r="IB1037" s="519"/>
      <c r="IC1037" s="519"/>
      <c r="ID1037" s="519"/>
      <c r="IE1037" s="519"/>
      <c r="IF1037" s="519"/>
      <c r="IG1037" s="519"/>
      <c r="IH1037" s="519"/>
      <c r="II1037" s="519"/>
      <c r="IJ1037" s="519"/>
      <c r="IK1037" s="519"/>
      <c r="IL1037" s="519"/>
      <c r="IM1037" s="519"/>
      <c r="IN1037" s="519"/>
      <c r="IO1037" s="519"/>
      <c r="IP1037" s="519"/>
      <c r="IQ1037" s="519"/>
      <c r="IR1037" s="519"/>
      <c r="IS1037" s="519"/>
      <c r="IT1037" s="519"/>
      <c r="IU1037" s="519"/>
      <c r="IV1037" s="519"/>
    </row>
    <row r="1038" spans="1:256" s="510" customFormat="1" ht="24.75" customHeight="1" hidden="1">
      <c r="A1038" s="541" t="s">
        <v>46</v>
      </c>
      <c r="B1038" s="363"/>
      <c r="C1038" s="363">
        <f t="shared" si="57"/>
        <v>0</v>
      </c>
      <c r="D1038" s="363"/>
      <c r="E1038" s="542"/>
      <c r="F1038" s="543"/>
      <c r="G1038" s="542"/>
      <c r="H1038" s="518"/>
      <c r="I1038" s="519"/>
      <c r="J1038" s="519"/>
      <c r="K1038" s="519"/>
      <c r="L1038" s="519"/>
      <c r="M1038" s="519"/>
      <c r="N1038" s="519"/>
      <c r="O1038" s="519"/>
      <c r="P1038" s="519"/>
      <c r="Q1038" s="519"/>
      <c r="R1038" s="519"/>
      <c r="S1038" s="519"/>
      <c r="T1038" s="519"/>
      <c r="U1038" s="519"/>
      <c r="V1038" s="519"/>
      <c r="W1038" s="519"/>
      <c r="X1038" s="519"/>
      <c r="Y1038" s="519"/>
      <c r="Z1038" s="519"/>
      <c r="AA1038" s="519"/>
      <c r="AB1038" s="519"/>
      <c r="AC1038" s="519"/>
      <c r="AD1038" s="519"/>
      <c r="AE1038" s="519"/>
      <c r="AF1038" s="519"/>
      <c r="HQ1038" s="519"/>
      <c r="HR1038" s="519"/>
      <c r="HS1038" s="519"/>
      <c r="HT1038" s="519"/>
      <c r="HU1038" s="519"/>
      <c r="HV1038" s="519"/>
      <c r="HW1038" s="519"/>
      <c r="HX1038" s="519"/>
      <c r="HY1038" s="519"/>
      <c r="HZ1038" s="519"/>
      <c r="IA1038" s="519"/>
      <c r="IB1038" s="519"/>
      <c r="IC1038" s="519"/>
      <c r="ID1038" s="519"/>
      <c r="IE1038" s="519"/>
      <c r="IF1038" s="519"/>
      <c r="IG1038" s="519"/>
      <c r="IH1038" s="519"/>
      <c r="II1038" s="519"/>
      <c r="IJ1038" s="519"/>
      <c r="IK1038" s="519"/>
      <c r="IL1038" s="519"/>
      <c r="IM1038" s="519"/>
      <c r="IN1038" s="519"/>
      <c r="IO1038" s="519"/>
      <c r="IP1038" s="519"/>
      <c r="IQ1038" s="519"/>
      <c r="IR1038" s="519"/>
      <c r="IS1038" s="519"/>
      <c r="IT1038" s="519"/>
      <c r="IU1038" s="519"/>
      <c r="IV1038" s="519"/>
    </row>
    <row r="1039" spans="1:8" s="508" customFormat="1" ht="24.75" customHeight="1" hidden="1">
      <c r="A1039" s="541" t="s">
        <v>47</v>
      </c>
      <c r="B1039" s="363"/>
      <c r="C1039" s="363">
        <f t="shared" si="57"/>
        <v>0</v>
      </c>
      <c r="D1039" s="360"/>
      <c r="E1039" s="542"/>
      <c r="F1039" s="539"/>
      <c r="G1039" s="542"/>
      <c r="H1039" s="544"/>
    </row>
    <row r="1040" spans="1:8" s="508" customFormat="1" ht="24.75" customHeight="1" hidden="1">
      <c r="A1040" s="541" t="s">
        <v>832</v>
      </c>
      <c r="B1040" s="363"/>
      <c r="C1040" s="363">
        <f t="shared" si="57"/>
        <v>0</v>
      </c>
      <c r="D1040" s="360"/>
      <c r="E1040" s="542"/>
      <c r="F1040" s="539"/>
      <c r="G1040" s="542"/>
      <c r="H1040" s="544"/>
    </row>
    <row r="1041" spans="1:256" s="511" customFormat="1" ht="24.75" customHeight="1" hidden="1">
      <c r="A1041" s="541" t="s">
        <v>833</v>
      </c>
      <c r="B1041" s="363"/>
      <c r="C1041" s="363">
        <f t="shared" si="57"/>
        <v>0</v>
      </c>
      <c r="D1041" s="363"/>
      <c r="E1041" s="542"/>
      <c r="F1041" s="543"/>
      <c r="G1041" s="542"/>
      <c r="H1041" s="518"/>
      <c r="I1041" s="519"/>
      <c r="J1041" s="519"/>
      <c r="K1041" s="519"/>
      <c r="L1041" s="519"/>
      <c r="M1041" s="519"/>
      <c r="N1041" s="519"/>
      <c r="O1041" s="519"/>
      <c r="P1041" s="519"/>
      <c r="Q1041" s="519"/>
      <c r="R1041" s="519"/>
      <c r="S1041" s="519"/>
      <c r="T1041" s="519"/>
      <c r="U1041" s="519"/>
      <c r="V1041" s="519"/>
      <c r="W1041" s="519"/>
      <c r="X1041" s="519"/>
      <c r="Y1041" s="519"/>
      <c r="Z1041" s="519"/>
      <c r="AA1041" s="519"/>
      <c r="AB1041" s="519"/>
      <c r="AC1041" s="519"/>
      <c r="AD1041" s="519"/>
      <c r="AE1041" s="519"/>
      <c r="AF1041" s="519"/>
      <c r="HQ1041" s="519"/>
      <c r="HR1041" s="519"/>
      <c r="HS1041" s="519"/>
      <c r="HT1041" s="519"/>
      <c r="HU1041" s="519"/>
      <c r="HV1041" s="519"/>
      <c r="HW1041" s="519"/>
      <c r="HX1041" s="519"/>
      <c r="HY1041" s="519"/>
      <c r="HZ1041" s="519"/>
      <c r="IA1041" s="519"/>
      <c r="IB1041" s="519"/>
      <c r="IC1041" s="519"/>
      <c r="ID1041" s="519"/>
      <c r="IE1041" s="519"/>
      <c r="IF1041" s="519"/>
      <c r="IG1041" s="519"/>
      <c r="IH1041" s="519"/>
      <c r="II1041" s="519"/>
      <c r="IJ1041" s="519"/>
      <c r="IK1041" s="519"/>
      <c r="IL1041" s="519"/>
      <c r="IM1041" s="519"/>
      <c r="IN1041" s="519"/>
      <c r="IO1041" s="519"/>
      <c r="IP1041" s="519"/>
      <c r="IQ1041" s="519"/>
      <c r="IR1041" s="519"/>
      <c r="IS1041" s="519"/>
      <c r="IT1041" s="519"/>
      <c r="IU1041" s="519"/>
      <c r="IV1041" s="519"/>
    </row>
    <row r="1042" spans="1:256" s="511" customFormat="1" ht="24.75" customHeight="1" hidden="1">
      <c r="A1042" s="541" t="s">
        <v>834</v>
      </c>
      <c r="B1042" s="363"/>
      <c r="C1042" s="363">
        <f t="shared" si="57"/>
        <v>0</v>
      </c>
      <c r="D1042" s="363"/>
      <c r="E1042" s="542"/>
      <c r="F1042" s="543"/>
      <c r="G1042" s="542"/>
      <c r="H1042" s="518"/>
      <c r="I1042" s="519"/>
      <c r="J1042" s="519"/>
      <c r="K1042" s="519"/>
      <c r="L1042" s="519"/>
      <c r="M1042" s="519"/>
      <c r="N1042" s="519"/>
      <c r="O1042" s="519"/>
      <c r="P1042" s="519"/>
      <c r="Q1042" s="519"/>
      <c r="R1042" s="519"/>
      <c r="S1042" s="519"/>
      <c r="T1042" s="519"/>
      <c r="U1042" s="519"/>
      <c r="V1042" s="519"/>
      <c r="W1042" s="519"/>
      <c r="X1042" s="519"/>
      <c r="Y1042" s="519"/>
      <c r="Z1042" s="519"/>
      <c r="AA1042" s="519"/>
      <c r="AB1042" s="519"/>
      <c r="AC1042" s="519"/>
      <c r="AD1042" s="519"/>
      <c r="AE1042" s="519"/>
      <c r="AF1042" s="519"/>
      <c r="HQ1042" s="519"/>
      <c r="HR1042" s="519"/>
      <c r="HS1042" s="519"/>
      <c r="HT1042" s="519"/>
      <c r="HU1042" s="519"/>
      <c r="HV1042" s="519"/>
      <c r="HW1042" s="519"/>
      <c r="HX1042" s="519"/>
      <c r="HY1042" s="519"/>
      <c r="HZ1042" s="519"/>
      <c r="IA1042" s="519"/>
      <c r="IB1042" s="519"/>
      <c r="IC1042" s="519"/>
      <c r="ID1042" s="519"/>
      <c r="IE1042" s="519"/>
      <c r="IF1042" s="519"/>
      <c r="IG1042" s="519"/>
      <c r="IH1042" s="519"/>
      <c r="II1042" s="519"/>
      <c r="IJ1042" s="519"/>
      <c r="IK1042" s="519"/>
      <c r="IL1042" s="519"/>
      <c r="IM1042" s="519"/>
      <c r="IN1042" s="519"/>
      <c r="IO1042" s="519"/>
      <c r="IP1042" s="519"/>
      <c r="IQ1042" s="519"/>
      <c r="IR1042" s="519"/>
      <c r="IS1042" s="519"/>
      <c r="IT1042" s="519"/>
      <c r="IU1042" s="519"/>
      <c r="IV1042" s="519"/>
    </row>
    <row r="1043" spans="1:256" s="506" customFormat="1" ht="24.75" customHeight="1" hidden="1">
      <c r="A1043" s="541" t="s">
        <v>835</v>
      </c>
      <c r="B1043" s="363"/>
      <c r="C1043" s="363">
        <f t="shared" si="57"/>
        <v>0</v>
      </c>
      <c r="D1043" s="363"/>
      <c r="E1043" s="542"/>
      <c r="F1043" s="543"/>
      <c r="G1043" s="542"/>
      <c r="H1043" s="518"/>
      <c r="I1043" s="519"/>
      <c r="J1043" s="519"/>
      <c r="K1043" s="519"/>
      <c r="L1043" s="519"/>
      <c r="M1043" s="519"/>
      <c r="N1043" s="519"/>
      <c r="O1043" s="519"/>
      <c r="P1043" s="519"/>
      <c r="Q1043" s="519"/>
      <c r="R1043" s="519"/>
      <c r="S1043" s="519"/>
      <c r="T1043" s="519"/>
      <c r="U1043" s="519"/>
      <c r="V1043" s="519"/>
      <c r="W1043" s="519"/>
      <c r="X1043" s="519"/>
      <c r="Y1043" s="519"/>
      <c r="Z1043" s="519"/>
      <c r="AA1043" s="519"/>
      <c r="AB1043" s="519"/>
      <c r="AC1043" s="519"/>
      <c r="AD1043" s="519"/>
      <c r="AE1043" s="519"/>
      <c r="AF1043" s="519"/>
      <c r="HQ1043" s="519"/>
      <c r="HR1043" s="519"/>
      <c r="HS1043" s="519"/>
      <c r="HT1043" s="519"/>
      <c r="HU1043" s="519"/>
      <c r="HV1043" s="519"/>
      <c r="HW1043" s="519"/>
      <c r="HX1043" s="519"/>
      <c r="HY1043" s="519"/>
      <c r="HZ1043" s="519"/>
      <c r="IA1043" s="519"/>
      <c r="IB1043" s="519"/>
      <c r="IC1043" s="519"/>
      <c r="ID1043" s="519"/>
      <c r="IE1043" s="519"/>
      <c r="IF1043" s="519"/>
      <c r="IG1043" s="519"/>
      <c r="IH1043" s="519"/>
      <c r="II1043" s="519"/>
      <c r="IJ1043" s="519"/>
      <c r="IK1043" s="519"/>
      <c r="IL1043" s="519"/>
      <c r="IM1043" s="519"/>
      <c r="IN1043" s="519"/>
      <c r="IO1043" s="519"/>
      <c r="IP1043" s="519"/>
      <c r="IQ1043" s="519"/>
      <c r="IR1043" s="519"/>
      <c r="IS1043" s="519"/>
      <c r="IT1043" s="519"/>
      <c r="IU1043" s="519"/>
      <c r="IV1043" s="519"/>
    </row>
    <row r="1044" spans="1:256" s="506" customFormat="1" ht="24.75" customHeight="1" hidden="1">
      <c r="A1044" s="541" t="s">
        <v>836</v>
      </c>
      <c r="B1044" s="363"/>
      <c r="C1044" s="363">
        <f t="shared" si="57"/>
        <v>0</v>
      </c>
      <c r="D1044" s="363"/>
      <c r="E1044" s="542"/>
      <c r="F1044" s="543"/>
      <c r="G1044" s="542"/>
      <c r="H1044" s="518"/>
      <c r="I1044" s="519"/>
      <c r="J1044" s="519"/>
      <c r="K1044" s="519"/>
      <c r="L1044" s="519"/>
      <c r="M1044" s="519"/>
      <c r="N1044" s="519"/>
      <c r="O1044" s="519"/>
      <c r="P1044" s="519"/>
      <c r="Q1044" s="519"/>
      <c r="R1044" s="519"/>
      <c r="S1044" s="519"/>
      <c r="T1044" s="519"/>
      <c r="U1044" s="519"/>
      <c r="V1044" s="519"/>
      <c r="W1044" s="519"/>
      <c r="X1044" s="519"/>
      <c r="Y1044" s="519"/>
      <c r="Z1044" s="519"/>
      <c r="AA1044" s="519"/>
      <c r="AB1044" s="519"/>
      <c r="AC1044" s="519"/>
      <c r="AD1044" s="519"/>
      <c r="AE1044" s="519"/>
      <c r="AF1044" s="519"/>
      <c r="HQ1044" s="519"/>
      <c r="HR1044" s="519"/>
      <c r="HS1044" s="519"/>
      <c r="HT1044" s="519"/>
      <c r="HU1044" s="519"/>
      <c r="HV1044" s="519"/>
      <c r="HW1044" s="519"/>
      <c r="HX1044" s="519"/>
      <c r="HY1044" s="519"/>
      <c r="HZ1044" s="519"/>
      <c r="IA1044" s="519"/>
      <c r="IB1044" s="519"/>
      <c r="IC1044" s="519"/>
      <c r="ID1044" s="519"/>
      <c r="IE1044" s="519"/>
      <c r="IF1044" s="519"/>
      <c r="IG1044" s="519"/>
      <c r="IH1044" s="519"/>
      <c r="II1044" s="519"/>
      <c r="IJ1044" s="519"/>
      <c r="IK1044" s="519"/>
      <c r="IL1044" s="519"/>
      <c r="IM1044" s="519"/>
      <c r="IN1044" s="519"/>
      <c r="IO1044" s="519"/>
      <c r="IP1044" s="519"/>
      <c r="IQ1044" s="519"/>
      <c r="IR1044" s="519"/>
      <c r="IS1044" s="519"/>
      <c r="IT1044" s="519"/>
      <c r="IU1044" s="519"/>
      <c r="IV1044" s="519"/>
    </row>
    <row r="1045" spans="1:256" s="509" customFormat="1" ht="24.75" customHeight="1" hidden="1">
      <c r="A1045" s="541" t="s">
        <v>837</v>
      </c>
      <c r="B1045" s="363"/>
      <c r="C1045" s="363">
        <f t="shared" si="57"/>
        <v>0</v>
      </c>
      <c r="D1045" s="363"/>
      <c r="E1045" s="542"/>
      <c r="F1045" s="543"/>
      <c r="G1045" s="542"/>
      <c r="H1045" s="518"/>
      <c r="I1045" s="519"/>
      <c r="J1045" s="519"/>
      <c r="K1045" s="519"/>
      <c r="L1045" s="519"/>
      <c r="M1045" s="519"/>
      <c r="N1045" s="519"/>
      <c r="O1045" s="519"/>
      <c r="P1045" s="519"/>
      <c r="Q1045" s="519"/>
      <c r="R1045" s="519"/>
      <c r="S1045" s="519"/>
      <c r="T1045" s="519"/>
      <c r="U1045" s="519"/>
      <c r="V1045" s="519"/>
      <c r="W1045" s="519"/>
      <c r="X1045" s="519"/>
      <c r="Y1045" s="519"/>
      <c r="Z1045" s="519"/>
      <c r="AA1045" s="519"/>
      <c r="AB1045" s="519"/>
      <c r="AC1045" s="519"/>
      <c r="AD1045" s="519"/>
      <c r="AE1045" s="519"/>
      <c r="AF1045" s="519"/>
      <c r="HQ1045" s="519"/>
      <c r="HR1045" s="519"/>
      <c r="HS1045" s="519"/>
      <c r="HT1045" s="519"/>
      <c r="HU1045" s="519"/>
      <c r="HV1045" s="519"/>
      <c r="HW1045" s="519"/>
      <c r="HX1045" s="519"/>
      <c r="HY1045" s="519"/>
      <c r="HZ1045" s="519"/>
      <c r="IA1045" s="519"/>
      <c r="IB1045" s="519"/>
      <c r="IC1045" s="519"/>
      <c r="ID1045" s="519"/>
      <c r="IE1045" s="519"/>
      <c r="IF1045" s="519"/>
      <c r="IG1045" s="519"/>
      <c r="IH1045" s="519"/>
      <c r="II1045" s="519"/>
      <c r="IJ1045" s="519"/>
      <c r="IK1045" s="519"/>
      <c r="IL1045" s="519"/>
      <c r="IM1045" s="519"/>
      <c r="IN1045" s="519"/>
      <c r="IO1045" s="519"/>
      <c r="IP1045" s="519"/>
      <c r="IQ1045" s="519"/>
      <c r="IR1045" s="519"/>
      <c r="IS1045" s="519"/>
      <c r="IT1045" s="519"/>
      <c r="IU1045" s="519"/>
      <c r="IV1045" s="519"/>
    </row>
    <row r="1046" spans="1:8" s="508" customFormat="1" ht="24.75" customHeight="1">
      <c r="A1046" s="534" t="s">
        <v>838</v>
      </c>
      <c r="B1046" s="360">
        <f>SUM(B1047:B1061)</f>
        <v>409</v>
      </c>
      <c r="C1046" s="360">
        <f t="shared" si="57"/>
        <v>2186</v>
      </c>
      <c r="D1046" s="360">
        <f>SUM(D1047:D1061)</f>
        <v>232</v>
      </c>
      <c r="E1046" s="536">
        <f>D1046/C1046</f>
        <v>0.10612991765782251</v>
      </c>
      <c r="F1046" s="539">
        <f>SUM(F1047:F1061)</f>
        <v>-114</v>
      </c>
      <c r="G1046" s="536">
        <f>(D1046-F1046)/F1046</f>
        <v>-3.0350877192982457</v>
      </c>
      <c r="H1046" s="540">
        <f>SUM(H1047:H1061)</f>
        <v>1954</v>
      </c>
    </row>
    <row r="1047" spans="1:256" s="510" customFormat="1" ht="24.75" customHeight="1">
      <c r="A1047" s="541" t="s">
        <v>45</v>
      </c>
      <c r="B1047" s="363"/>
      <c r="C1047" s="363">
        <f t="shared" si="57"/>
        <v>0</v>
      </c>
      <c r="D1047" s="363"/>
      <c r="E1047" s="542"/>
      <c r="F1047" s="543"/>
      <c r="G1047" s="542"/>
      <c r="H1047" s="518"/>
      <c r="I1047" s="519"/>
      <c r="J1047" s="519"/>
      <c r="K1047" s="519"/>
      <c r="L1047" s="519"/>
      <c r="M1047" s="519"/>
      <c r="N1047" s="519"/>
      <c r="O1047" s="519"/>
      <c r="P1047" s="519"/>
      <c r="Q1047" s="519"/>
      <c r="R1047" s="519"/>
      <c r="S1047" s="519"/>
      <c r="T1047" s="519"/>
      <c r="U1047" s="519"/>
      <c r="V1047" s="519"/>
      <c r="W1047" s="519"/>
      <c r="X1047" s="519"/>
      <c r="Y1047" s="519"/>
      <c r="Z1047" s="519"/>
      <c r="AA1047" s="519"/>
      <c r="AB1047" s="519"/>
      <c r="AC1047" s="519"/>
      <c r="AD1047" s="519"/>
      <c r="AE1047" s="519"/>
      <c r="AF1047" s="519"/>
      <c r="HQ1047" s="519"/>
      <c r="HR1047" s="519"/>
      <c r="HS1047" s="519"/>
      <c r="HT1047" s="519"/>
      <c r="HU1047" s="519"/>
      <c r="HV1047" s="519"/>
      <c r="HW1047" s="519"/>
      <c r="HX1047" s="519"/>
      <c r="HY1047" s="519"/>
      <c r="HZ1047" s="519"/>
      <c r="IA1047" s="519"/>
      <c r="IB1047" s="519"/>
      <c r="IC1047" s="519"/>
      <c r="ID1047" s="519"/>
      <c r="IE1047" s="519"/>
      <c r="IF1047" s="519"/>
      <c r="IG1047" s="519"/>
      <c r="IH1047" s="519"/>
      <c r="II1047" s="519"/>
      <c r="IJ1047" s="519"/>
      <c r="IK1047" s="519"/>
      <c r="IL1047" s="519"/>
      <c r="IM1047" s="519"/>
      <c r="IN1047" s="519"/>
      <c r="IO1047" s="519"/>
      <c r="IP1047" s="519"/>
      <c r="IQ1047" s="519"/>
      <c r="IR1047" s="519"/>
      <c r="IS1047" s="519"/>
      <c r="IT1047" s="519"/>
      <c r="IU1047" s="519"/>
      <c r="IV1047" s="519"/>
    </row>
    <row r="1048" spans="1:256" s="509" customFormat="1" ht="24.75" customHeight="1">
      <c r="A1048" s="541" t="s">
        <v>46</v>
      </c>
      <c r="B1048" s="363"/>
      <c r="C1048" s="363">
        <f t="shared" si="57"/>
        <v>0</v>
      </c>
      <c r="D1048" s="363"/>
      <c r="E1048" s="542"/>
      <c r="F1048" s="543"/>
      <c r="G1048" s="542"/>
      <c r="H1048" s="518"/>
      <c r="I1048" s="519"/>
      <c r="J1048" s="519"/>
      <c r="K1048" s="519"/>
      <c r="L1048" s="519"/>
      <c r="M1048" s="519"/>
      <c r="N1048" s="519"/>
      <c r="O1048" s="519"/>
      <c r="P1048" s="519"/>
      <c r="Q1048" s="519"/>
      <c r="R1048" s="519"/>
      <c r="S1048" s="519"/>
      <c r="T1048" s="519"/>
      <c r="U1048" s="519"/>
      <c r="V1048" s="519"/>
      <c r="W1048" s="519"/>
      <c r="X1048" s="519"/>
      <c r="Y1048" s="519"/>
      <c r="Z1048" s="519"/>
      <c r="AA1048" s="519"/>
      <c r="AB1048" s="519"/>
      <c r="AC1048" s="519"/>
      <c r="AD1048" s="519"/>
      <c r="AE1048" s="519"/>
      <c r="AF1048" s="519"/>
      <c r="HQ1048" s="519"/>
      <c r="HR1048" s="519"/>
      <c r="HS1048" s="519"/>
      <c r="HT1048" s="519"/>
      <c r="HU1048" s="519"/>
      <c r="HV1048" s="519"/>
      <c r="HW1048" s="519"/>
      <c r="HX1048" s="519"/>
      <c r="HY1048" s="519"/>
      <c r="HZ1048" s="519"/>
      <c r="IA1048" s="519"/>
      <c r="IB1048" s="519"/>
      <c r="IC1048" s="519"/>
      <c r="ID1048" s="519"/>
      <c r="IE1048" s="519"/>
      <c r="IF1048" s="519"/>
      <c r="IG1048" s="519"/>
      <c r="IH1048" s="519"/>
      <c r="II1048" s="519"/>
      <c r="IJ1048" s="519"/>
      <c r="IK1048" s="519"/>
      <c r="IL1048" s="519"/>
      <c r="IM1048" s="519"/>
      <c r="IN1048" s="519"/>
      <c r="IO1048" s="519"/>
      <c r="IP1048" s="519"/>
      <c r="IQ1048" s="519"/>
      <c r="IR1048" s="519"/>
      <c r="IS1048" s="519"/>
      <c r="IT1048" s="519"/>
      <c r="IU1048" s="519"/>
      <c r="IV1048" s="519"/>
    </row>
    <row r="1049" spans="1:256" s="509" customFormat="1" ht="24.75" customHeight="1" hidden="1">
      <c r="A1049" s="541" t="s">
        <v>47</v>
      </c>
      <c r="B1049" s="363"/>
      <c r="C1049" s="363">
        <f t="shared" si="57"/>
        <v>0</v>
      </c>
      <c r="D1049" s="363"/>
      <c r="E1049" s="542"/>
      <c r="F1049" s="543"/>
      <c r="G1049" s="542"/>
      <c r="H1049" s="518"/>
      <c r="I1049" s="519"/>
      <c r="J1049" s="519"/>
      <c r="K1049" s="519"/>
      <c r="L1049" s="519"/>
      <c r="M1049" s="519"/>
      <c r="N1049" s="519"/>
      <c r="O1049" s="519"/>
      <c r="P1049" s="519"/>
      <c r="Q1049" s="519"/>
      <c r="R1049" s="519"/>
      <c r="S1049" s="519"/>
      <c r="T1049" s="519"/>
      <c r="U1049" s="519"/>
      <c r="V1049" s="519"/>
      <c r="W1049" s="519"/>
      <c r="X1049" s="519"/>
      <c r="Y1049" s="519"/>
      <c r="Z1049" s="519"/>
      <c r="AA1049" s="519"/>
      <c r="AB1049" s="519"/>
      <c r="AC1049" s="519"/>
      <c r="AD1049" s="519"/>
      <c r="AE1049" s="519"/>
      <c r="AF1049" s="519"/>
      <c r="HQ1049" s="519"/>
      <c r="HR1049" s="519"/>
      <c r="HS1049" s="519"/>
      <c r="HT1049" s="519"/>
      <c r="HU1049" s="519"/>
      <c r="HV1049" s="519"/>
      <c r="HW1049" s="519"/>
      <c r="HX1049" s="519"/>
      <c r="HY1049" s="519"/>
      <c r="HZ1049" s="519"/>
      <c r="IA1049" s="519"/>
      <c r="IB1049" s="519"/>
      <c r="IC1049" s="519"/>
      <c r="ID1049" s="519"/>
      <c r="IE1049" s="519"/>
      <c r="IF1049" s="519"/>
      <c r="IG1049" s="519"/>
      <c r="IH1049" s="519"/>
      <c r="II1049" s="519"/>
      <c r="IJ1049" s="519"/>
      <c r="IK1049" s="519"/>
      <c r="IL1049" s="519"/>
      <c r="IM1049" s="519"/>
      <c r="IN1049" s="519"/>
      <c r="IO1049" s="519"/>
      <c r="IP1049" s="519"/>
      <c r="IQ1049" s="519"/>
      <c r="IR1049" s="519"/>
      <c r="IS1049" s="519"/>
      <c r="IT1049" s="519"/>
      <c r="IU1049" s="519"/>
      <c r="IV1049" s="519"/>
    </row>
    <row r="1050" spans="1:8" s="508" customFormat="1" ht="24.75" customHeight="1" hidden="1">
      <c r="A1050" s="541" t="s">
        <v>839</v>
      </c>
      <c r="B1050" s="363"/>
      <c r="C1050" s="363">
        <f t="shared" si="57"/>
        <v>0</v>
      </c>
      <c r="D1050" s="360"/>
      <c r="E1050" s="542"/>
      <c r="F1050" s="539"/>
      <c r="G1050" s="542"/>
      <c r="H1050" s="544"/>
    </row>
    <row r="1051" spans="1:8" s="508" customFormat="1" ht="24.75" customHeight="1" hidden="1">
      <c r="A1051" s="541" t="s">
        <v>840</v>
      </c>
      <c r="B1051" s="363"/>
      <c r="C1051" s="363">
        <f t="shared" si="57"/>
        <v>0</v>
      </c>
      <c r="D1051" s="363"/>
      <c r="E1051" s="542"/>
      <c r="F1051" s="543"/>
      <c r="G1051" s="542"/>
      <c r="H1051" s="544"/>
    </row>
    <row r="1052" spans="1:256" s="511" customFormat="1" ht="24.75" customHeight="1" hidden="1">
      <c r="A1052" s="541" t="s">
        <v>841</v>
      </c>
      <c r="B1052" s="363"/>
      <c r="C1052" s="363">
        <f t="shared" si="57"/>
        <v>0</v>
      </c>
      <c r="D1052" s="363"/>
      <c r="E1052" s="542"/>
      <c r="F1052" s="543"/>
      <c r="G1052" s="542"/>
      <c r="H1052" s="518"/>
      <c r="I1052" s="519"/>
      <c r="J1052" s="519"/>
      <c r="K1052" s="519"/>
      <c r="L1052" s="519"/>
      <c r="M1052" s="519"/>
      <c r="N1052" s="519"/>
      <c r="O1052" s="519"/>
      <c r="P1052" s="519"/>
      <c r="Q1052" s="519"/>
      <c r="R1052" s="519"/>
      <c r="S1052" s="519"/>
      <c r="T1052" s="519"/>
      <c r="U1052" s="519"/>
      <c r="V1052" s="519"/>
      <c r="W1052" s="519"/>
      <c r="X1052" s="519"/>
      <c r="Y1052" s="519"/>
      <c r="Z1052" s="519"/>
      <c r="AA1052" s="519"/>
      <c r="AB1052" s="519"/>
      <c r="AC1052" s="519"/>
      <c r="AD1052" s="519"/>
      <c r="AE1052" s="519"/>
      <c r="AF1052" s="519"/>
      <c r="HQ1052" s="519"/>
      <c r="HR1052" s="519"/>
      <c r="HS1052" s="519"/>
      <c r="HT1052" s="519"/>
      <c r="HU1052" s="519"/>
      <c r="HV1052" s="519"/>
      <c r="HW1052" s="519"/>
      <c r="HX1052" s="519"/>
      <c r="HY1052" s="519"/>
      <c r="HZ1052" s="519"/>
      <c r="IA1052" s="519"/>
      <c r="IB1052" s="519"/>
      <c r="IC1052" s="519"/>
      <c r="ID1052" s="519"/>
      <c r="IE1052" s="519"/>
      <c r="IF1052" s="519"/>
      <c r="IG1052" s="519"/>
      <c r="IH1052" s="519"/>
      <c r="II1052" s="519"/>
      <c r="IJ1052" s="519"/>
      <c r="IK1052" s="519"/>
      <c r="IL1052" s="519"/>
      <c r="IM1052" s="519"/>
      <c r="IN1052" s="519"/>
      <c r="IO1052" s="519"/>
      <c r="IP1052" s="519"/>
      <c r="IQ1052" s="519"/>
      <c r="IR1052" s="519"/>
      <c r="IS1052" s="519"/>
      <c r="IT1052" s="519"/>
      <c r="IU1052" s="519"/>
      <c r="IV1052" s="519"/>
    </row>
    <row r="1053" spans="1:256" s="511" customFormat="1" ht="39.75" customHeight="1" hidden="1">
      <c r="A1053" s="541" t="s">
        <v>842</v>
      </c>
      <c r="B1053" s="363"/>
      <c r="C1053" s="363">
        <f t="shared" si="57"/>
        <v>0</v>
      </c>
      <c r="D1053" s="363"/>
      <c r="E1053" s="542"/>
      <c r="F1053" s="543"/>
      <c r="G1053" s="542"/>
      <c r="H1053" s="518"/>
      <c r="I1053" s="519"/>
      <c r="J1053" s="519"/>
      <c r="K1053" s="519"/>
      <c r="L1053" s="519"/>
      <c r="M1053" s="519"/>
      <c r="N1053" s="519"/>
      <c r="O1053" s="519"/>
      <c r="P1053" s="519"/>
      <c r="Q1053" s="519"/>
      <c r="R1053" s="519"/>
      <c r="S1053" s="519"/>
      <c r="T1053" s="519"/>
      <c r="U1053" s="519"/>
      <c r="V1053" s="519"/>
      <c r="W1053" s="519"/>
      <c r="X1053" s="519"/>
      <c r="Y1053" s="519"/>
      <c r="Z1053" s="519"/>
      <c r="AA1053" s="519"/>
      <c r="AB1053" s="519"/>
      <c r="AC1053" s="519"/>
      <c r="AD1053" s="519"/>
      <c r="AE1053" s="519"/>
      <c r="AF1053" s="519"/>
      <c r="HQ1053" s="519"/>
      <c r="HR1053" s="519"/>
      <c r="HS1053" s="519"/>
      <c r="HT1053" s="519"/>
      <c r="HU1053" s="519"/>
      <c r="HV1053" s="519"/>
      <c r="HW1053" s="519"/>
      <c r="HX1053" s="519"/>
      <c r="HY1053" s="519"/>
      <c r="HZ1053" s="519"/>
      <c r="IA1053" s="519"/>
      <c r="IB1053" s="519"/>
      <c r="IC1053" s="519"/>
      <c r="ID1053" s="519"/>
      <c r="IE1053" s="519"/>
      <c r="IF1053" s="519"/>
      <c r="IG1053" s="519"/>
      <c r="IH1053" s="519"/>
      <c r="II1053" s="519"/>
      <c r="IJ1053" s="519"/>
      <c r="IK1053" s="519"/>
      <c r="IL1053" s="519"/>
      <c r="IM1053" s="519"/>
      <c r="IN1053" s="519"/>
      <c r="IO1053" s="519"/>
      <c r="IP1053" s="519"/>
      <c r="IQ1053" s="519"/>
      <c r="IR1053" s="519"/>
      <c r="IS1053" s="519"/>
      <c r="IT1053" s="519"/>
      <c r="IU1053" s="519"/>
      <c r="IV1053" s="519"/>
    </row>
    <row r="1054" spans="1:256" s="506" customFormat="1" ht="24.75" customHeight="1" hidden="1">
      <c r="A1054" s="541" t="s">
        <v>843</v>
      </c>
      <c r="B1054" s="363"/>
      <c r="C1054" s="363">
        <f t="shared" si="57"/>
        <v>0</v>
      </c>
      <c r="D1054" s="363"/>
      <c r="E1054" s="542"/>
      <c r="F1054" s="543"/>
      <c r="G1054" s="542"/>
      <c r="H1054" s="518"/>
      <c r="I1054" s="519"/>
      <c r="J1054" s="519"/>
      <c r="K1054" s="519"/>
      <c r="L1054" s="519"/>
      <c r="M1054" s="519"/>
      <c r="N1054" s="519"/>
      <c r="O1054" s="519"/>
      <c r="P1054" s="519"/>
      <c r="Q1054" s="519"/>
      <c r="R1054" s="519"/>
      <c r="S1054" s="519"/>
      <c r="T1054" s="519"/>
      <c r="U1054" s="519"/>
      <c r="V1054" s="519"/>
      <c r="W1054" s="519"/>
      <c r="X1054" s="519"/>
      <c r="Y1054" s="519"/>
      <c r="Z1054" s="519"/>
      <c r="AA1054" s="519"/>
      <c r="AB1054" s="519"/>
      <c r="AC1054" s="519"/>
      <c r="AD1054" s="519"/>
      <c r="AE1054" s="519"/>
      <c r="AF1054" s="519"/>
      <c r="HQ1054" s="519"/>
      <c r="HR1054" s="519"/>
      <c r="HS1054" s="519"/>
      <c r="HT1054" s="519"/>
      <c r="HU1054" s="519"/>
      <c r="HV1054" s="519"/>
      <c r="HW1054" s="519"/>
      <c r="HX1054" s="519"/>
      <c r="HY1054" s="519"/>
      <c r="HZ1054" s="519"/>
      <c r="IA1054" s="519"/>
      <c r="IB1054" s="519"/>
      <c r="IC1054" s="519"/>
      <c r="ID1054" s="519"/>
      <c r="IE1054" s="519"/>
      <c r="IF1054" s="519"/>
      <c r="IG1054" s="519"/>
      <c r="IH1054" s="519"/>
      <c r="II1054" s="519"/>
      <c r="IJ1054" s="519"/>
      <c r="IK1054" s="519"/>
      <c r="IL1054" s="519"/>
      <c r="IM1054" s="519"/>
      <c r="IN1054" s="519"/>
      <c r="IO1054" s="519"/>
      <c r="IP1054" s="519"/>
      <c r="IQ1054" s="519"/>
      <c r="IR1054" s="519"/>
      <c r="IS1054" s="519"/>
      <c r="IT1054" s="519"/>
      <c r="IU1054" s="519"/>
      <c r="IV1054" s="519"/>
    </row>
    <row r="1055" spans="1:256" s="506" customFormat="1" ht="24.75" customHeight="1" hidden="1">
      <c r="A1055" s="541" t="s">
        <v>844</v>
      </c>
      <c r="B1055" s="363"/>
      <c r="C1055" s="363">
        <f t="shared" si="57"/>
        <v>0</v>
      </c>
      <c r="D1055" s="363"/>
      <c r="E1055" s="542"/>
      <c r="F1055" s="543"/>
      <c r="G1055" s="542"/>
      <c r="H1055" s="518"/>
      <c r="I1055" s="519"/>
      <c r="J1055" s="519"/>
      <c r="K1055" s="519"/>
      <c r="L1055" s="519"/>
      <c r="M1055" s="519"/>
      <c r="N1055" s="519"/>
      <c r="O1055" s="519"/>
      <c r="P1055" s="519"/>
      <c r="Q1055" s="519"/>
      <c r="R1055" s="519"/>
      <c r="S1055" s="519"/>
      <c r="T1055" s="519"/>
      <c r="U1055" s="519"/>
      <c r="V1055" s="519"/>
      <c r="W1055" s="519"/>
      <c r="X1055" s="519"/>
      <c r="Y1055" s="519"/>
      <c r="Z1055" s="519"/>
      <c r="AA1055" s="519"/>
      <c r="AB1055" s="519"/>
      <c r="AC1055" s="519"/>
      <c r="AD1055" s="519"/>
      <c r="AE1055" s="519"/>
      <c r="AF1055" s="519"/>
      <c r="HQ1055" s="519"/>
      <c r="HR1055" s="519"/>
      <c r="HS1055" s="519"/>
      <c r="HT1055" s="519"/>
      <c r="HU1055" s="519"/>
      <c r="HV1055" s="519"/>
      <c r="HW1055" s="519"/>
      <c r="HX1055" s="519"/>
      <c r="HY1055" s="519"/>
      <c r="HZ1055" s="519"/>
      <c r="IA1055" s="519"/>
      <c r="IB1055" s="519"/>
      <c r="IC1055" s="519"/>
      <c r="ID1055" s="519"/>
      <c r="IE1055" s="519"/>
      <c r="IF1055" s="519"/>
      <c r="IG1055" s="519"/>
      <c r="IH1055" s="519"/>
      <c r="II1055" s="519"/>
      <c r="IJ1055" s="519"/>
      <c r="IK1055" s="519"/>
      <c r="IL1055" s="519"/>
      <c r="IM1055" s="519"/>
      <c r="IN1055" s="519"/>
      <c r="IO1055" s="519"/>
      <c r="IP1055" s="519"/>
      <c r="IQ1055" s="519"/>
      <c r="IR1055" s="519"/>
      <c r="IS1055" s="519"/>
      <c r="IT1055" s="519"/>
      <c r="IU1055" s="519"/>
      <c r="IV1055" s="519"/>
    </row>
    <row r="1056" spans="1:256" s="506" customFormat="1" ht="24.75" customHeight="1" hidden="1">
      <c r="A1056" s="541" t="s">
        <v>845</v>
      </c>
      <c r="B1056" s="363"/>
      <c r="C1056" s="363">
        <f t="shared" si="57"/>
        <v>0</v>
      </c>
      <c r="D1056" s="363"/>
      <c r="E1056" s="542"/>
      <c r="F1056" s="543"/>
      <c r="G1056" s="542"/>
      <c r="H1056" s="518"/>
      <c r="I1056" s="519"/>
      <c r="J1056" s="519"/>
      <c r="K1056" s="519"/>
      <c r="L1056" s="519"/>
      <c r="M1056" s="519"/>
      <c r="N1056" s="519"/>
      <c r="O1056" s="519"/>
      <c r="P1056" s="519"/>
      <c r="Q1056" s="519"/>
      <c r="R1056" s="519"/>
      <c r="S1056" s="519"/>
      <c r="T1056" s="519"/>
      <c r="U1056" s="519"/>
      <c r="V1056" s="519"/>
      <c r="W1056" s="519"/>
      <c r="X1056" s="519"/>
      <c r="Y1056" s="519"/>
      <c r="Z1056" s="519"/>
      <c r="AA1056" s="519"/>
      <c r="AB1056" s="519"/>
      <c r="AC1056" s="519"/>
      <c r="AD1056" s="519"/>
      <c r="AE1056" s="519"/>
      <c r="AF1056" s="519"/>
      <c r="HQ1056" s="519"/>
      <c r="HR1056" s="519"/>
      <c r="HS1056" s="519"/>
      <c r="HT1056" s="519"/>
      <c r="HU1056" s="519"/>
      <c r="HV1056" s="519"/>
      <c r="HW1056" s="519"/>
      <c r="HX1056" s="519"/>
      <c r="HY1056" s="519"/>
      <c r="HZ1056" s="519"/>
      <c r="IA1056" s="519"/>
      <c r="IB1056" s="519"/>
      <c r="IC1056" s="519"/>
      <c r="ID1056" s="519"/>
      <c r="IE1056" s="519"/>
      <c r="IF1056" s="519"/>
      <c r="IG1056" s="519"/>
      <c r="IH1056" s="519"/>
      <c r="II1056" s="519"/>
      <c r="IJ1056" s="519"/>
      <c r="IK1056" s="519"/>
      <c r="IL1056" s="519"/>
      <c r="IM1056" s="519"/>
      <c r="IN1056" s="519"/>
      <c r="IO1056" s="519"/>
      <c r="IP1056" s="519"/>
      <c r="IQ1056" s="519"/>
      <c r="IR1056" s="519"/>
      <c r="IS1056" s="519"/>
      <c r="IT1056" s="519"/>
      <c r="IU1056" s="519"/>
      <c r="IV1056" s="519"/>
    </row>
    <row r="1057" spans="1:256" s="506" customFormat="1" ht="39.75" customHeight="1" hidden="1">
      <c r="A1057" s="541" t="s">
        <v>846</v>
      </c>
      <c r="B1057" s="363"/>
      <c r="C1057" s="363">
        <f t="shared" si="57"/>
        <v>0</v>
      </c>
      <c r="D1057" s="363"/>
      <c r="E1057" s="542"/>
      <c r="F1057" s="543"/>
      <c r="G1057" s="542"/>
      <c r="H1057" s="518"/>
      <c r="I1057" s="519"/>
      <c r="J1057" s="519"/>
      <c r="K1057" s="519"/>
      <c r="L1057" s="519"/>
      <c r="M1057" s="519"/>
      <c r="N1057" s="519"/>
      <c r="O1057" s="519"/>
      <c r="P1057" s="519"/>
      <c r="Q1057" s="519"/>
      <c r="R1057" s="519"/>
      <c r="S1057" s="519"/>
      <c r="T1057" s="519"/>
      <c r="U1057" s="519"/>
      <c r="V1057" s="519"/>
      <c r="W1057" s="519"/>
      <c r="X1057" s="519"/>
      <c r="Y1057" s="519"/>
      <c r="Z1057" s="519"/>
      <c r="AA1057" s="519"/>
      <c r="AB1057" s="519"/>
      <c r="AC1057" s="519"/>
      <c r="AD1057" s="519"/>
      <c r="AE1057" s="519"/>
      <c r="AF1057" s="519"/>
      <c r="HQ1057" s="519"/>
      <c r="HR1057" s="519"/>
      <c r="HS1057" s="519"/>
      <c r="HT1057" s="519"/>
      <c r="HU1057" s="519"/>
      <c r="HV1057" s="519"/>
      <c r="HW1057" s="519"/>
      <c r="HX1057" s="519"/>
      <c r="HY1057" s="519"/>
      <c r="HZ1057" s="519"/>
      <c r="IA1057" s="519"/>
      <c r="IB1057" s="519"/>
      <c r="IC1057" s="519"/>
      <c r="ID1057" s="519"/>
      <c r="IE1057" s="519"/>
      <c r="IF1057" s="519"/>
      <c r="IG1057" s="519"/>
      <c r="IH1057" s="519"/>
      <c r="II1057" s="519"/>
      <c r="IJ1057" s="519"/>
      <c r="IK1057" s="519"/>
      <c r="IL1057" s="519"/>
      <c r="IM1057" s="519"/>
      <c r="IN1057" s="519"/>
      <c r="IO1057" s="519"/>
      <c r="IP1057" s="519"/>
      <c r="IQ1057" s="519"/>
      <c r="IR1057" s="519"/>
      <c r="IS1057" s="519"/>
      <c r="IT1057" s="519"/>
      <c r="IU1057" s="519"/>
      <c r="IV1057" s="519"/>
    </row>
    <row r="1058" spans="1:256" s="506" customFormat="1" ht="24.75" customHeight="1" hidden="1">
      <c r="A1058" s="541" t="s">
        <v>847</v>
      </c>
      <c r="B1058" s="363"/>
      <c r="C1058" s="363">
        <f t="shared" si="57"/>
        <v>0</v>
      </c>
      <c r="D1058" s="363"/>
      <c r="E1058" s="542"/>
      <c r="F1058" s="543"/>
      <c r="G1058" s="542"/>
      <c r="H1058" s="518"/>
      <c r="I1058" s="519"/>
      <c r="J1058" s="519"/>
      <c r="K1058" s="519"/>
      <c r="L1058" s="519"/>
      <c r="M1058" s="519"/>
      <c r="N1058" s="519"/>
      <c r="O1058" s="519"/>
      <c r="P1058" s="519"/>
      <c r="Q1058" s="519"/>
      <c r="R1058" s="519"/>
      <c r="S1058" s="519"/>
      <c r="T1058" s="519"/>
      <c r="U1058" s="519"/>
      <c r="V1058" s="519"/>
      <c r="W1058" s="519"/>
      <c r="X1058" s="519"/>
      <c r="Y1058" s="519"/>
      <c r="Z1058" s="519"/>
      <c r="AA1058" s="519"/>
      <c r="AB1058" s="519"/>
      <c r="AC1058" s="519"/>
      <c r="AD1058" s="519"/>
      <c r="AE1058" s="519"/>
      <c r="AF1058" s="519"/>
      <c r="HQ1058" s="519"/>
      <c r="HR1058" s="519"/>
      <c r="HS1058" s="519"/>
      <c r="HT1058" s="519"/>
      <c r="HU1058" s="519"/>
      <c r="HV1058" s="519"/>
      <c r="HW1058" s="519"/>
      <c r="HX1058" s="519"/>
      <c r="HY1058" s="519"/>
      <c r="HZ1058" s="519"/>
      <c r="IA1058" s="519"/>
      <c r="IB1058" s="519"/>
      <c r="IC1058" s="519"/>
      <c r="ID1058" s="519"/>
      <c r="IE1058" s="519"/>
      <c r="IF1058" s="519"/>
      <c r="IG1058" s="519"/>
      <c r="IH1058" s="519"/>
      <c r="II1058" s="519"/>
      <c r="IJ1058" s="519"/>
      <c r="IK1058" s="519"/>
      <c r="IL1058" s="519"/>
      <c r="IM1058" s="519"/>
      <c r="IN1058" s="519"/>
      <c r="IO1058" s="519"/>
      <c r="IP1058" s="519"/>
      <c r="IQ1058" s="519"/>
      <c r="IR1058" s="519"/>
      <c r="IS1058" s="519"/>
      <c r="IT1058" s="519"/>
      <c r="IU1058" s="519"/>
      <c r="IV1058" s="519"/>
    </row>
    <row r="1059" spans="1:256" s="509" customFormat="1" ht="24.75" customHeight="1" hidden="1">
      <c r="A1059" s="541" t="s">
        <v>848</v>
      </c>
      <c r="B1059" s="363"/>
      <c r="C1059" s="363">
        <f t="shared" si="57"/>
        <v>0</v>
      </c>
      <c r="D1059" s="363"/>
      <c r="E1059" s="542"/>
      <c r="F1059" s="543"/>
      <c r="G1059" s="542"/>
      <c r="H1059" s="518"/>
      <c r="I1059" s="519"/>
      <c r="J1059" s="519"/>
      <c r="K1059" s="519"/>
      <c r="L1059" s="519"/>
      <c r="M1059" s="519"/>
      <c r="N1059" s="519"/>
      <c r="O1059" s="519"/>
      <c r="P1059" s="519"/>
      <c r="Q1059" s="519"/>
      <c r="R1059" s="519"/>
      <c r="S1059" s="519"/>
      <c r="T1059" s="519"/>
      <c r="U1059" s="519"/>
      <c r="V1059" s="519"/>
      <c r="W1059" s="519"/>
      <c r="X1059" s="519"/>
      <c r="Y1059" s="519"/>
      <c r="Z1059" s="519"/>
      <c r="AA1059" s="519"/>
      <c r="AB1059" s="519"/>
      <c r="AC1059" s="519"/>
      <c r="AD1059" s="519"/>
      <c r="AE1059" s="519"/>
      <c r="AF1059" s="519"/>
      <c r="HQ1059" s="519"/>
      <c r="HR1059" s="519"/>
      <c r="HS1059" s="519"/>
      <c r="HT1059" s="519"/>
      <c r="HU1059" s="519"/>
      <c r="HV1059" s="519"/>
      <c r="HW1059" s="519"/>
      <c r="HX1059" s="519"/>
      <c r="HY1059" s="519"/>
      <c r="HZ1059" s="519"/>
      <c r="IA1059" s="519"/>
      <c r="IB1059" s="519"/>
      <c r="IC1059" s="519"/>
      <c r="ID1059" s="519"/>
      <c r="IE1059" s="519"/>
      <c r="IF1059" s="519"/>
      <c r="IG1059" s="519"/>
      <c r="IH1059" s="519"/>
      <c r="II1059" s="519"/>
      <c r="IJ1059" s="519"/>
      <c r="IK1059" s="519"/>
      <c r="IL1059" s="519"/>
      <c r="IM1059" s="519"/>
      <c r="IN1059" s="519"/>
      <c r="IO1059" s="519"/>
      <c r="IP1059" s="519"/>
      <c r="IQ1059" s="519"/>
      <c r="IR1059" s="519"/>
      <c r="IS1059" s="519"/>
      <c r="IT1059" s="519"/>
      <c r="IU1059" s="519"/>
      <c r="IV1059" s="519"/>
    </row>
    <row r="1060" spans="1:256" s="510" customFormat="1" ht="24.75" customHeight="1" hidden="1">
      <c r="A1060" s="541" t="s">
        <v>849</v>
      </c>
      <c r="B1060" s="363"/>
      <c r="C1060" s="363">
        <f t="shared" si="57"/>
        <v>0</v>
      </c>
      <c r="D1060" s="363"/>
      <c r="E1060" s="542"/>
      <c r="F1060" s="543"/>
      <c r="G1060" s="542"/>
      <c r="H1060" s="518"/>
      <c r="I1060" s="519"/>
      <c r="J1060" s="519"/>
      <c r="K1060" s="519"/>
      <c r="L1060" s="519"/>
      <c r="M1060" s="519"/>
      <c r="N1060" s="519"/>
      <c r="O1060" s="519"/>
      <c r="P1060" s="519"/>
      <c r="Q1060" s="519"/>
      <c r="R1060" s="519"/>
      <c r="S1060" s="519"/>
      <c r="T1060" s="519"/>
      <c r="U1060" s="519"/>
      <c r="V1060" s="519"/>
      <c r="W1060" s="519"/>
      <c r="X1060" s="519"/>
      <c r="Y1060" s="519"/>
      <c r="Z1060" s="519"/>
      <c r="AA1060" s="519"/>
      <c r="AB1060" s="519"/>
      <c r="AC1060" s="519"/>
      <c r="AD1060" s="519"/>
      <c r="AE1060" s="519"/>
      <c r="AF1060" s="519"/>
      <c r="HQ1060" s="519"/>
      <c r="HR1060" s="519"/>
      <c r="HS1060" s="519"/>
      <c r="HT1060" s="519"/>
      <c r="HU1060" s="519"/>
      <c r="HV1060" s="519"/>
      <c r="HW1060" s="519"/>
      <c r="HX1060" s="519"/>
      <c r="HY1060" s="519"/>
      <c r="HZ1060" s="519"/>
      <c r="IA1060" s="519"/>
      <c r="IB1060" s="519"/>
      <c r="IC1060" s="519"/>
      <c r="ID1060" s="519"/>
      <c r="IE1060" s="519"/>
      <c r="IF1060" s="519"/>
      <c r="IG1060" s="519"/>
      <c r="IH1060" s="519"/>
      <c r="II1060" s="519"/>
      <c r="IJ1060" s="519"/>
      <c r="IK1060" s="519"/>
      <c r="IL1060" s="519"/>
      <c r="IM1060" s="519"/>
      <c r="IN1060" s="519"/>
      <c r="IO1060" s="519"/>
      <c r="IP1060" s="519"/>
      <c r="IQ1060" s="519"/>
      <c r="IR1060" s="519"/>
      <c r="IS1060" s="519"/>
      <c r="IT1060" s="519"/>
      <c r="IU1060" s="519"/>
      <c r="IV1060" s="519"/>
    </row>
    <row r="1061" spans="1:8" s="508" customFormat="1" ht="24.75" customHeight="1">
      <c r="A1061" s="541" t="s">
        <v>850</v>
      </c>
      <c r="B1061" s="363">
        <v>409</v>
      </c>
      <c r="C1061" s="363">
        <f t="shared" si="57"/>
        <v>2186</v>
      </c>
      <c r="D1061" s="363">
        <v>232</v>
      </c>
      <c r="E1061" s="542">
        <f>D1061/C1061</f>
        <v>0.10612991765782251</v>
      </c>
      <c r="F1061" s="543">
        <v>-114</v>
      </c>
      <c r="G1061" s="542">
        <f>(D1061-F1061)/F1061</f>
        <v>-3.0350877192982457</v>
      </c>
      <c r="H1061" s="544">
        <v>1954</v>
      </c>
    </row>
    <row r="1062" spans="1:8" s="508" customFormat="1" ht="24.75" customHeight="1" hidden="1">
      <c r="A1062" s="534" t="s">
        <v>851</v>
      </c>
      <c r="B1062" s="360">
        <f>SUM(B1063:B1066)</f>
        <v>0</v>
      </c>
      <c r="C1062" s="360">
        <f t="shared" si="57"/>
        <v>0</v>
      </c>
      <c r="D1062" s="360"/>
      <c r="E1062" s="536"/>
      <c r="F1062" s="539"/>
      <c r="G1062" s="536"/>
      <c r="H1062" s="540"/>
    </row>
    <row r="1063" spans="1:256" s="510" customFormat="1" ht="24.75" customHeight="1" hidden="1">
      <c r="A1063" s="541" t="s">
        <v>45</v>
      </c>
      <c r="B1063" s="363"/>
      <c r="C1063" s="363">
        <f t="shared" si="57"/>
        <v>0</v>
      </c>
      <c r="D1063" s="363"/>
      <c r="E1063" s="542"/>
      <c r="F1063" s="543"/>
      <c r="G1063" s="542"/>
      <c r="H1063" s="518"/>
      <c r="I1063" s="519"/>
      <c r="J1063" s="519"/>
      <c r="K1063" s="519"/>
      <c r="L1063" s="519"/>
      <c r="M1063" s="519"/>
      <c r="N1063" s="519"/>
      <c r="O1063" s="519"/>
      <c r="P1063" s="519"/>
      <c r="Q1063" s="519"/>
      <c r="R1063" s="519"/>
      <c r="S1063" s="519"/>
      <c r="T1063" s="519"/>
      <c r="U1063" s="519"/>
      <c r="V1063" s="519"/>
      <c r="W1063" s="519"/>
      <c r="X1063" s="519"/>
      <c r="Y1063" s="519"/>
      <c r="Z1063" s="519"/>
      <c r="AA1063" s="519"/>
      <c r="AB1063" s="519"/>
      <c r="AC1063" s="519"/>
      <c r="AD1063" s="519"/>
      <c r="AE1063" s="519"/>
      <c r="AF1063" s="519"/>
      <c r="HQ1063" s="519"/>
      <c r="HR1063" s="519"/>
      <c r="HS1063" s="519"/>
      <c r="HT1063" s="519"/>
      <c r="HU1063" s="519"/>
      <c r="HV1063" s="519"/>
      <c r="HW1063" s="519"/>
      <c r="HX1063" s="519"/>
      <c r="HY1063" s="519"/>
      <c r="HZ1063" s="519"/>
      <c r="IA1063" s="519"/>
      <c r="IB1063" s="519"/>
      <c r="IC1063" s="519"/>
      <c r="ID1063" s="519"/>
      <c r="IE1063" s="519"/>
      <c r="IF1063" s="519"/>
      <c r="IG1063" s="519"/>
      <c r="IH1063" s="519"/>
      <c r="II1063" s="519"/>
      <c r="IJ1063" s="519"/>
      <c r="IK1063" s="519"/>
      <c r="IL1063" s="519"/>
      <c r="IM1063" s="519"/>
      <c r="IN1063" s="519"/>
      <c r="IO1063" s="519"/>
      <c r="IP1063" s="519"/>
      <c r="IQ1063" s="519"/>
      <c r="IR1063" s="519"/>
      <c r="IS1063" s="519"/>
      <c r="IT1063" s="519"/>
      <c r="IU1063" s="519"/>
      <c r="IV1063" s="519"/>
    </row>
    <row r="1064" spans="1:256" s="510" customFormat="1" ht="24.75" customHeight="1" hidden="1">
      <c r="A1064" s="541" t="s">
        <v>46</v>
      </c>
      <c r="B1064" s="363"/>
      <c r="C1064" s="363">
        <f t="shared" si="57"/>
        <v>0</v>
      </c>
      <c r="D1064" s="363"/>
      <c r="E1064" s="542"/>
      <c r="F1064" s="543"/>
      <c r="G1064" s="542"/>
      <c r="H1064" s="518"/>
      <c r="I1064" s="519"/>
      <c r="J1064" s="519"/>
      <c r="K1064" s="519"/>
      <c r="L1064" s="519"/>
      <c r="M1064" s="519"/>
      <c r="N1064" s="519"/>
      <c r="O1064" s="519"/>
      <c r="P1064" s="519"/>
      <c r="Q1064" s="519"/>
      <c r="R1064" s="519"/>
      <c r="S1064" s="519"/>
      <c r="T1064" s="519"/>
      <c r="U1064" s="519"/>
      <c r="V1064" s="519"/>
      <c r="W1064" s="519"/>
      <c r="X1064" s="519"/>
      <c r="Y1064" s="519"/>
      <c r="Z1064" s="519"/>
      <c r="AA1064" s="519"/>
      <c r="AB1064" s="519"/>
      <c r="AC1064" s="519"/>
      <c r="AD1064" s="519"/>
      <c r="AE1064" s="519"/>
      <c r="AF1064" s="519"/>
      <c r="HQ1064" s="519"/>
      <c r="HR1064" s="519"/>
      <c r="HS1064" s="519"/>
      <c r="HT1064" s="519"/>
      <c r="HU1064" s="519"/>
      <c r="HV1064" s="519"/>
      <c r="HW1064" s="519"/>
      <c r="HX1064" s="519"/>
      <c r="HY1064" s="519"/>
      <c r="HZ1064" s="519"/>
      <c r="IA1064" s="519"/>
      <c r="IB1064" s="519"/>
      <c r="IC1064" s="519"/>
      <c r="ID1064" s="519"/>
      <c r="IE1064" s="519"/>
      <c r="IF1064" s="519"/>
      <c r="IG1064" s="519"/>
      <c r="IH1064" s="519"/>
      <c r="II1064" s="519"/>
      <c r="IJ1064" s="519"/>
      <c r="IK1064" s="519"/>
      <c r="IL1064" s="519"/>
      <c r="IM1064" s="519"/>
      <c r="IN1064" s="519"/>
      <c r="IO1064" s="519"/>
      <c r="IP1064" s="519"/>
      <c r="IQ1064" s="519"/>
      <c r="IR1064" s="519"/>
      <c r="IS1064" s="519"/>
      <c r="IT1064" s="519"/>
      <c r="IU1064" s="519"/>
      <c r="IV1064" s="519"/>
    </row>
    <row r="1065" spans="1:256" s="510" customFormat="1" ht="24.75" customHeight="1" hidden="1">
      <c r="A1065" s="541" t="s">
        <v>47</v>
      </c>
      <c r="B1065" s="363"/>
      <c r="C1065" s="363">
        <f t="shared" si="57"/>
        <v>0</v>
      </c>
      <c r="D1065" s="363"/>
      <c r="E1065" s="542"/>
      <c r="F1065" s="543"/>
      <c r="G1065" s="542"/>
      <c r="H1065" s="518"/>
      <c r="I1065" s="519"/>
      <c r="J1065" s="519"/>
      <c r="K1065" s="519"/>
      <c r="L1065" s="519"/>
      <c r="M1065" s="519"/>
      <c r="N1065" s="519"/>
      <c r="O1065" s="519"/>
      <c r="P1065" s="519"/>
      <c r="Q1065" s="519"/>
      <c r="R1065" s="519"/>
      <c r="S1065" s="519"/>
      <c r="T1065" s="519"/>
      <c r="U1065" s="519"/>
      <c r="V1065" s="519"/>
      <c r="W1065" s="519"/>
      <c r="X1065" s="519"/>
      <c r="Y1065" s="519"/>
      <c r="Z1065" s="519"/>
      <c r="AA1065" s="519"/>
      <c r="AB1065" s="519"/>
      <c r="AC1065" s="519"/>
      <c r="AD1065" s="519"/>
      <c r="AE1065" s="519"/>
      <c r="AF1065" s="519"/>
      <c r="HQ1065" s="519"/>
      <c r="HR1065" s="519"/>
      <c r="HS1065" s="519"/>
      <c r="HT1065" s="519"/>
      <c r="HU1065" s="519"/>
      <c r="HV1065" s="519"/>
      <c r="HW1065" s="519"/>
      <c r="HX1065" s="519"/>
      <c r="HY1065" s="519"/>
      <c r="HZ1065" s="519"/>
      <c r="IA1065" s="519"/>
      <c r="IB1065" s="519"/>
      <c r="IC1065" s="519"/>
      <c r="ID1065" s="519"/>
      <c r="IE1065" s="519"/>
      <c r="IF1065" s="519"/>
      <c r="IG1065" s="519"/>
      <c r="IH1065" s="519"/>
      <c r="II1065" s="519"/>
      <c r="IJ1065" s="519"/>
      <c r="IK1065" s="519"/>
      <c r="IL1065" s="519"/>
      <c r="IM1065" s="519"/>
      <c r="IN1065" s="519"/>
      <c r="IO1065" s="519"/>
      <c r="IP1065" s="519"/>
      <c r="IQ1065" s="519"/>
      <c r="IR1065" s="519"/>
      <c r="IS1065" s="519"/>
      <c r="IT1065" s="519"/>
      <c r="IU1065" s="519"/>
      <c r="IV1065" s="519"/>
    </row>
    <row r="1066" spans="1:256" s="510" customFormat="1" ht="24.75" customHeight="1" hidden="1">
      <c r="A1066" s="541" t="s">
        <v>852</v>
      </c>
      <c r="B1066" s="363"/>
      <c r="C1066" s="363">
        <f t="shared" si="57"/>
        <v>0</v>
      </c>
      <c r="D1066" s="363"/>
      <c r="E1066" s="542"/>
      <c r="F1066" s="543"/>
      <c r="G1066" s="542"/>
      <c r="H1066" s="518"/>
      <c r="I1066" s="519"/>
      <c r="J1066" s="519"/>
      <c r="K1066" s="519"/>
      <c r="L1066" s="519"/>
      <c r="M1066" s="519"/>
      <c r="N1066" s="519"/>
      <c r="O1066" s="519"/>
      <c r="P1066" s="519"/>
      <c r="Q1066" s="519"/>
      <c r="R1066" s="519"/>
      <c r="S1066" s="519"/>
      <c r="T1066" s="519"/>
      <c r="U1066" s="519"/>
      <c r="V1066" s="519"/>
      <c r="W1066" s="519"/>
      <c r="X1066" s="519"/>
      <c r="Y1066" s="519"/>
      <c r="Z1066" s="519"/>
      <c r="AA1066" s="519"/>
      <c r="AB1066" s="519"/>
      <c r="AC1066" s="519"/>
      <c r="AD1066" s="519"/>
      <c r="AE1066" s="519"/>
      <c r="AF1066" s="519"/>
      <c r="HQ1066" s="519"/>
      <c r="HR1066" s="519"/>
      <c r="HS1066" s="519"/>
      <c r="HT1066" s="519"/>
      <c r="HU1066" s="519"/>
      <c r="HV1066" s="519"/>
      <c r="HW1066" s="519"/>
      <c r="HX1066" s="519"/>
      <c r="HY1066" s="519"/>
      <c r="HZ1066" s="519"/>
      <c r="IA1066" s="519"/>
      <c r="IB1066" s="519"/>
      <c r="IC1066" s="519"/>
      <c r="ID1066" s="519"/>
      <c r="IE1066" s="519"/>
      <c r="IF1066" s="519"/>
      <c r="IG1066" s="519"/>
      <c r="IH1066" s="519"/>
      <c r="II1066" s="519"/>
      <c r="IJ1066" s="519"/>
      <c r="IK1066" s="519"/>
      <c r="IL1066" s="519"/>
      <c r="IM1066" s="519"/>
      <c r="IN1066" s="519"/>
      <c r="IO1066" s="519"/>
      <c r="IP1066" s="519"/>
      <c r="IQ1066" s="519"/>
      <c r="IR1066" s="519"/>
      <c r="IS1066" s="519"/>
      <c r="IT1066" s="519"/>
      <c r="IU1066" s="519"/>
      <c r="IV1066" s="519"/>
    </row>
    <row r="1067" spans="1:8" s="508" customFormat="1" ht="24.75" customHeight="1">
      <c r="A1067" s="534" t="s">
        <v>853</v>
      </c>
      <c r="B1067" s="360">
        <f>SUM(B1068:B1080)</f>
        <v>235</v>
      </c>
      <c r="C1067" s="360">
        <f t="shared" si="57"/>
        <v>240</v>
      </c>
      <c r="D1067" s="360">
        <f>SUM(D1068:D1080)</f>
        <v>240</v>
      </c>
      <c r="E1067" s="536">
        <f>D1067/C1067</f>
        <v>1</v>
      </c>
      <c r="F1067" s="539">
        <f>SUM(F1068:F1080)</f>
        <v>249</v>
      </c>
      <c r="G1067" s="536">
        <f>(D1067-F1067)/F1067</f>
        <v>-0.03614457831325301</v>
      </c>
      <c r="H1067" s="540">
        <f>SUM(H1068:H1080)</f>
        <v>0</v>
      </c>
    </row>
    <row r="1068" spans="1:256" s="510" customFormat="1" ht="24.75" customHeight="1">
      <c r="A1068" s="541" t="s">
        <v>45</v>
      </c>
      <c r="B1068" s="363">
        <v>111</v>
      </c>
      <c r="C1068" s="363">
        <f t="shared" si="57"/>
        <v>117</v>
      </c>
      <c r="D1068" s="25">
        <v>117</v>
      </c>
      <c r="E1068" s="542">
        <f>D1068/C1068</f>
        <v>1</v>
      </c>
      <c r="F1068" s="543">
        <v>139</v>
      </c>
      <c r="G1068" s="542">
        <f>(D1068-F1068)/F1068</f>
        <v>-0.15827338129496402</v>
      </c>
      <c r="H1068" s="518"/>
      <c r="I1068" s="519"/>
      <c r="J1068" s="519"/>
      <c r="K1068" s="519"/>
      <c r="L1068" s="519"/>
      <c r="M1068" s="519"/>
      <c r="N1068" s="519"/>
      <c r="O1068" s="519"/>
      <c r="P1068" s="519"/>
      <c r="Q1068" s="519"/>
      <c r="R1068" s="519"/>
      <c r="S1068" s="519"/>
      <c r="T1068" s="519"/>
      <c r="U1068" s="519"/>
      <c r="V1068" s="519"/>
      <c r="W1068" s="519"/>
      <c r="X1068" s="519"/>
      <c r="Y1068" s="519"/>
      <c r="Z1068" s="519"/>
      <c r="AA1068" s="519"/>
      <c r="AB1068" s="519"/>
      <c r="AC1068" s="519"/>
      <c r="AD1068" s="519"/>
      <c r="AE1068" s="519"/>
      <c r="AF1068" s="519"/>
      <c r="HQ1068" s="519"/>
      <c r="HR1068" s="519"/>
      <c r="HS1068" s="519"/>
      <c r="HT1068" s="519"/>
      <c r="HU1068" s="519"/>
      <c r="HV1068" s="519"/>
      <c r="HW1068" s="519"/>
      <c r="HX1068" s="519"/>
      <c r="HY1068" s="519"/>
      <c r="HZ1068" s="519"/>
      <c r="IA1068" s="519"/>
      <c r="IB1068" s="519"/>
      <c r="IC1068" s="519"/>
      <c r="ID1068" s="519"/>
      <c r="IE1068" s="519"/>
      <c r="IF1068" s="519"/>
      <c r="IG1068" s="519"/>
      <c r="IH1068" s="519"/>
      <c r="II1068" s="519"/>
      <c r="IJ1068" s="519"/>
      <c r="IK1068" s="519"/>
      <c r="IL1068" s="519"/>
      <c r="IM1068" s="519"/>
      <c r="IN1068" s="519"/>
      <c r="IO1068" s="519"/>
      <c r="IP1068" s="519"/>
      <c r="IQ1068" s="519"/>
      <c r="IR1068" s="519"/>
      <c r="IS1068" s="519"/>
      <c r="IT1068" s="519"/>
      <c r="IU1068" s="519"/>
      <c r="IV1068" s="519"/>
    </row>
    <row r="1069" spans="1:256" s="510" customFormat="1" ht="24.75" customHeight="1">
      <c r="A1069" s="541" t="s">
        <v>46</v>
      </c>
      <c r="B1069" s="363"/>
      <c r="C1069" s="363">
        <f t="shared" si="57"/>
        <v>0</v>
      </c>
      <c r="D1069" s="25"/>
      <c r="E1069" s="542"/>
      <c r="F1069" s="543">
        <v>0</v>
      </c>
      <c r="G1069" s="542"/>
      <c r="H1069" s="518"/>
      <c r="I1069" s="519"/>
      <c r="J1069" s="519"/>
      <c r="K1069" s="519"/>
      <c r="L1069" s="519"/>
      <c r="M1069" s="519"/>
      <c r="N1069" s="519"/>
      <c r="O1069" s="519"/>
      <c r="P1069" s="519"/>
      <c r="Q1069" s="519"/>
      <c r="R1069" s="519"/>
      <c r="S1069" s="519"/>
      <c r="T1069" s="519"/>
      <c r="U1069" s="519"/>
      <c r="V1069" s="519"/>
      <c r="W1069" s="519"/>
      <c r="X1069" s="519"/>
      <c r="Y1069" s="519"/>
      <c r="Z1069" s="519"/>
      <c r="AA1069" s="519"/>
      <c r="AB1069" s="519"/>
      <c r="AC1069" s="519"/>
      <c r="AD1069" s="519"/>
      <c r="AE1069" s="519"/>
      <c r="AF1069" s="519"/>
      <c r="HQ1069" s="519"/>
      <c r="HR1069" s="519"/>
      <c r="HS1069" s="519"/>
      <c r="HT1069" s="519"/>
      <c r="HU1069" s="519"/>
      <c r="HV1069" s="519"/>
      <c r="HW1069" s="519"/>
      <c r="HX1069" s="519"/>
      <c r="HY1069" s="519"/>
      <c r="HZ1069" s="519"/>
      <c r="IA1069" s="519"/>
      <c r="IB1069" s="519"/>
      <c r="IC1069" s="519"/>
      <c r="ID1069" s="519"/>
      <c r="IE1069" s="519"/>
      <c r="IF1069" s="519"/>
      <c r="IG1069" s="519"/>
      <c r="IH1069" s="519"/>
      <c r="II1069" s="519"/>
      <c r="IJ1069" s="519"/>
      <c r="IK1069" s="519"/>
      <c r="IL1069" s="519"/>
      <c r="IM1069" s="519"/>
      <c r="IN1069" s="519"/>
      <c r="IO1069" s="519"/>
      <c r="IP1069" s="519"/>
      <c r="IQ1069" s="519"/>
      <c r="IR1069" s="519"/>
      <c r="IS1069" s="519"/>
      <c r="IT1069" s="519"/>
      <c r="IU1069" s="519"/>
      <c r="IV1069" s="519"/>
    </row>
    <row r="1070" spans="1:256" s="510" customFormat="1" ht="24.75" customHeight="1" hidden="1">
      <c r="A1070" s="541" t="s">
        <v>47</v>
      </c>
      <c r="B1070" s="363"/>
      <c r="C1070" s="363">
        <f t="shared" si="57"/>
        <v>0</v>
      </c>
      <c r="D1070" s="25"/>
      <c r="E1070" s="542"/>
      <c r="F1070" s="543">
        <v>0</v>
      </c>
      <c r="G1070" s="542"/>
      <c r="H1070" s="518"/>
      <c r="I1070" s="519"/>
      <c r="J1070" s="519"/>
      <c r="K1070" s="519"/>
      <c r="L1070" s="519"/>
      <c r="M1070" s="519"/>
      <c r="N1070" s="519"/>
      <c r="O1070" s="519"/>
      <c r="P1070" s="519"/>
      <c r="Q1070" s="519"/>
      <c r="R1070" s="519"/>
      <c r="S1070" s="519"/>
      <c r="T1070" s="519"/>
      <c r="U1070" s="519"/>
      <c r="V1070" s="519"/>
      <c r="W1070" s="519"/>
      <c r="X1070" s="519"/>
      <c r="Y1070" s="519"/>
      <c r="Z1070" s="519"/>
      <c r="AA1070" s="519"/>
      <c r="AB1070" s="519"/>
      <c r="AC1070" s="519"/>
      <c r="AD1070" s="519"/>
      <c r="AE1070" s="519"/>
      <c r="AF1070" s="519"/>
      <c r="HQ1070" s="519"/>
      <c r="HR1070" s="519"/>
      <c r="HS1070" s="519"/>
      <c r="HT1070" s="519"/>
      <c r="HU1070" s="519"/>
      <c r="HV1070" s="519"/>
      <c r="HW1070" s="519"/>
      <c r="HX1070" s="519"/>
      <c r="HY1070" s="519"/>
      <c r="HZ1070" s="519"/>
      <c r="IA1070" s="519"/>
      <c r="IB1070" s="519"/>
      <c r="IC1070" s="519"/>
      <c r="ID1070" s="519"/>
      <c r="IE1070" s="519"/>
      <c r="IF1070" s="519"/>
      <c r="IG1070" s="519"/>
      <c r="IH1070" s="519"/>
      <c r="II1070" s="519"/>
      <c r="IJ1070" s="519"/>
      <c r="IK1070" s="519"/>
      <c r="IL1070" s="519"/>
      <c r="IM1070" s="519"/>
      <c r="IN1070" s="519"/>
      <c r="IO1070" s="519"/>
      <c r="IP1070" s="519"/>
      <c r="IQ1070" s="519"/>
      <c r="IR1070" s="519"/>
      <c r="IS1070" s="519"/>
      <c r="IT1070" s="519"/>
      <c r="IU1070" s="519"/>
      <c r="IV1070" s="519"/>
    </row>
    <row r="1071" spans="1:8" s="508" customFormat="1" ht="24.75" customHeight="1" hidden="1">
      <c r="A1071" s="541" t="s">
        <v>854</v>
      </c>
      <c r="B1071" s="363"/>
      <c r="C1071" s="363">
        <f t="shared" si="57"/>
        <v>0</v>
      </c>
      <c r="D1071" s="25"/>
      <c r="E1071" s="542"/>
      <c r="F1071" s="543">
        <v>0</v>
      </c>
      <c r="G1071" s="542"/>
      <c r="H1071" s="544"/>
    </row>
    <row r="1072" spans="1:256" s="510" customFormat="1" ht="24.75" customHeight="1" hidden="1">
      <c r="A1072" s="541" t="s">
        <v>855</v>
      </c>
      <c r="B1072" s="363"/>
      <c r="C1072" s="363">
        <f t="shared" si="57"/>
        <v>0</v>
      </c>
      <c r="D1072" s="25"/>
      <c r="E1072" s="542"/>
      <c r="F1072" s="543"/>
      <c r="G1072" s="542"/>
      <c r="H1072" s="518"/>
      <c r="I1072" s="519"/>
      <c r="J1072" s="519"/>
      <c r="K1072" s="519"/>
      <c r="L1072" s="519"/>
      <c r="M1072" s="519"/>
      <c r="N1072" s="519"/>
      <c r="O1072" s="519"/>
      <c r="P1072" s="519"/>
      <c r="Q1072" s="519"/>
      <c r="R1072" s="519"/>
      <c r="S1072" s="519"/>
      <c r="T1072" s="519"/>
      <c r="U1072" s="519"/>
      <c r="V1072" s="519"/>
      <c r="W1072" s="519"/>
      <c r="X1072" s="519"/>
      <c r="Y1072" s="519"/>
      <c r="Z1072" s="519"/>
      <c r="AA1072" s="519"/>
      <c r="AB1072" s="519"/>
      <c r="AC1072" s="519"/>
      <c r="AD1072" s="519"/>
      <c r="AE1072" s="519"/>
      <c r="AF1072" s="519"/>
      <c r="HQ1072" s="519"/>
      <c r="HR1072" s="519"/>
      <c r="HS1072" s="519"/>
      <c r="HT1072" s="519"/>
      <c r="HU1072" s="519"/>
      <c r="HV1072" s="519"/>
      <c r="HW1072" s="519"/>
      <c r="HX1072" s="519"/>
      <c r="HY1072" s="519"/>
      <c r="HZ1072" s="519"/>
      <c r="IA1072" s="519"/>
      <c r="IB1072" s="519"/>
      <c r="IC1072" s="519"/>
      <c r="ID1072" s="519"/>
      <c r="IE1072" s="519"/>
      <c r="IF1072" s="519"/>
      <c r="IG1072" s="519"/>
      <c r="IH1072" s="519"/>
      <c r="II1072" s="519"/>
      <c r="IJ1072" s="519"/>
      <c r="IK1072" s="519"/>
      <c r="IL1072" s="519"/>
      <c r="IM1072" s="519"/>
      <c r="IN1072" s="519"/>
      <c r="IO1072" s="519"/>
      <c r="IP1072" s="519"/>
      <c r="IQ1072" s="519"/>
      <c r="IR1072" s="519"/>
      <c r="IS1072" s="519"/>
      <c r="IT1072" s="519"/>
      <c r="IU1072" s="519"/>
      <c r="IV1072" s="519"/>
    </row>
    <row r="1073" spans="1:256" s="510" customFormat="1" ht="24.75" customHeight="1" hidden="1">
      <c r="A1073" s="541" t="s">
        <v>856</v>
      </c>
      <c r="B1073" s="363"/>
      <c r="C1073" s="363">
        <f t="shared" si="57"/>
        <v>0</v>
      </c>
      <c r="D1073" s="25"/>
      <c r="E1073" s="542"/>
      <c r="F1073" s="543"/>
      <c r="G1073" s="542"/>
      <c r="H1073" s="518"/>
      <c r="I1073" s="519"/>
      <c r="J1073" s="519"/>
      <c r="K1073" s="519"/>
      <c r="L1073" s="519"/>
      <c r="M1073" s="519"/>
      <c r="N1073" s="519"/>
      <c r="O1073" s="519"/>
      <c r="P1073" s="519"/>
      <c r="Q1073" s="519"/>
      <c r="R1073" s="519"/>
      <c r="S1073" s="519"/>
      <c r="T1073" s="519"/>
      <c r="U1073" s="519"/>
      <c r="V1073" s="519"/>
      <c r="W1073" s="519"/>
      <c r="X1073" s="519"/>
      <c r="Y1073" s="519"/>
      <c r="Z1073" s="519"/>
      <c r="AA1073" s="519"/>
      <c r="AB1073" s="519"/>
      <c r="AC1073" s="519"/>
      <c r="AD1073" s="519"/>
      <c r="AE1073" s="519"/>
      <c r="AF1073" s="519"/>
      <c r="HQ1073" s="519"/>
      <c r="HR1073" s="519"/>
      <c r="HS1073" s="519"/>
      <c r="HT1073" s="519"/>
      <c r="HU1073" s="519"/>
      <c r="HV1073" s="519"/>
      <c r="HW1073" s="519"/>
      <c r="HX1073" s="519"/>
      <c r="HY1073" s="519"/>
      <c r="HZ1073" s="519"/>
      <c r="IA1073" s="519"/>
      <c r="IB1073" s="519"/>
      <c r="IC1073" s="519"/>
      <c r="ID1073" s="519"/>
      <c r="IE1073" s="519"/>
      <c r="IF1073" s="519"/>
      <c r="IG1073" s="519"/>
      <c r="IH1073" s="519"/>
      <c r="II1073" s="519"/>
      <c r="IJ1073" s="519"/>
      <c r="IK1073" s="519"/>
      <c r="IL1073" s="519"/>
      <c r="IM1073" s="519"/>
      <c r="IN1073" s="519"/>
      <c r="IO1073" s="519"/>
      <c r="IP1073" s="519"/>
      <c r="IQ1073" s="519"/>
      <c r="IR1073" s="519"/>
      <c r="IS1073" s="519"/>
      <c r="IT1073" s="519"/>
      <c r="IU1073" s="519"/>
      <c r="IV1073" s="519"/>
    </row>
    <row r="1074" spans="1:256" s="510" customFormat="1" ht="24.75" customHeight="1" hidden="1">
      <c r="A1074" s="541" t="s">
        <v>857</v>
      </c>
      <c r="B1074" s="363"/>
      <c r="C1074" s="363">
        <f t="shared" si="57"/>
        <v>0</v>
      </c>
      <c r="D1074" s="25"/>
      <c r="E1074" s="542"/>
      <c r="F1074" s="543"/>
      <c r="G1074" s="542"/>
      <c r="H1074" s="518"/>
      <c r="I1074" s="519"/>
      <c r="J1074" s="519"/>
      <c r="K1074" s="519"/>
      <c r="L1074" s="519"/>
      <c r="M1074" s="519"/>
      <c r="N1074" s="519"/>
      <c r="O1074" s="519"/>
      <c r="P1074" s="519"/>
      <c r="Q1074" s="519"/>
      <c r="R1074" s="519"/>
      <c r="S1074" s="519"/>
      <c r="T1074" s="519"/>
      <c r="U1074" s="519"/>
      <c r="V1074" s="519"/>
      <c r="W1074" s="519"/>
      <c r="X1074" s="519"/>
      <c r="Y1074" s="519"/>
      <c r="Z1074" s="519"/>
      <c r="AA1074" s="519"/>
      <c r="AB1074" s="519"/>
      <c r="AC1074" s="519"/>
      <c r="AD1074" s="519"/>
      <c r="AE1074" s="519"/>
      <c r="AF1074" s="519"/>
      <c r="HQ1074" s="519"/>
      <c r="HR1074" s="519"/>
      <c r="HS1074" s="519"/>
      <c r="HT1074" s="519"/>
      <c r="HU1074" s="519"/>
      <c r="HV1074" s="519"/>
      <c r="HW1074" s="519"/>
      <c r="HX1074" s="519"/>
      <c r="HY1074" s="519"/>
      <c r="HZ1074" s="519"/>
      <c r="IA1074" s="519"/>
      <c r="IB1074" s="519"/>
      <c r="IC1074" s="519"/>
      <c r="ID1074" s="519"/>
      <c r="IE1074" s="519"/>
      <c r="IF1074" s="519"/>
      <c r="IG1074" s="519"/>
      <c r="IH1074" s="519"/>
      <c r="II1074" s="519"/>
      <c r="IJ1074" s="519"/>
      <c r="IK1074" s="519"/>
      <c r="IL1074" s="519"/>
      <c r="IM1074" s="519"/>
      <c r="IN1074" s="519"/>
      <c r="IO1074" s="519"/>
      <c r="IP1074" s="519"/>
      <c r="IQ1074" s="519"/>
      <c r="IR1074" s="519"/>
      <c r="IS1074" s="519"/>
      <c r="IT1074" s="519"/>
      <c r="IU1074" s="519"/>
      <c r="IV1074" s="519"/>
    </row>
    <row r="1075" spans="1:256" s="509" customFormat="1" ht="39.75" customHeight="1" hidden="1">
      <c r="A1075" s="541" t="s">
        <v>858</v>
      </c>
      <c r="B1075" s="363"/>
      <c r="C1075" s="363">
        <f t="shared" si="57"/>
        <v>0</v>
      </c>
      <c r="D1075" s="25"/>
      <c r="E1075" s="542"/>
      <c r="F1075" s="537">
        <v>0</v>
      </c>
      <c r="G1075" s="542"/>
      <c r="H1075" s="518"/>
      <c r="I1075" s="519"/>
      <c r="J1075" s="519"/>
      <c r="K1075" s="519"/>
      <c r="L1075" s="519"/>
      <c r="M1075" s="519"/>
      <c r="N1075" s="519"/>
      <c r="O1075" s="519"/>
      <c r="P1075" s="519"/>
      <c r="Q1075" s="519"/>
      <c r="R1075" s="519"/>
      <c r="S1075" s="519"/>
      <c r="T1075" s="519"/>
      <c r="U1075" s="519"/>
      <c r="V1075" s="519"/>
      <c r="W1075" s="519"/>
      <c r="X1075" s="519"/>
      <c r="Y1075" s="519"/>
      <c r="Z1075" s="519"/>
      <c r="AA1075" s="519"/>
      <c r="AB1075" s="519"/>
      <c r="AC1075" s="519"/>
      <c r="AD1075" s="519"/>
      <c r="AE1075" s="519"/>
      <c r="AF1075" s="519"/>
      <c r="HQ1075" s="519"/>
      <c r="HR1075" s="519"/>
      <c r="HS1075" s="519"/>
      <c r="HT1075" s="519"/>
      <c r="HU1075" s="519"/>
      <c r="HV1075" s="519"/>
      <c r="HW1075" s="519"/>
      <c r="HX1075" s="519"/>
      <c r="HY1075" s="519"/>
      <c r="HZ1075" s="519"/>
      <c r="IA1075" s="519"/>
      <c r="IB1075" s="519"/>
      <c r="IC1075" s="519"/>
      <c r="ID1075" s="519"/>
      <c r="IE1075" s="519"/>
      <c r="IF1075" s="519"/>
      <c r="IG1075" s="519"/>
      <c r="IH1075" s="519"/>
      <c r="II1075" s="519"/>
      <c r="IJ1075" s="519"/>
      <c r="IK1075" s="519"/>
      <c r="IL1075" s="519"/>
      <c r="IM1075" s="519"/>
      <c r="IN1075" s="519"/>
      <c r="IO1075" s="519"/>
      <c r="IP1075" s="519"/>
      <c r="IQ1075" s="519"/>
      <c r="IR1075" s="519"/>
      <c r="IS1075" s="519"/>
      <c r="IT1075" s="519"/>
      <c r="IU1075" s="519"/>
      <c r="IV1075" s="519"/>
    </row>
    <row r="1076" spans="1:8" s="508" customFormat="1" ht="24.75" customHeight="1" hidden="1">
      <c r="A1076" s="541" t="s">
        <v>859</v>
      </c>
      <c r="B1076" s="363"/>
      <c r="C1076" s="363">
        <f t="shared" si="57"/>
        <v>0</v>
      </c>
      <c r="D1076" s="25"/>
      <c r="E1076" s="542"/>
      <c r="F1076" s="539">
        <v>0</v>
      </c>
      <c r="G1076" s="542"/>
      <c r="H1076" s="544"/>
    </row>
    <row r="1077" spans="1:256" s="506" customFormat="1" ht="24.75" customHeight="1" hidden="1">
      <c r="A1077" s="541" t="s">
        <v>860</v>
      </c>
      <c r="B1077" s="363"/>
      <c r="C1077" s="363">
        <f t="shared" si="57"/>
        <v>0</v>
      </c>
      <c r="D1077" s="25"/>
      <c r="E1077" s="542"/>
      <c r="F1077" s="543">
        <v>0</v>
      </c>
      <c r="G1077" s="542"/>
      <c r="H1077" s="518"/>
      <c r="I1077" s="519"/>
      <c r="J1077" s="519"/>
      <c r="K1077" s="519"/>
      <c r="L1077" s="519"/>
      <c r="M1077" s="519"/>
      <c r="N1077" s="519"/>
      <c r="O1077" s="519"/>
      <c r="P1077" s="519"/>
      <c r="Q1077" s="519"/>
      <c r="R1077" s="519"/>
      <c r="S1077" s="519"/>
      <c r="T1077" s="519"/>
      <c r="U1077" s="519"/>
      <c r="V1077" s="519"/>
      <c r="W1077" s="519"/>
      <c r="X1077" s="519"/>
      <c r="Y1077" s="519"/>
      <c r="Z1077" s="519"/>
      <c r="AA1077" s="519"/>
      <c r="AB1077" s="519"/>
      <c r="AC1077" s="519"/>
      <c r="AD1077" s="519"/>
      <c r="AE1077" s="519"/>
      <c r="AF1077" s="519"/>
      <c r="HQ1077" s="519"/>
      <c r="HR1077" s="519"/>
      <c r="HS1077" s="519"/>
      <c r="HT1077" s="519"/>
      <c r="HU1077" s="519"/>
      <c r="HV1077" s="519"/>
      <c r="HW1077" s="519"/>
      <c r="HX1077" s="519"/>
      <c r="HY1077" s="519"/>
      <c r="HZ1077" s="519"/>
      <c r="IA1077" s="519"/>
      <c r="IB1077" s="519"/>
      <c r="IC1077" s="519"/>
      <c r="ID1077" s="519"/>
      <c r="IE1077" s="519"/>
      <c r="IF1077" s="519"/>
      <c r="IG1077" s="519"/>
      <c r="IH1077" s="519"/>
      <c r="II1077" s="519"/>
      <c r="IJ1077" s="519"/>
      <c r="IK1077" s="519"/>
      <c r="IL1077" s="519"/>
      <c r="IM1077" s="519"/>
      <c r="IN1077" s="519"/>
      <c r="IO1077" s="519"/>
      <c r="IP1077" s="519"/>
      <c r="IQ1077" s="519"/>
      <c r="IR1077" s="519"/>
      <c r="IS1077" s="519"/>
      <c r="IT1077" s="519"/>
      <c r="IU1077" s="519"/>
      <c r="IV1077" s="519"/>
    </row>
    <row r="1078" spans="1:256" s="511" customFormat="1" ht="24.75" customHeight="1" hidden="1">
      <c r="A1078" s="541" t="s">
        <v>805</v>
      </c>
      <c r="B1078" s="363"/>
      <c r="C1078" s="363">
        <f t="shared" si="57"/>
        <v>0</v>
      </c>
      <c r="D1078" s="25"/>
      <c r="E1078" s="542"/>
      <c r="F1078" s="543">
        <v>0</v>
      </c>
      <c r="G1078" s="542"/>
      <c r="H1078" s="518"/>
      <c r="I1078" s="519"/>
      <c r="J1078" s="519"/>
      <c r="K1078" s="519"/>
      <c r="L1078" s="519"/>
      <c r="M1078" s="519"/>
      <c r="N1078" s="519"/>
      <c r="O1078" s="519"/>
      <c r="P1078" s="519"/>
      <c r="Q1078" s="519"/>
      <c r="R1078" s="519"/>
      <c r="S1078" s="519"/>
      <c r="T1078" s="519"/>
      <c r="U1078" s="519"/>
      <c r="V1078" s="519"/>
      <c r="W1078" s="519"/>
      <c r="X1078" s="519"/>
      <c r="Y1078" s="519"/>
      <c r="Z1078" s="519"/>
      <c r="AA1078" s="519"/>
      <c r="AB1078" s="519"/>
      <c r="AC1078" s="519"/>
      <c r="AD1078" s="519"/>
      <c r="AE1078" s="519"/>
      <c r="AF1078" s="519"/>
      <c r="HQ1078" s="519"/>
      <c r="HR1078" s="519"/>
      <c r="HS1078" s="519"/>
      <c r="HT1078" s="519"/>
      <c r="HU1078" s="519"/>
      <c r="HV1078" s="519"/>
      <c r="HW1078" s="519"/>
      <c r="HX1078" s="519"/>
      <c r="HY1078" s="519"/>
      <c r="HZ1078" s="519"/>
      <c r="IA1078" s="519"/>
      <c r="IB1078" s="519"/>
      <c r="IC1078" s="519"/>
      <c r="ID1078" s="519"/>
      <c r="IE1078" s="519"/>
      <c r="IF1078" s="519"/>
      <c r="IG1078" s="519"/>
      <c r="IH1078" s="519"/>
      <c r="II1078" s="519"/>
      <c r="IJ1078" s="519"/>
      <c r="IK1078" s="519"/>
      <c r="IL1078" s="519"/>
      <c r="IM1078" s="519"/>
      <c r="IN1078" s="519"/>
      <c r="IO1078" s="519"/>
      <c r="IP1078" s="519"/>
      <c r="IQ1078" s="519"/>
      <c r="IR1078" s="519"/>
      <c r="IS1078" s="519"/>
      <c r="IT1078" s="519"/>
      <c r="IU1078" s="519"/>
      <c r="IV1078" s="519"/>
    </row>
    <row r="1079" spans="1:256" s="506" customFormat="1" ht="24.75" customHeight="1">
      <c r="A1079" s="541" t="s">
        <v>861</v>
      </c>
      <c r="B1079" s="363"/>
      <c r="C1079" s="363">
        <f t="shared" si="57"/>
        <v>0</v>
      </c>
      <c r="D1079" s="25"/>
      <c r="E1079" s="542"/>
      <c r="F1079" s="543">
        <v>0</v>
      </c>
      <c r="G1079" s="542"/>
      <c r="H1079" s="518"/>
      <c r="I1079" s="519"/>
      <c r="J1079" s="519"/>
      <c r="K1079" s="519"/>
      <c r="L1079" s="519"/>
      <c r="M1079" s="519"/>
      <c r="N1079" s="519"/>
      <c r="O1079" s="519"/>
      <c r="P1079" s="519"/>
      <c r="Q1079" s="519"/>
      <c r="R1079" s="519"/>
      <c r="S1079" s="519"/>
      <c r="T1079" s="519"/>
      <c r="U1079" s="519"/>
      <c r="V1079" s="519"/>
      <c r="W1079" s="519"/>
      <c r="X1079" s="519"/>
      <c r="Y1079" s="519"/>
      <c r="Z1079" s="519"/>
      <c r="AA1079" s="519"/>
      <c r="AB1079" s="519"/>
      <c r="AC1079" s="519"/>
      <c r="AD1079" s="519"/>
      <c r="AE1079" s="519"/>
      <c r="AF1079" s="519"/>
      <c r="HQ1079" s="519"/>
      <c r="HR1079" s="519"/>
      <c r="HS1079" s="519"/>
      <c r="HT1079" s="519"/>
      <c r="HU1079" s="519"/>
      <c r="HV1079" s="519"/>
      <c r="HW1079" s="519"/>
      <c r="HX1079" s="519"/>
      <c r="HY1079" s="519"/>
      <c r="HZ1079" s="519"/>
      <c r="IA1079" s="519"/>
      <c r="IB1079" s="519"/>
      <c r="IC1079" s="519"/>
      <c r="ID1079" s="519"/>
      <c r="IE1079" s="519"/>
      <c r="IF1079" s="519"/>
      <c r="IG1079" s="519"/>
      <c r="IH1079" s="519"/>
      <c r="II1079" s="519"/>
      <c r="IJ1079" s="519"/>
      <c r="IK1079" s="519"/>
      <c r="IL1079" s="519"/>
      <c r="IM1079" s="519"/>
      <c r="IN1079" s="519"/>
      <c r="IO1079" s="519"/>
      <c r="IP1079" s="519"/>
      <c r="IQ1079" s="519"/>
      <c r="IR1079" s="519"/>
      <c r="IS1079" s="519"/>
      <c r="IT1079" s="519"/>
      <c r="IU1079" s="519"/>
      <c r="IV1079" s="519"/>
    </row>
    <row r="1080" spans="1:256" s="509" customFormat="1" ht="39.75" customHeight="1">
      <c r="A1080" s="541" t="s">
        <v>862</v>
      </c>
      <c r="B1080" s="363">
        <v>124</v>
      </c>
      <c r="C1080" s="363">
        <f t="shared" si="57"/>
        <v>123</v>
      </c>
      <c r="D1080" s="25">
        <v>123</v>
      </c>
      <c r="E1080" s="542">
        <f>D1080/C1080</f>
        <v>1</v>
      </c>
      <c r="F1080" s="543">
        <v>110</v>
      </c>
      <c r="G1080" s="542">
        <f>(D1080-F1080)/F1080</f>
        <v>0.11818181818181818</v>
      </c>
      <c r="H1080" s="518"/>
      <c r="I1080" s="519"/>
      <c r="J1080" s="519"/>
      <c r="K1080" s="519"/>
      <c r="L1080" s="519"/>
      <c r="M1080" s="519"/>
      <c r="N1080" s="519"/>
      <c r="O1080" s="519"/>
      <c r="P1080" s="519"/>
      <c r="Q1080" s="519"/>
      <c r="R1080" s="519"/>
      <c r="S1080" s="519"/>
      <c r="T1080" s="519"/>
      <c r="U1080" s="519"/>
      <c r="V1080" s="519"/>
      <c r="W1080" s="519"/>
      <c r="X1080" s="519"/>
      <c r="Y1080" s="519"/>
      <c r="Z1080" s="519"/>
      <c r="AA1080" s="519"/>
      <c r="AB1080" s="519"/>
      <c r="AC1080" s="519"/>
      <c r="AD1080" s="519"/>
      <c r="AE1080" s="519"/>
      <c r="AF1080" s="519"/>
      <c r="HQ1080" s="519"/>
      <c r="HR1080" s="519"/>
      <c r="HS1080" s="519"/>
      <c r="HT1080" s="519"/>
      <c r="HU1080" s="519"/>
      <c r="HV1080" s="519"/>
      <c r="HW1080" s="519"/>
      <c r="HX1080" s="519"/>
      <c r="HY1080" s="519"/>
      <c r="HZ1080" s="519"/>
      <c r="IA1080" s="519"/>
      <c r="IB1080" s="519"/>
      <c r="IC1080" s="519"/>
      <c r="ID1080" s="519"/>
      <c r="IE1080" s="519"/>
      <c r="IF1080" s="519"/>
      <c r="IG1080" s="519"/>
      <c r="IH1080" s="519"/>
      <c r="II1080" s="519"/>
      <c r="IJ1080" s="519"/>
      <c r="IK1080" s="519"/>
      <c r="IL1080" s="519"/>
      <c r="IM1080" s="519"/>
      <c r="IN1080" s="519"/>
      <c r="IO1080" s="519"/>
      <c r="IP1080" s="519"/>
      <c r="IQ1080" s="519"/>
      <c r="IR1080" s="519"/>
      <c r="IS1080" s="519"/>
      <c r="IT1080" s="519"/>
      <c r="IU1080" s="519"/>
      <c r="IV1080" s="519"/>
    </row>
    <row r="1081" spans="1:8" s="508" customFormat="1" ht="24.75" customHeight="1" hidden="1">
      <c r="A1081" s="534" t="s">
        <v>863</v>
      </c>
      <c r="B1081" s="360">
        <f>SUM(B1082:B1087)</f>
        <v>0</v>
      </c>
      <c r="C1081" s="360">
        <f t="shared" si="57"/>
        <v>0</v>
      </c>
      <c r="D1081" s="360">
        <f>SUM(D1082:D1087)</f>
        <v>0</v>
      </c>
      <c r="E1081" s="536"/>
      <c r="F1081" s="539">
        <f>SUM(F1082:F1087)</f>
        <v>0</v>
      </c>
      <c r="G1081" s="536"/>
      <c r="H1081" s="540">
        <f>SUM(H1082:H1087)</f>
        <v>0</v>
      </c>
    </row>
    <row r="1082" spans="1:256" s="506" customFormat="1" ht="24.75" customHeight="1" hidden="1">
      <c r="A1082" s="541" t="s">
        <v>45</v>
      </c>
      <c r="B1082" s="363"/>
      <c r="C1082" s="363">
        <f t="shared" si="57"/>
        <v>0</v>
      </c>
      <c r="D1082" s="363"/>
      <c r="E1082" s="542"/>
      <c r="F1082" s="543"/>
      <c r="G1082" s="542"/>
      <c r="H1082" s="518"/>
      <c r="I1082" s="519"/>
      <c r="J1082" s="519"/>
      <c r="K1082" s="519"/>
      <c r="L1082" s="519"/>
      <c r="M1082" s="519"/>
      <c r="N1082" s="519"/>
      <c r="O1082" s="519"/>
      <c r="P1082" s="519"/>
      <c r="Q1082" s="519"/>
      <c r="R1082" s="519"/>
      <c r="S1082" s="519"/>
      <c r="T1082" s="519"/>
      <c r="U1082" s="519"/>
      <c r="V1082" s="519"/>
      <c r="W1082" s="519"/>
      <c r="X1082" s="519"/>
      <c r="Y1082" s="519"/>
      <c r="Z1082" s="519"/>
      <c r="AA1082" s="519"/>
      <c r="AB1082" s="519"/>
      <c r="AC1082" s="519"/>
      <c r="AD1082" s="519"/>
      <c r="AE1082" s="519"/>
      <c r="AF1082" s="519"/>
      <c r="HQ1082" s="519"/>
      <c r="HR1082" s="519"/>
      <c r="HS1082" s="519"/>
      <c r="HT1082" s="519"/>
      <c r="HU1082" s="519"/>
      <c r="HV1082" s="519"/>
      <c r="HW1082" s="519"/>
      <c r="HX1082" s="519"/>
      <c r="HY1082" s="519"/>
      <c r="HZ1082" s="519"/>
      <c r="IA1082" s="519"/>
      <c r="IB1082" s="519"/>
      <c r="IC1082" s="519"/>
      <c r="ID1082" s="519"/>
      <c r="IE1082" s="519"/>
      <c r="IF1082" s="519"/>
      <c r="IG1082" s="519"/>
      <c r="IH1082" s="519"/>
      <c r="II1082" s="519"/>
      <c r="IJ1082" s="519"/>
      <c r="IK1082" s="519"/>
      <c r="IL1082" s="519"/>
      <c r="IM1082" s="519"/>
      <c r="IN1082" s="519"/>
      <c r="IO1082" s="519"/>
      <c r="IP1082" s="519"/>
      <c r="IQ1082" s="519"/>
      <c r="IR1082" s="519"/>
      <c r="IS1082" s="519"/>
      <c r="IT1082" s="519"/>
      <c r="IU1082" s="519"/>
      <c r="IV1082" s="519"/>
    </row>
    <row r="1083" spans="1:8" s="508" customFormat="1" ht="24.75" customHeight="1" hidden="1">
      <c r="A1083" s="541" t="s">
        <v>46</v>
      </c>
      <c r="B1083" s="363"/>
      <c r="C1083" s="363">
        <f t="shared" si="57"/>
        <v>0</v>
      </c>
      <c r="D1083" s="363"/>
      <c r="E1083" s="542"/>
      <c r="F1083" s="543"/>
      <c r="G1083" s="542"/>
      <c r="H1083" s="544"/>
    </row>
    <row r="1084" spans="1:256" s="506" customFormat="1" ht="24.75" customHeight="1" hidden="1">
      <c r="A1084" s="541" t="s">
        <v>47</v>
      </c>
      <c r="B1084" s="363"/>
      <c r="C1084" s="363">
        <f t="shared" si="57"/>
        <v>0</v>
      </c>
      <c r="D1084" s="363"/>
      <c r="E1084" s="542"/>
      <c r="F1084" s="543"/>
      <c r="G1084" s="542"/>
      <c r="H1084" s="518"/>
      <c r="I1084" s="519"/>
      <c r="J1084" s="519"/>
      <c r="K1084" s="519"/>
      <c r="L1084" s="519"/>
      <c r="M1084" s="519"/>
      <c r="N1084" s="519"/>
      <c r="O1084" s="519"/>
      <c r="P1084" s="519"/>
      <c r="Q1084" s="519"/>
      <c r="R1084" s="519"/>
      <c r="S1084" s="519"/>
      <c r="T1084" s="519"/>
      <c r="U1084" s="519"/>
      <c r="V1084" s="519"/>
      <c r="W1084" s="519"/>
      <c r="X1084" s="519"/>
      <c r="Y1084" s="519"/>
      <c r="Z1084" s="519"/>
      <c r="AA1084" s="519"/>
      <c r="AB1084" s="519"/>
      <c r="AC1084" s="519"/>
      <c r="AD1084" s="519"/>
      <c r="AE1084" s="519"/>
      <c r="AF1084" s="519"/>
      <c r="HQ1084" s="519"/>
      <c r="HR1084" s="519"/>
      <c r="HS1084" s="519"/>
      <c r="HT1084" s="519"/>
      <c r="HU1084" s="519"/>
      <c r="HV1084" s="519"/>
      <c r="HW1084" s="519"/>
      <c r="HX1084" s="519"/>
      <c r="HY1084" s="519"/>
      <c r="HZ1084" s="519"/>
      <c r="IA1084" s="519"/>
      <c r="IB1084" s="519"/>
      <c r="IC1084" s="519"/>
      <c r="ID1084" s="519"/>
      <c r="IE1084" s="519"/>
      <c r="IF1084" s="519"/>
      <c r="IG1084" s="519"/>
      <c r="IH1084" s="519"/>
      <c r="II1084" s="519"/>
      <c r="IJ1084" s="519"/>
      <c r="IK1084" s="519"/>
      <c r="IL1084" s="519"/>
      <c r="IM1084" s="519"/>
      <c r="IN1084" s="519"/>
      <c r="IO1084" s="519"/>
      <c r="IP1084" s="519"/>
      <c r="IQ1084" s="519"/>
      <c r="IR1084" s="519"/>
      <c r="IS1084" s="519"/>
      <c r="IT1084" s="519"/>
      <c r="IU1084" s="519"/>
      <c r="IV1084" s="519"/>
    </row>
    <row r="1085" spans="1:256" s="511" customFormat="1" ht="24.75" customHeight="1" hidden="1">
      <c r="A1085" s="541" t="s">
        <v>864</v>
      </c>
      <c r="B1085" s="363"/>
      <c r="C1085" s="363">
        <f t="shared" si="57"/>
        <v>0</v>
      </c>
      <c r="D1085" s="363"/>
      <c r="E1085" s="542"/>
      <c r="F1085" s="543"/>
      <c r="G1085" s="542"/>
      <c r="H1085" s="518"/>
      <c r="I1085" s="519"/>
      <c r="J1085" s="519"/>
      <c r="K1085" s="519"/>
      <c r="L1085" s="519"/>
      <c r="M1085" s="519"/>
      <c r="N1085" s="519"/>
      <c r="O1085" s="519"/>
      <c r="P1085" s="519"/>
      <c r="Q1085" s="519"/>
      <c r="R1085" s="519"/>
      <c r="S1085" s="519"/>
      <c r="T1085" s="519"/>
      <c r="U1085" s="519"/>
      <c r="V1085" s="519"/>
      <c r="W1085" s="519"/>
      <c r="X1085" s="519"/>
      <c r="Y1085" s="519"/>
      <c r="Z1085" s="519"/>
      <c r="AA1085" s="519"/>
      <c r="AB1085" s="519"/>
      <c r="AC1085" s="519"/>
      <c r="AD1085" s="519"/>
      <c r="AE1085" s="519"/>
      <c r="AF1085" s="519"/>
      <c r="HQ1085" s="519"/>
      <c r="HR1085" s="519"/>
      <c r="HS1085" s="519"/>
      <c r="HT1085" s="519"/>
      <c r="HU1085" s="519"/>
      <c r="HV1085" s="519"/>
      <c r="HW1085" s="519"/>
      <c r="HX1085" s="519"/>
      <c r="HY1085" s="519"/>
      <c r="HZ1085" s="519"/>
      <c r="IA1085" s="519"/>
      <c r="IB1085" s="519"/>
      <c r="IC1085" s="519"/>
      <c r="ID1085" s="519"/>
      <c r="IE1085" s="519"/>
      <c r="IF1085" s="519"/>
      <c r="IG1085" s="519"/>
      <c r="IH1085" s="519"/>
      <c r="II1085" s="519"/>
      <c r="IJ1085" s="519"/>
      <c r="IK1085" s="519"/>
      <c r="IL1085" s="519"/>
      <c r="IM1085" s="519"/>
      <c r="IN1085" s="519"/>
      <c r="IO1085" s="519"/>
      <c r="IP1085" s="519"/>
      <c r="IQ1085" s="519"/>
      <c r="IR1085" s="519"/>
      <c r="IS1085" s="519"/>
      <c r="IT1085" s="519"/>
      <c r="IU1085" s="519"/>
      <c r="IV1085" s="519"/>
    </row>
    <row r="1086" spans="1:256" s="506" customFormat="1" ht="24.75" customHeight="1" hidden="1">
      <c r="A1086" s="541" t="s">
        <v>865</v>
      </c>
      <c r="B1086" s="363"/>
      <c r="C1086" s="363">
        <f t="shared" si="57"/>
        <v>0</v>
      </c>
      <c r="D1086" s="363"/>
      <c r="E1086" s="542"/>
      <c r="F1086" s="543"/>
      <c r="G1086" s="542"/>
      <c r="H1086" s="518"/>
      <c r="I1086" s="519"/>
      <c r="J1086" s="519"/>
      <c r="K1086" s="519"/>
      <c r="L1086" s="519"/>
      <c r="M1086" s="519"/>
      <c r="N1086" s="519"/>
      <c r="O1086" s="519"/>
      <c r="P1086" s="519"/>
      <c r="Q1086" s="519"/>
      <c r="R1086" s="519"/>
      <c r="S1086" s="519"/>
      <c r="T1086" s="519"/>
      <c r="U1086" s="519"/>
      <c r="V1086" s="519"/>
      <c r="W1086" s="519"/>
      <c r="X1086" s="519"/>
      <c r="Y1086" s="519"/>
      <c r="Z1086" s="519"/>
      <c r="AA1086" s="519"/>
      <c r="AB1086" s="519"/>
      <c r="AC1086" s="519"/>
      <c r="AD1086" s="519"/>
      <c r="AE1086" s="519"/>
      <c r="AF1086" s="519"/>
      <c r="HQ1086" s="519"/>
      <c r="HR1086" s="519"/>
      <c r="HS1086" s="519"/>
      <c r="HT1086" s="519"/>
      <c r="HU1086" s="519"/>
      <c r="HV1086" s="519"/>
      <c r="HW1086" s="519"/>
      <c r="HX1086" s="519"/>
      <c r="HY1086" s="519"/>
      <c r="HZ1086" s="519"/>
      <c r="IA1086" s="519"/>
      <c r="IB1086" s="519"/>
      <c r="IC1086" s="519"/>
      <c r="ID1086" s="519"/>
      <c r="IE1086" s="519"/>
      <c r="IF1086" s="519"/>
      <c r="IG1086" s="519"/>
      <c r="IH1086" s="519"/>
      <c r="II1086" s="519"/>
      <c r="IJ1086" s="519"/>
      <c r="IK1086" s="519"/>
      <c r="IL1086" s="519"/>
      <c r="IM1086" s="519"/>
      <c r="IN1086" s="519"/>
      <c r="IO1086" s="519"/>
      <c r="IP1086" s="519"/>
      <c r="IQ1086" s="519"/>
      <c r="IR1086" s="519"/>
      <c r="IS1086" s="519"/>
      <c r="IT1086" s="519"/>
      <c r="IU1086" s="519"/>
      <c r="IV1086" s="519"/>
    </row>
    <row r="1087" spans="1:256" s="506" customFormat="1" ht="24.75" customHeight="1" hidden="1">
      <c r="A1087" s="541" t="s">
        <v>866</v>
      </c>
      <c r="B1087" s="363"/>
      <c r="C1087" s="363">
        <f t="shared" si="57"/>
        <v>0</v>
      </c>
      <c r="D1087" s="363">
        <v>0</v>
      </c>
      <c r="E1087" s="542"/>
      <c r="F1087" s="543">
        <v>0</v>
      </c>
      <c r="G1087" s="542"/>
      <c r="H1087" s="518"/>
      <c r="I1087" s="519"/>
      <c r="J1087" s="519"/>
      <c r="K1087" s="519"/>
      <c r="L1087" s="519"/>
      <c r="M1087" s="519"/>
      <c r="N1087" s="519"/>
      <c r="O1087" s="519"/>
      <c r="P1087" s="519"/>
      <c r="Q1087" s="519"/>
      <c r="R1087" s="519"/>
      <c r="S1087" s="519"/>
      <c r="T1087" s="519"/>
      <c r="U1087" s="519"/>
      <c r="V1087" s="519"/>
      <c r="W1087" s="519"/>
      <c r="X1087" s="519"/>
      <c r="Y1087" s="519"/>
      <c r="Z1087" s="519"/>
      <c r="AA1087" s="519"/>
      <c r="AB1087" s="519"/>
      <c r="AC1087" s="519"/>
      <c r="AD1087" s="519"/>
      <c r="AE1087" s="519"/>
      <c r="AF1087" s="519"/>
      <c r="HQ1087" s="519"/>
      <c r="HR1087" s="519"/>
      <c r="HS1087" s="519"/>
      <c r="HT1087" s="519"/>
      <c r="HU1087" s="519"/>
      <c r="HV1087" s="519"/>
      <c r="HW1087" s="519"/>
      <c r="HX1087" s="519"/>
      <c r="HY1087" s="519"/>
      <c r="HZ1087" s="519"/>
      <c r="IA1087" s="519"/>
      <c r="IB1087" s="519"/>
      <c r="IC1087" s="519"/>
      <c r="ID1087" s="519"/>
      <c r="IE1087" s="519"/>
      <c r="IF1087" s="519"/>
      <c r="IG1087" s="519"/>
      <c r="IH1087" s="519"/>
      <c r="II1087" s="519"/>
      <c r="IJ1087" s="519"/>
      <c r="IK1087" s="519"/>
      <c r="IL1087" s="519"/>
      <c r="IM1087" s="519"/>
      <c r="IN1087" s="519"/>
      <c r="IO1087" s="519"/>
      <c r="IP1087" s="519"/>
      <c r="IQ1087" s="519"/>
      <c r="IR1087" s="519"/>
      <c r="IS1087" s="519"/>
      <c r="IT1087" s="519"/>
      <c r="IU1087" s="519"/>
      <c r="IV1087" s="519"/>
    </row>
    <row r="1088" spans="1:8" s="508" customFormat="1" ht="24.75" customHeight="1">
      <c r="A1088" s="534" t="s">
        <v>867</v>
      </c>
      <c r="B1088" s="360">
        <f>SUM(B1089:B1094)</f>
        <v>16</v>
      </c>
      <c r="C1088" s="360">
        <f t="shared" si="57"/>
        <v>119</v>
      </c>
      <c r="D1088" s="360">
        <f>SUM(D1089:D1094)</f>
        <v>16</v>
      </c>
      <c r="E1088" s="536">
        <f>D1088/C1088</f>
        <v>0.13445378151260504</v>
      </c>
      <c r="F1088" s="539">
        <f>SUM(F1089:F1094)</f>
        <v>0</v>
      </c>
      <c r="G1088" s="536"/>
      <c r="H1088" s="540">
        <f>SUM(H1089:H1094)</f>
        <v>103</v>
      </c>
    </row>
    <row r="1089" spans="1:256" s="506" customFormat="1" ht="24.75" customHeight="1">
      <c r="A1089" s="541" t="s">
        <v>45</v>
      </c>
      <c r="B1089" s="363"/>
      <c r="C1089" s="363">
        <f t="shared" si="57"/>
        <v>0</v>
      </c>
      <c r="D1089" s="25"/>
      <c r="E1089" s="542"/>
      <c r="F1089" s="543">
        <v>0</v>
      </c>
      <c r="G1089" s="542"/>
      <c r="H1089" s="518"/>
      <c r="I1089" s="519"/>
      <c r="J1089" s="519"/>
      <c r="K1089" s="519"/>
      <c r="L1089" s="519"/>
      <c r="M1089" s="519"/>
      <c r="N1089" s="519"/>
      <c r="O1089" s="519"/>
      <c r="P1089" s="519"/>
      <c r="Q1089" s="519"/>
      <c r="R1089" s="519"/>
      <c r="S1089" s="519"/>
      <c r="T1089" s="519"/>
      <c r="U1089" s="519"/>
      <c r="V1089" s="519"/>
      <c r="W1089" s="519"/>
      <c r="X1089" s="519"/>
      <c r="Y1089" s="519"/>
      <c r="Z1089" s="519"/>
      <c r="AA1089" s="519"/>
      <c r="AB1089" s="519"/>
      <c r="AC1089" s="519"/>
      <c r="AD1089" s="519"/>
      <c r="AE1089" s="519"/>
      <c r="AF1089" s="519"/>
      <c r="HQ1089" s="519"/>
      <c r="HR1089" s="519"/>
      <c r="HS1089" s="519"/>
      <c r="HT1089" s="519"/>
      <c r="HU1089" s="519"/>
      <c r="HV1089" s="519"/>
      <c r="HW1089" s="519"/>
      <c r="HX1089" s="519"/>
      <c r="HY1089" s="519"/>
      <c r="HZ1089" s="519"/>
      <c r="IA1089" s="519"/>
      <c r="IB1089" s="519"/>
      <c r="IC1089" s="519"/>
      <c r="ID1089" s="519"/>
      <c r="IE1089" s="519"/>
      <c r="IF1089" s="519"/>
      <c r="IG1089" s="519"/>
      <c r="IH1089" s="519"/>
      <c r="II1089" s="519"/>
      <c r="IJ1089" s="519"/>
      <c r="IK1089" s="519"/>
      <c r="IL1089" s="519"/>
      <c r="IM1089" s="519"/>
      <c r="IN1089" s="519"/>
      <c r="IO1089" s="519"/>
      <c r="IP1089" s="519"/>
      <c r="IQ1089" s="519"/>
      <c r="IR1089" s="519"/>
      <c r="IS1089" s="519"/>
      <c r="IT1089" s="519"/>
      <c r="IU1089" s="519"/>
      <c r="IV1089" s="519"/>
    </row>
    <row r="1090" spans="1:256" s="511" customFormat="1" ht="24.75" customHeight="1" hidden="1">
      <c r="A1090" s="541" t="s">
        <v>46</v>
      </c>
      <c r="B1090" s="363"/>
      <c r="C1090" s="363">
        <f t="shared" si="57"/>
        <v>0</v>
      </c>
      <c r="D1090" s="25"/>
      <c r="E1090" s="542"/>
      <c r="F1090" s="543">
        <v>0</v>
      </c>
      <c r="G1090" s="542"/>
      <c r="H1090" s="518"/>
      <c r="I1090" s="519"/>
      <c r="J1090" s="519"/>
      <c r="K1090" s="519"/>
      <c r="L1090" s="519"/>
      <c r="M1090" s="519"/>
      <c r="N1090" s="519"/>
      <c r="O1090" s="519"/>
      <c r="P1090" s="519"/>
      <c r="Q1090" s="519"/>
      <c r="R1090" s="519"/>
      <c r="S1090" s="519"/>
      <c r="T1090" s="519"/>
      <c r="U1090" s="519"/>
      <c r="V1090" s="519"/>
      <c r="W1090" s="519"/>
      <c r="X1090" s="519"/>
      <c r="Y1090" s="519"/>
      <c r="Z1090" s="519"/>
      <c r="AA1090" s="519"/>
      <c r="AB1090" s="519"/>
      <c r="AC1090" s="519"/>
      <c r="AD1090" s="519"/>
      <c r="AE1090" s="519"/>
      <c r="AF1090" s="519"/>
      <c r="HQ1090" s="519"/>
      <c r="HR1090" s="519"/>
      <c r="HS1090" s="519"/>
      <c r="HT1090" s="519"/>
      <c r="HU1090" s="519"/>
      <c r="HV1090" s="519"/>
      <c r="HW1090" s="519"/>
      <c r="HX1090" s="519"/>
      <c r="HY1090" s="519"/>
      <c r="HZ1090" s="519"/>
      <c r="IA1090" s="519"/>
      <c r="IB1090" s="519"/>
      <c r="IC1090" s="519"/>
      <c r="ID1090" s="519"/>
      <c r="IE1090" s="519"/>
      <c r="IF1090" s="519"/>
      <c r="IG1090" s="519"/>
      <c r="IH1090" s="519"/>
      <c r="II1090" s="519"/>
      <c r="IJ1090" s="519"/>
      <c r="IK1090" s="519"/>
      <c r="IL1090" s="519"/>
      <c r="IM1090" s="519"/>
      <c r="IN1090" s="519"/>
      <c r="IO1090" s="519"/>
      <c r="IP1090" s="519"/>
      <c r="IQ1090" s="519"/>
      <c r="IR1090" s="519"/>
      <c r="IS1090" s="519"/>
      <c r="IT1090" s="519"/>
      <c r="IU1090" s="519"/>
      <c r="IV1090" s="519"/>
    </row>
    <row r="1091" spans="1:8" s="508" customFormat="1" ht="24.75" customHeight="1" hidden="1">
      <c r="A1091" s="541" t="s">
        <v>47</v>
      </c>
      <c r="B1091" s="363"/>
      <c r="C1091" s="363">
        <f t="shared" si="57"/>
        <v>0</v>
      </c>
      <c r="D1091" s="25"/>
      <c r="E1091" s="542"/>
      <c r="F1091" s="543">
        <v>0</v>
      </c>
      <c r="G1091" s="542"/>
      <c r="H1091" s="544"/>
    </row>
    <row r="1092" spans="1:8" s="508" customFormat="1" ht="39.75" customHeight="1" hidden="1">
      <c r="A1092" s="541" t="s">
        <v>868</v>
      </c>
      <c r="B1092" s="363"/>
      <c r="C1092" s="363">
        <f t="shared" si="57"/>
        <v>0</v>
      </c>
      <c r="D1092" s="25"/>
      <c r="E1092" s="542"/>
      <c r="F1092" s="543">
        <f>SUM(F1093:F1098)</f>
        <v>0</v>
      </c>
      <c r="G1092" s="542"/>
      <c r="H1092" s="544"/>
    </row>
    <row r="1093" spans="1:256" s="511" customFormat="1" ht="24.75" customHeight="1">
      <c r="A1093" s="541" t="s">
        <v>869</v>
      </c>
      <c r="B1093" s="363">
        <v>16</v>
      </c>
      <c r="C1093" s="363">
        <f t="shared" si="57"/>
        <v>119</v>
      </c>
      <c r="D1093" s="25">
        <v>16</v>
      </c>
      <c r="E1093" s="542">
        <f>D1093/C1093</f>
        <v>0.13445378151260504</v>
      </c>
      <c r="F1093" s="543">
        <v>0</v>
      </c>
      <c r="G1093" s="542"/>
      <c r="H1093" s="518">
        <v>103</v>
      </c>
      <c r="I1093" s="519"/>
      <c r="J1093" s="519"/>
      <c r="K1093" s="519"/>
      <c r="L1093" s="519"/>
      <c r="M1093" s="519"/>
      <c r="N1093" s="519"/>
      <c r="O1093" s="519"/>
      <c r="P1093" s="519"/>
      <c r="Q1093" s="519"/>
      <c r="R1093" s="519"/>
      <c r="S1093" s="519"/>
      <c r="T1093" s="519"/>
      <c r="U1093" s="519"/>
      <c r="V1093" s="519"/>
      <c r="W1093" s="519"/>
      <c r="X1093" s="519"/>
      <c r="Y1093" s="519"/>
      <c r="Z1093" s="519"/>
      <c r="AA1093" s="519"/>
      <c r="AB1093" s="519"/>
      <c r="AC1093" s="519"/>
      <c r="AD1093" s="519"/>
      <c r="AE1093" s="519"/>
      <c r="AF1093" s="519"/>
      <c r="HQ1093" s="519"/>
      <c r="HR1093" s="519"/>
      <c r="HS1093" s="519"/>
      <c r="HT1093" s="519"/>
      <c r="HU1093" s="519"/>
      <c r="HV1093" s="519"/>
      <c r="HW1093" s="519"/>
      <c r="HX1093" s="519"/>
      <c r="HY1093" s="519"/>
      <c r="HZ1093" s="519"/>
      <c r="IA1093" s="519"/>
      <c r="IB1093" s="519"/>
      <c r="IC1093" s="519"/>
      <c r="ID1093" s="519"/>
      <c r="IE1093" s="519"/>
      <c r="IF1093" s="519"/>
      <c r="IG1093" s="519"/>
      <c r="IH1093" s="519"/>
      <c r="II1093" s="519"/>
      <c r="IJ1093" s="519"/>
      <c r="IK1093" s="519"/>
      <c r="IL1093" s="519"/>
      <c r="IM1093" s="519"/>
      <c r="IN1093" s="519"/>
      <c r="IO1093" s="519"/>
      <c r="IP1093" s="519"/>
      <c r="IQ1093" s="519"/>
      <c r="IR1093" s="519"/>
      <c r="IS1093" s="519"/>
      <c r="IT1093" s="519"/>
      <c r="IU1093" s="519"/>
      <c r="IV1093" s="519"/>
    </row>
    <row r="1094" spans="1:256" s="509" customFormat="1" ht="39.75" customHeight="1">
      <c r="A1094" s="541" t="s">
        <v>870</v>
      </c>
      <c r="B1094" s="363"/>
      <c r="C1094" s="363">
        <f t="shared" si="57"/>
        <v>0</v>
      </c>
      <c r="D1094" s="25"/>
      <c r="E1094" s="542"/>
      <c r="F1094" s="543">
        <v>0</v>
      </c>
      <c r="G1094" s="542"/>
      <c r="H1094" s="518"/>
      <c r="I1094" s="519"/>
      <c r="J1094" s="519"/>
      <c r="K1094" s="519"/>
      <c r="L1094" s="519"/>
      <c r="M1094" s="519"/>
      <c r="N1094" s="519"/>
      <c r="O1094" s="519"/>
      <c r="P1094" s="519"/>
      <c r="Q1094" s="519"/>
      <c r="R1094" s="519"/>
      <c r="S1094" s="519"/>
      <c r="T1094" s="519"/>
      <c r="U1094" s="519"/>
      <c r="V1094" s="519"/>
      <c r="W1094" s="519"/>
      <c r="X1094" s="519"/>
      <c r="Y1094" s="519"/>
      <c r="Z1094" s="519"/>
      <c r="AA1094" s="519"/>
      <c r="AB1094" s="519"/>
      <c r="AC1094" s="519"/>
      <c r="AD1094" s="519"/>
      <c r="AE1094" s="519"/>
      <c r="AF1094" s="519"/>
      <c r="HQ1094" s="519"/>
      <c r="HR1094" s="519"/>
      <c r="HS1094" s="519"/>
      <c r="HT1094" s="519"/>
      <c r="HU1094" s="519"/>
      <c r="HV1094" s="519"/>
      <c r="HW1094" s="519"/>
      <c r="HX1094" s="519"/>
      <c r="HY1094" s="519"/>
      <c r="HZ1094" s="519"/>
      <c r="IA1094" s="519"/>
      <c r="IB1094" s="519"/>
      <c r="IC1094" s="519"/>
      <c r="ID1094" s="519"/>
      <c r="IE1094" s="519"/>
      <c r="IF1094" s="519"/>
      <c r="IG1094" s="519"/>
      <c r="IH1094" s="519"/>
      <c r="II1094" s="519"/>
      <c r="IJ1094" s="519"/>
      <c r="IK1094" s="519"/>
      <c r="IL1094" s="519"/>
      <c r="IM1094" s="519"/>
      <c r="IN1094" s="519"/>
      <c r="IO1094" s="519"/>
      <c r="IP1094" s="519"/>
      <c r="IQ1094" s="519"/>
      <c r="IR1094" s="519"/>
      <c r="IS1094" s="519"/>
      <c r="IT1094" s="519"/>
      <c r="IU1094" s="519"/>
      <c r="IV1094" s="519"/>
    </row>
    <row r="1095" spans="1:8" s="508" customFormat="1" ht="24.75" customHeight="1" hidden="1">
      <c r="A1095" s="534" t="s">
        <v>871</v>
      </c>
      <c r="B1095" s="360">
        <f>SUM(B1096:B1100)</f>
        <v>0</v>
      </c>
      <c r="C1095" s="360">
        <f aca="true" t="shared" si="58" ref="C1095:C1158">D1095+H1095</f>
        <v>0</v>
      </c>
      <c r="D1095" s="360">
        <f>SUM(D1096:D1100)</f>
        <v>0</v>
      </c>
      <c r="E1095" s="536"/>
      <c r="F1095" s="539">
        <f>SUM(F1096:F1100)</f>
        <v>0</v>
      </c>
      <c r="G1095" s="536"/>
      <c r="H1095" s="540">
        <f>SUM(H1096:H1100)</f>
        <v>0</v>
      </c>
    </row>
    <row r="1096" spans="1:256" s="506" customFormat="1" ht="24.75" customHeight="1" hidden="1">
      <c r="A1096" s="541" t="s">
        <v>872</v>
      </c>
      <c r="B1096" s="363"/>
      <c r="C1096" s="363">
        <f t="shared" si="58"/>
        <v>0</v>
      </c>
      <c r="D1096" s="363"/>
      <c r="E1096" s="542"/>
      <c r="F1096" s="543"/>
      <c r="G1096" s="542"/>
      <c r="H1096" s="518"/>
      <c r="I1096" s="519"/>
      <c r="J1096" s="519"/>
      <c r="K1096" s="519"/>
      <c r="L1096" s="519"/>
      <c r="M1096" s="519"/>
      <c r="N1096" s="519"/>
      <c r="O1096" s="519"/>
      <c r="P1096" s="519"/>
      <c r="Q1096" s="519"/>
      <c r="R1096" s="519"/>
      <c r="S1096" s="519"/>
      <c r="T1096" s="519"/>
      <c r="U1096" s="519"/>
      <c r="V1096" s="519"/>
      <c r="W1096" s="519"/>
      <c r="X1096" s="519"/>
      <c r="Y1096" s="519"/>
      <c r="Z1096" s="519"/>
      <c r="AA1096" s="519"/>
      <c r="AB1096" s="519"/>
      <c r="AC1096" s="519"/>
      <c r="AD1096" s="519"/>
      <c r="AE1096" s="519"/>
      <c r="AF1096" s="519"/>
      <c r="HQ1096" s="519"/>
      <c r="HR1096" s="519"/>
      <c r="HS1096" s="519"/>
      <c r="HT1096" s="519"/>
      <c r="HU1096" s="519"/>
      <c r="HV1096" s="519"/>
      <c r="HW1096" s="519"/>
      <c r="HX1096" s="519"/>
      <c r="HY1096" s="519"/>
      <c r="HZ1096" s="519"/>
      <c r="IA1096" s="519"/>
      <c r="IB1096" s="519"/>
      <c r="IC1096" s="519"/>
      <c r="ID1096" s="519"/>
      <c r="IE1096" s="519"/>
      <c r="IF1096" s="519"/>
      <c r="IG1096" s="519"/>
      <c r="IH1096" s="519"/>
      <c r="II1096" s="519"/>
      <c r="IJ1096" s="519"/>
      <c r="IK1096" s="519"/>
      <c r="IL1096" s="519"/>
      <c r="IM1096" s="519"/>
      <c r="IN1096" s="519"/>
      <c r="IO1096" s="519"/>
      <c r="IP1096" s="519"/>
      <c r="IQ1096" s="519"/>
      <c r="IR1096" s="519"/>
      <c r="IS1096" s="519"/>
      <c r="IT1096" s="519"/>
      <c r="IU1096" s="519"/>
      <c r="IV1096" s="519"/>
    </row>
    <row r="1097" spans="1:256" s="506" customFormat="1" ht="24.75" customHeight="1" hidden="1">
      <c r="A1097" s="541" t="s">
        <v>873</v>
      </c>
      <c r="B1097" s="363"/>
      <c r="C1097" s="363">
        <f t="shared" si="58"/>
        <v>0</v>
      </c>
      <c r="D1097" s="363"/>
      <c r="E1097" s="542"/>
      <c r="F1097" s="543"/>
      <c r="G1097" s="542"/>
      <c r="H1097" s="518"/>
      <c r="I1097" s="519"/>
      <c r="J1097" s="519"/>
      <c r="K1097" s="519"/>
      <c r="L1097" s="519"/>
      <c r="M1097" s="519"/>
      <c r="N1097" s="519"/>
      <c r="O1097" s="519"/>
      <c r="P1097" s="519"/>
      <c r="Q1097" s="519"/>
      <c r="R1097" s="519"/>
      <c r="S1097" s="519"/>
      <c r="T1097" s="519"/>
      <c r="U1097" s="519"/>
      <c r="V1097" s="519"/>
      <c r="W1097" s="519"/>
      <c r="X1097" s="519"/>
      <c r="Y1097" s="519"/>
      <c r="Z1097" s="519"/>
      <c r="AA1097" s="519"/>
      <c r="AB1097" s="519"/>
      <c r="AC1097" s="519"/>
      <c r="AD1097" s="519"/>
      <c r="AE1097" s="519"/>
      <c r="AF1097" s="519"/>
      <c r="HQ1097" s="519"/>
      <c r="HR1097" s="519"/>
      <c r="HS1097" s="519"/>
      <c r="HT1097" s="519"/>
      <c r="HU1097" s="519"/>
      <c r="HV1097" s="519"/>
      <c r="HW1097" s="519"/>
      <c r="HX1097" s="519"/>
      <c r="HY1097" s="519"/>
      <c r="HZ1097" s="519"/>
      <c r="IA1097" s="519"/>
      <c r="IB1097" s="519"/>
      <c r="IC1097" s="519"/>
      <c r="ID1097" s="519"/>
      <c r="IE1097" s="519"/>
      <c r="IF1097" s="519"/>
      <c r="IG1097" s="519"/>
      <c r="IH1097" s="519"/>
      <c r="II1097" s="519"/>
      <c r="IJ1097" s="519"/>
      <c r="IK1097" s="519"/>
      <c r="IL1097" s="519"/>
      <c r="IM1097" s="519"/>
      <c r="IN1097" s="519"/>
      <c r="IO1097" s="519"/>
      <c r="IP1097" s="519"/>
      <c r="IQ1097" s="519"/>
      <c r="IR1097" s="519"/>
      <c r="IS1097" s="519"/>
      <c r="IT1097" s="519"/>
      <c r="IU1097" s="519"/>
      <c r="IV1097" s="519"/>
    </row>
    <row r="1098" spans="1:256" s="506" customFormat="1" ht="24.75" customHeight="1" hidden="1">
      <c r="A1098" s="541" t="s">
        <v>874</v>
      </c>
      <c r="B1098" s="363"/>
      <c r="C1098" s="363">
        <f t="shared" si="58"/>
        <v>0</v>
      </c>
      <c r="D1098" s="363"/>
      <c r="E1098" s="542"/>
      <c r="F1098" s="543"/>
      <c r="G1098" s="542"/>
      <c r="H1098" s="518"/>
      <c r="I1098" s="519"/>
      <c r="J1098" s="519"/>
      <c r="K1098" s="519"/>
      <c r="L1098" s="519"/>
      <c r="M1098" s="519"/>
      <c r="N1098" s="519"/>
      <c r="O1098" s="519"/>
      <c r="P1098" s="519"/>
      <c r="Q1098" s="519"/>
      <c r="R1098" s="519"/>
      <c r="S1098" s="519"/>
      <c r="T1098" s="519"/>
      <c r="U1098" s="519"/>
      <c r="V1098" s="519"/>
      <c r="W1098" s="519"/>
      <c r="X1098" s="519"/>
      <c r="Y1098" s="519"/>
      <c r="Z1098" s="519"/>
      <c r="AA1098" s="519"/>
      <c r="AB1098" s="519"/>
      <c r="AC1098" s="519"/>
      <c r="AD1098" s="519"/>
      <c r="AE1098" s="519"/>
      <c r="AF1098" s="519"/>
      <c r="HQ1098" s="519"/>
      <c r="HR1098" s="519"/>
      <c r="HS1098" s="519"/>
      <c r="HT1098" s="519"/>
      <c r="HU1098" s="519"/>
      <c r="HV1098" s="519"/>
      <c r="HW1098" s="519"/>
      <c r="HX1098" s="519"/>
      <c r="HY1098" s="519"/>
      <c r="HZ1098" s="519"/>
      <c r="IA1098" s="519"/>
      <c r="IB1098" s="519"/>
      <c r="IC1098" s="519"/>
      <c r="ID1098" s="519"/>
      <c r="IE1098" s="519"/>
      <c r="IF1098" s="519"/>
      <c r="IG1098" s="519"/>
      <c r="IH1098" s="519"/>
      <c r="II1098" s="519"/>
      <c r="IJ1098" s="519"/>
      <c r="IK1098" s="519"/>
      <c r="IL1098" s="519"/>
      <c r="IM1098" s="519"/>
      <c r="IN1098" s="519"/>
      <c r="IO1098" s="519"/>
      <c r="IP1098" s="519"/>
      <c r="IQ1098" s="519"/>
      <c r="IR1098" s="519"/>
      <c r="IS1098" s="519"/>
      <c r="IT1098" s="519"/>
      <c r="IU1098" s="519"/>
      <c r="IV1098" s="519"/>
    </row>
    <row r="1099" spans="1:8" s="508" customFormat="1" ht="39.75" customHeight="1" hidden="1">
      <c r="A1099" s="541" t="s">
        <v>875</v>
      </c>
      <c r="B1099" s="363"/>
      <c r="C1099" s="363">
        <f t="shared" si="58"/>
        <v>0</v>
      </c>
      <c r="D1099" s="360"/>
      <c r="E1099" s="542"/>
      <c r="F1099" s="539"/>
      <c r="G1099" s="542"/>
      <c r="H1099" s="544"/>
    </row>
    <row r="1100" spans="1:256" s="506" customFormat="1" ht="39.75" customHeight="1" hidden="1">
      <c r="A1100" s="541" t="s">
        <v>876</v>
      </c>
      <c r="B1100" s="363"/>
      <c r="C1100" s="363">
        <f t="shared" si="58"/>
        <v>0</v>
      </c>
      <c r="D1100" s="363"/>
      <c r="E1100" s="542"/>
      <c r="F1100" s="543"/>
      <c r="G1100" s="542"/>
      <c r="H1100" s="518"/>
      <c r="I1100" s="519"/>
      <c r="J1100" s="519"/>
      <c r="K1100" s="519"/>
      <c r="L1100" s="519"/>
      <c r="M1100" s="519"/>
      <c r="N1100" s="519"/>
      <c r="O1100" s="519"/>
      <c r="P1100" s="519"/>
      <c r="Q1100" s="519"/>
      <c r="R1100" s="519"/>
      <c r="S1100" s="519"/>
      <c r="T1100" s="519"/>
      <c r="U1100" s="519"/>
      <c r="V1100" s="519"/>
      <c r="W1100" s="519"/>
      <c r="X1100" s="519"/>
      <c r="Y1100" s="519"/>
      <c r="Z1100" s="519"/>
      <c r="AA1100" s="519"/>
      <c r="AB1100" s="519"/>
      <c r="AC1100" s="519"/>
      <c r="AD1100" s="519"/>
      <c r="AE1100" s="519"/>
      <c r="AF1100" s="519"/>
      <c r="HQ1100" s="519"/>
      <c r="HR1100" s="519"/>
      <c r="HS1100" s="519"/>
      <c r="HT1100" s="519"/>
      <c r="HU1100" s="519"/>
      <c r="HV1100" s="519"/>
      <c r="HW1100" s="519"/>
      <c r="HX1100" s="519"/>
      <c r="HY1100" s="519"/>
      <c r="HZ1100" s="519"/>
      <c r="IA1100" s="519"/>
      <c r="IB1100" s="519"/>
      <c r="IC1100" s="519"/>
      <c r="ID1100" s="519"/>
      <c r="IE1100" s="519"/>
      <c r="IF1100" s="519"/>
      <c r="IG1100" s="519"/>
      <c r="IH1100" s="519"/>
      <c r="II1100" s="519"/>
      <c r="IJ1100" s="519"/>
      <c r="IK1100" s="519"/>
      <c r="IL1100" s="519"/>
      <c r="IM1100" s="519"/>
      <c r="IN1100" s="519"/>
      <c r="IO1100" s="519"/>
      <c r="IP1100" s="519"/>
      <c r="IQ1100" s="519"/>
      <c r="IR1100" s="519"/>
      <c r="IS1100" s="519"/>
      <c r="IT1100" s="519"/>
      <c r="IU1100" s="519"/>
      <c r="IV1100" s="519"/>
    </row>
    <row r="1101" spans="1:8" s="508" customFormat="1" ht="24.75" customHeight="1">
      <c r="A1101" s="534" t="s">
        <v>877</v>
      </c>
      <c r="B1101" s="360">
        <f>B1102+B1112+B1118</f>
        <v>10</v>
      </c>
      <c r="C1101" s="360">
        <f t="shared" si="58"/>
        <v>77</v>
      </c>
      <c r="D1101" s="360">
        <f>D1102+D1112+D1118</f>
        <v>0</v>
      </c>
      <c r="E1101" s="536">
        <f>D1101/C1101</f>
        <v>0</v>
      </c>
      <c r="F1101" s="539">
        <f>F1102+F1112+F1118</f>
        <v>3</v>
      </c>
      <c r="G1101" s="536">
        <f>(D1101-F1101)/F1101</f>
        <v>-1</v>
      </c>
      <c r="H1101" s="540">
        <f>H1102+H1112+H1118</f>
        <v>77</v>
      </c>
    </row>
    <row r="1102" spans="1:8" s="508" customFormat="1" ht="24.75" customHeight="1">
      <c r="A1102" s="534" t="s">
        <v>878</v>
      </c>
      <c r="B1102" s="360">
        <f>SUM(B1103:B1111)</f>
        <v>10</v>
      </c>
      <c r="C1102" s="360">
        <f t="shared" si="58"/>
        <v>0</v>
      </c>
      <c r="D1102" s="360">
        <f>SUM(D1103:D1111)</f>
        <v>0</v>
      </c>
      <c r="E1102" s="536"/>
      <c r="F1102" s="539">
        <f>SUM(F1103:F1111)</f>
        <v>0</v>
      </c>
      <c r="G1102" s="536"/>
      <c r="H1102" s="540">
        <f>SUM(H1103:H1111)</f>
        <v>0</v>
      </c>
    </row>
    <row r="1103" spans="1:256" s="506" customFormat="1" ht="24.75" customHeight="1">
      <c r="A1103" s="541" t="s">
        <v>45</v>
      </c>
      <c r="B1103" s="363"/>
      <c r="C1103" s="363">
        <f t="shared" si="58"/>
        <v>0</v>
      </c>
      <c r="D1103" s="363"/>
      <c r="E1103" s="542"/>
      <c r="F1103" s="543"/>
      <c r="G1103" s="542"/>
      <c r="H1103" s="518"/>
      <c r="I1103" s="519"/>
      <c r="J1103" s="519"/>
      <c r="K1103" s="519"/>
      <c r="L1103" s="519"/>
      <c r="M1103" s="519"/>
      <c r="N1103" s="519"/>
      <c r="O1103" s="519"/>
      <c r="P1103" s="519"/>
      <c r="Q1103" s="519"/>
      <c r="R1103" s="519"/>
      <c r="S1103" s="519"/>
      <c r="T1103" s="519"/>
      <c r="U1103" s="519"/>
      <c r="V1103" s="519"/>
      <c r="W1103" s="519"/>
      <c r="X1103" s="519"/>
      <c r="Y1103" s="519"/>
      <c r="Z1103" s="519"/>
      <c r="AA1103" s="519"/>
      <c r="AB1103" s="519"/>
      <c r="AC1103" s="519"/>
      <c r="AD1103" s="519"/>
      <c r="AE1103" s="519"/>
      <c r="AF1103" s="519"/>
      <c r="HQ1103" s="519"/>
      <c r="HR1103" s="519"/>
      <c r="HS1103" s="519"/>
      <c r="HT1103" s="519"/>
      <c r="HU1103" s="519"/>
      <c r="HV1103" s="519"/>
      <c r="HW1103" s="519"/>
      <c r="HX1103" s="519"/>
      <c r="HY1103" s="519"/>
      <c r="HZ1103" s="519"/>
      <c r="IA1103" s="519"/>
      <c r="IB1103" s="519"/>
      <c r="IC1103" s="519"/>
      <c r="ID1103" s="519"/>
      <c r="IE1103" s="519"/>
      <c r="IF1103" s="519"/>
      <c r="IG1103" s="519"/>
      <c r="IH1103" s="519"/>
      <c r="II1103" s="519"/>
      <c r="IJ1103" s="519"/>
      <c r="IK1103" s="519"/>
      <c r="IL1103" s="519"/>
      <c r="IM1103" s="519"/>
      <c r="IN1103" s="519"/>
      <c r="IO1103" s="519"/>
      <c r="IP1103" s="519"/>
      <c r="IQ1103" s="519"/>
      <c r="IR1103" s="519"/>
      <c r="IS1103" s="519"/>
      <c r="IT1103" s="519"/>
      <c r="IU1103" s="519"/>
      <c r="IV1103" s="519"/>
    </row>
    <row r="1104" spans="1:256" s="511" customFormat="1" ht="24.75" customHeight="1" hidden="1">
      <c r="A1104" s="541" t="s">
        <v>46</v>
      </c>
      <c r="B1104" s="363"/>
      <c r="C1104" s="363">
        <f t="shared" si="58"/>
        <v>0</v>
      </c>
      <c r="D1104" s="363"/>
      <c r="E1104" s="542"/>
      <c r="F1104" s="543"/>
      <c r="G1104" s="542"/>
      <c r="H1104" s="518"/>
      <c r="I1104" s="519"/>
      <c r="J1104" s="519"/>
      <c r="K1104" s="519"/>
      <c r="L1104" s="519"/>
      <c r="M1104" s="519"/>
      <c r="N1104" s="519"/>
      <c r="O1104" s="519"/>
      <c r="P1104" s="519"/>
      <c r="Q1104" s="519"/>
      <c r="R1104" s="519"/>
      <c r="S1104" s="519"/>
      <c r="T1104" s="519"/>
      <c r="U1104" s="519"/>
      <c r="V1104" s="519"/>
      <c r="W1104" s="519"/>
      <c r="X1104" s="519"/>
      <c r="Y1104" s="519"/>
      <c r="Z1104" s="519"/>
      <c r="AA1104" s="519"/>
      <c r="AB1104" s="519"/>
      <c r="AC1104" s="519"/>
      <c r="AD1104" s="519"/>
      <c r="AE1104" s="519"/>
      <c r="AF1104" s="519"/>
      <c r="HQ1104" s="519"/>
      <c r="HR1104" s="519"/>
      <c r="HS1104" s="519"/>
      <c r="HT1104" s="519"/>
      <c r="HU1104" s="519"/>
      <c r="HV1104" s="519"/>
      <c r="HW1104" s="519"/>
      <c r="HX1104" s="519"/>
      <c r="HY1104" s="519"/>
      <c r="HZ1104" s="519"/>
      <c r="IA1104" s="519"/>
      <c r="IB1104" s="519"/>
      <c r="IC1104" s="519"/>
      <c r="ID1104" s="519"/>
      <c r="IE1104" s="519"/>
      <c r="IF1104" s="519"/>
      <c r="IG1104" s="519"/>
      <c r="IH1104" s="519"/>
      <c r="II1104" s="519"/>
      <c r="IJ1104" s="519"/>
      <c r="IK1104" s="519"/>
      <c r="IL1104" s="519"/>
      <c r="IM1104" s="519"/>
      <c r="IN1104" s="519"/>
      <c r="IO1104" s="519"/>
      <c r="IP1104" s="519"/>
      <c r="IQ1104" s="519"/>
      <c r="IR1104" s="519"/>
      <c r="IS1104" s="519"/>
      <c r="IT1104" s="519"/>
      <c r="IU1104" s="519"/>
      <c r="IV1104" s="519"/>
    </row>
    <row r="1105" spans="1:8" s="508" customFormat="1" ht="24.75" customHeight="1" hidden="1">
      <c r="A1105" s="541" t="s">
        <v>47</v>
      </c>
      <c r="B1105" s="363"/>
      <c r="C1105" s="363">
        <f t="shared" si="58"/>
        <v>0</v>
      </c>
      <c r="D1105" s="360"/>
      <c r="E1105" s="542"/>
      <c r="F1105" s="539"/>
      <c r="G1105" s="542"/>
      <c r="H1105" s="544"/>
    </row>
    <row r="1106" spans="1:256" s="506" customFormat="1" ht="24.75" customHeight="1" hidden="1">
      <c r="A1106" s="541" t="s">
        <v>879</v>
      </c>
      <c r="B1106" s="363"/>
      <c r="C1106" s="363">
        <f t="shared" si="58"/>
        <v>0</v>
      </c>
      <c r="D1106" s="360"/>
      <c r="E1106" s="542"/>
      <c r="F1106" s="539"/>
      <c r="G1106" s="542"/>
      <c r="H1106" s="518"/>
      <c r="I1106" s="519"/>
      <c r="J1106" s="519"/>
      <c r="K1106" s="519"/>
      <c r="L1106" s="519"/>
      <c r="M1106" s="519"/>
      <c r="N1106" s="519"/>
      <c r="O1106" s="519"/>
      <c r="P1106" s="519"/>
      <c r="Q1106" s="519"/>
      <c r="R1106" s="519"/>
      <c r="S1106" s="519"/>
      <c r="T1106" s="519"/>
      <c r="U1106" s="519"/>
      <c r="V1106" s="519"/>
      <c r="W1106" s="519"/>
      <c r="X1106" s="519"/>
      <c r="Y1106" s="519"/>
      <c r="Z1106" s="519"/>
      <c r="AA1106" s="519"/>
      <c r="AB1106" s="519"/>
      <c r="AC1106" s="519"/>
      <c r="AD1106" s="519"/>
      <c r="AE1106" s="519"/>
      <c r="AF1106" s="519"/>
      <c r="HQ1106" s="519"/>
      <c r="HR1106" s="519"/>
      <c r="HS1106" s="519"/>
      <c r="HT1106" s="519"/>
      <c r="HU1106" s="519"/>
      <c r="HV1106" s="519"/>
      <c r="HW1106" s="519"/>
      <c r="HX1106" s="519"/>
      <c r="HY1106" s="519"/>
      <c r="HZ1106" s="519"/>
      <c r="IA1106" s="519"/>
      <c r="IB1106" s="519"/>
      <c r="IC1106" s="519"/>
      <c r="ID1106" s="519"/>
      <c r="IE1106" s="519"/>
      <c r="IF1106" s="519"/>
      <c r="IG1106" s="519"/>
      <c r="IH1106" s="519"/>
      <c r="II1106" s="519"/>
      <c r="IJ1106" s="519"/>
      <c r="IK1106" s="519"/>
      <c r="IL1106" s="519"/>
      <c r="IM1106" s="519"/>
      <c r="IN1106" s="519"/>
      <c r="IO1106" s="519"/>
      <c r="IP1106" s="519"/>
      <c r="IQ1106" s="519"/>
      <c r="IR1106" s="519"/>
      <c r="IS1106" s="519"/>
      <c r="IT1106" s="519"/>
      <c r="IU1106" s="519"/>
      <c r="IV1106" s="519"/>
    </row>
    <row r="1107" spans="1:256" s="511" customFormat="1" ht="24.75" customHeight="1" hidden="1">
      <c r="A1107" s="541" t="s">
        <v>880</v>
      </c>
      <c r="B1107" s="363"/>
      <c r="C1107" s="363">
        <f t="shared" si="58"/>
        <v>0</v>
      </c>
      <c r="D1107" s="363"/>
      <c r="E1107" s="542"/>
      <c r="F1107" s="543"/>
      <c r="G1107" s="542"/>
      <c r="H1107" s="518"/>
      <c r="I1107" s="519"/>
      <c r="J1107" s="519"/>
      <c r="K1107" s="519"/>
      <c r="L1107" s="519"/>
      <c r="M1107" s="519"/>
      <c r="N1107" s="519"/>
      <c r="O1107" s="519"/>
      <c r="P1107" s="519"/>
      <c r="Q1107" s="519"/>
      <c r="R1107" s="519"/>
      <c r="S1107" s="519"/>
      <c r="T1107" s="519"/>
      <c r="U1107" s="519"/>
      <c r="V1107" s="519"/>
      <c r="W1107" s="519"/>
      <c r="X1107" s="519"/>
      <c r="Y1107" s="519"/>
      <c r="Z1107" s="519"/>
      <c r="AA1107" s="519"/>
      <c r="AB1107" s="519"/>
      <c r="AC1107" s="519"/>
      <c r="AD1107" s="519"/>
      <c r="AE1107" s="519"/>
      <c r="AF1107" s="519"/>
      <c r="HQ1107" s="519"/>
      <c r="HR1107" s="519"/>
      <c r="HS1107" s="519"/>
      <c r="HT1107" s="519"/>
      <c r="HU1107" s="519"/>
      <c r="HV1107" s="519"/>
      <c r="HW1107" s="519"/>
      <c r="HX1107" s="519"/>
      <c r="HY1107" s="519"/>
      <c r="HZ1107" s="519"/>
      <c r="IA1107" s="519"/>
      <c r="IB1107" s="519"/>
      <c r="IC1107" s="519"/>
      <c r="ID1107" s="519"/>
      <c r="IE1107" s="519"/>
      <c r="IF1107" s="519"/>
      <c r="IG1107" s="519"/>
      <c r="IH1107" s="519"/>
      <c r="II1107" s="519"/>
      <c r="IJ1107" s="519"/>
      <c r="IK1107" s="519"/>
      <c r="IL1107" s="519"/>
      <c r="IM1107" s="519"/>
      <c r="IN1107" s="519"/>
      <c r="IO1107" s="519"/>
      <c r="IP1107" s="519"/>
      <c r="IQ1107" s="519"/>
      <c r="IR1107" s="519"/>
      <c r="IS1107" s="519"/>
      <c r="IT1107" s="519"/>
      <c r="IU1107" s="519"/>
      <c r="IV1107" s="519"/>
    </row>
    <row r="1108" spans="1:256" s="509" customFormat="1" ht="24.75" customHeight="1" hidden="1">
      <c r="A1108" s="541" t="s">
        <v>881</v>
      </c>
      <c r="B1108" s="363"/>
      <c r="C1108" s="363">
        <f t="shared" si="58"/>
        <v>0</v>
      </c>
      <c r="D1108" s="363"/>
      <c r="E1108" s="542"/>
      <c r="F1108" s="543"/>
      <c r="G1108" s="542"/>
      <c r="H1108" s="518"/>
      <c r="I1108" s="519"/>
      <c r="J1108" s="519"/>
      <c r="K1108" s="519"/>
      <c r="L1108" s="519"/>
      <c r="M1108" s="519"/>
      <c r="N1108" s="519"/>
      <c r="O1108" s="519"/>
      <c r="P1108" s="519"/>
      <c r="Q1108" s="519"/>
      <c r="R1108" s="519"/>
      <c r="S1108" s="519"/>
      <c r="T1108" s="519"/>
      <c r="U1108" s="519"/>
      <c r="V1108" s="519"/>
      <c r="W1108" s="519"/>
      <c r="X1108" s="519"/>
      <c r="Y1108" s="519"/>
      <c r="Z1108" s="519"/>
      <c r="AA1108" s="519"/>
      <c r="AB1108" s="519"/>
      <c r="AC1108" s="519"/>
      <c r="AD1108" s="519"/>
      <c r="AE1108" s="519"/>
      <c r="AF1108" s="519"/>
      <c r="HQ1108" s="519"/>
      <c r="HR1108" s="519"/>
      <c r="HS1108" s="519"/>
      <c r="HT1108" s="519"/>
      <c r="HU1108" s="519"/>
      <c r="HV1108" s="519"/>
      <c r="HW1108" s="519"/>
      <c r="HX1108" s="519"/>
      <c r="HY1108" s="519"/>
      <c r="HZ1108" s="519"/>
      <c r="IA1108" s="519"/>
      <c r="IB1108" s="519"/>
      <c r="IC1108" s="519"/>
      <c r="ID1108" s="519"/>
      <c r="IE1108" s="519"/>
      <c r="IF1108" s="519"/>
      <c r="IG1108" s="519"/>
      <c r="IH1108" s="519"/>
      <c r="II1108" s="519"/>
      <c r="IJ1108" s="519"/>
      <c r="IK1108" s="519"/>
      <c r="IL1108" s="519"/>
      <c r="IM1108" s="519"/>
      <c r="IN1108" s="519"/>
      <c r="IO1108" s="519"/>
      <c r="IP1108" s="519"/>
      <c r="IQ1108" s="519"/>
      <c r="IR1108" s="519"/>
      <c r="IS1108" s="519"/>
      <c r="IT1108" s="519"/>
      <c r="IU1108" s="519"/>
      <c r="IV1108" s="519"/>
    </row>
    <row r="1109" spans="1:256" s="506" customFormat="1" ht="24.75" customHeight="1" hidden="1">
      <c r="A1109" s="541" t="s">
        <v>882</v>
      </c>
      <c r="B1109" s="363"/>
      <c r="C1109" s="363">
        <f t="shared" si="58"/>
        <v>0</v>
      </c>
      <c r="D1109" s="363"/>
      <c r="E1109" s="542"/>
      <c r="F1109" s="543"/>
      <c r="G1109" s="542"/>
      <c r="H1109" s="518"/>
      <c r="I1109" s="519"/>
      <c r="J1109" s="519"/>
      <c r="K1109" s="519"/>
      <c r="L1109" s="519"/>
      <c r="M1109" s="519"/>
      <c r="N1109" s="519"/>
      <c r="O1109" s="519"/>
      <c r="P1109" s="519"/>
      <c r="Q1109" s="519"/>
      <c r="R1109" s="519"/>
      <c r="S1109" s="519"/>
      <c r="T1109" s="519"/>
      <c r="U1109" s="519"/>
      <c r="V1109" s="519"/>
      <c r="W1109" s="519"/>
      <c r="X1109" s="519"/>
      <c r="Y1109" s="519"/>
      <c r="Z1109" s="519"/>
      <c r="AA1109" s="519"/>
      <c r="AB1109" s="519"/>
      <c r="AC1109" s="519"/>
      <c r="AD1109" s="519"/>
      <c r="AE1109" s="519"/>
      <c r="AF1109" s="519"/>
      <c r="HQ1109" s="519"/>
      <c r="HR1109" s="519"/>
      <c r="HS1109" s="519"/>
      <c r="HT1109" s="519"/>
      <c r="HU1109" s="519"/>
      <c r="HV1109" s="519"/>
      <c r="HW1109" s="519"/>
      <c r="HX1109" s="519"/>
      <c r="HY1109" s="519"/>
      <c r="HZ1109" s="519"/>
      <c r="IA1109" s="519"/>
      <c r="IB1109" s="519"/>
      <c r="IC1109" s="519"/>
      <c r="ID1109" s="519"/>
      <c r="IE1109" s="519"/>
      <c r="IF1109" s="519"/>
      <c r="IG1109" s="519"/>
      <c r="IH1109" s="519"/>
      <c r="II1109" s="519"/>
      <c r="IJ1109" s="519"/>
      <c r="IK1109" s="519"/>
      <c r="IL1109" s="519"/>
      <c r="IM1109" s="519"/>
      <c r="IN1109" s="519"/>
      <c r="IO1109" s="519"/>
      <c r="IP1109" s="519"/>
      <c r="IQ1109" s="519"/>
      <c r="IR1109" s="519"/>
      <c r="IS1109" s="519"/>
      <c r="IT1109" s="519"/>
      <c r="IU1109" s="519"/>
      <c r="IV1109" s="519"/>
    </row>
    <row r="1110" spans="1:256" s="506" customFormat="1" ht="24.75" customHeight="1">
      <c r="A1110" s="541" t="s">
        <v>54</v>
      </c>
      <c r="B1110" s="363"/>
      <c r="C1110" s="363">
        <f t="shared" si="58"/>
        <v>0</v>
      </c>
      <c r="D1110" s="363"/>
      <c r="E1110" s="542"/>
      <c r="F1110" s="543"/>
      <c r="G1110" s="542"/>
      <c r="H1110" s="518"/>
      <c r="I1110" s="519"/>
      <c r="J1110" s="519"/>
      <c r="K1110" s="519"/>
      <c r="L1110" s="519"/>
      <c r="M1110" s="519"/>
      <c r="N1110" s="519"/>
      <c r="O1110" s="519"/>
      <c r="P1110" s="519"/>
      <c r="Q1110" s="519"/>
      <c r="R1110" s="519"/>
      <c r="S1110" s="519"/>
      <c r="T1110" s="519"/>
      <c r="U1110" s="519"/>
      <c r="V1110" s="519"/>
      <c r="W1110" s="519"/>
      <c r="X1110" s="519"/>
      <c r="Y1110" s="519"/>
      <c r="Z1110" s="519"/>
      <c r="AA1110" s="519"/>
      <c r="AB1110" s="519"/>
      <c r="AC1110" s="519"/>
      <c r="AD1110" s="519"/>
      <c r="AE1110" s="519"/>
      <c r="AF1110" s="519"/>
      <c r="HQ1110" s="519"/>
      <c r="HR1110" s="519"/>
      <c r="HS1110" s="519"/>
      <c r="HT1110" s="519"/>
      <c r="HU1110" s="519"/>
      <c r="HV1110" s="519"/>
      <c r="HW1110" s="519"/>
      <c r="HX1110" s="519"/>
      <c r="HY1110" s="519"/>
      <c r="HZ1110" s="519"/>
      <c r="IA1110" s="519"/>
      <c r="IB1110" s="519"/>
      <c r="IC1110" s="519"/>
      <c r="ID1110" s="519"/>
      <c r="IE1110" s="519"/>
      <c r="IF1110" s="519"/>
      <c r="IG1110" s="519"/>
      <c r="IH1110" s="519"/>
      <c r="II1110" s="519"/>
      <c r="IJ1110" s="519"/>
      <c r="IK1110" s="519"/>
      <c r="IL1110" s="519"/>
      <c r="IM1110" s="519"/>
      <c r="IN1110" s="519"/>
      <c r="IO1110" s="519"/>
      <c r="IP1110" s="519"/>
      <c r="IQ1110" s="519"/>
      <c r="IR1110" s="519"/>
      <c r="IS1110" s="519"/>
      <c r="IT1110" s="519"/>
      <c r="IU1110" s="519"/>
      <c r="IV1110" s="519"/>
    </row>
    <row r="1111" spans="1:256" s="506" customFormat="1" ht="24.75" customHeight="1">
      <c r="A1111" s="541" t="s">
        <v>883</v>
      </c>
      <c r="B1111" s="363">
        <v>10</v>
      </c>
      <c r="C1111" s="363">
        <f t="shared" si="58"/>
        <v>0</v>
      </c>
      <c r="D1111" s="363"/>
      <c r="E1111" s="542"/>
      <c r="F1111" s="543"/>
      <c r="G1111" s="542"/>
      <c r="H1111" s="518"/>
      <c r="I1111" s="519"/>
      <c r="J1111" s="519"/>
      <c r="K1111" s="519"/>
      <c r="L1111" s="519"/>
      <c r="M1111" s="519"/>
      <c r="N1111" s="519"/>
      <c r="O1111" s="519"/>
      <c r="P1111" s="519"/>
      <c r="Q1111" s="519"/>
      <c r="R1111" s="519"/>
      <c r="S1111" s="519"/>
      <c r="T1111" s="519"/>
      <c r="U1111" s="519"/>
      <c r="V1111" s="519"/>
      <c r="W1111" s="519"/>
      <c r="X1111" s="519"/>
      <c r="Y1111" s="519"/>
      <c r="Z1111" s="519"/>
      <c r="AA1111" s="519"/>
      <c r="AB1111" s="519"/>
      <c r="AC1111" s="519"/>
      <c r="AD1111" s="519"/>
      <c r="AE1111" s="519"/>
      <c r="AF1111" s="519"/>
      <c r="HQ1111" s="519"/>
      <c r="HR1111" s="519"/>
      <c r="HS1111" s="519"/>
      <c r="HT1111" s="519"/>
      <c r="HU1111" s="519"/>
      <c r="HV1111" s="519"/>
      <c r="HW1111" s="519"/>
      <c r="HX1111" s="519"/>
      <c r="HY1111" s="519"/>
      <c r="HZ1111" s="519"/>
      <c r="IA1111" s="519"/>
      <c r="IB1111" s="519"/>
      <c r="IC1111" s="519"/>
      <c r="ID1111" s="519"/>
      <c r="IE1111" s="519"/>
      <c r="IF1111" s="519"/>
      <c r="IG1111" s="519"/>
      <c r="IH1111" s="519"/>
      <c r="II1111" s="519"/>
      <c r="IJ1111" s="519"/>
      <c r="IK1111" s="519"/>
      <c r="IL1111" s="519"/>
      <c r="IM1111" s="519"/>
      <c r="IN1111" s="519"/>
      <c r="IO1111" s="519"/>
      <c r="IP1111" s="519"/>
      <c r="IQ1111" s="519"/>
      <c r="IR1111" s="519"/>
      <c r="IS1111" s="519"/>
      <c r="IT1111" s="519"/>
      <c r="IU1111" s="519"/>
      <c r="IV1111" s="519"/>
    </row>
    <row r="1112" spans="1:8" s="508" customFormat="1" ht="24.75" customHeight="1">
      <c r="A1112" s="534" t="s">
        <v>884</v>
      </c>
      <c r="B1112" s="360">
        <f>SUM(B1113:B1117)</f>
        <v>0</v>
      </c>
      <c r="C1112" s="360">
        <f t="shared" si="58"/>
        <v>68</v>
      </c>
      <c r="D1112" s="360">
        <f>SUM(D1113:D1117)</f>
        <v>0</v>
      </c>
      <c r="E1112" s="536">
        <f>D1112/C1112</f>
        <v>0</v>
      </c>
      <c r="F1112" s="539">
        <f>SUM(F1113:F1117)</f>
        <v>0</v>
      </c>
      <c r="G1112" s="536"/>
      <c r="H1112" s="540">
        <f>SUM(H1113:H1117)</f>
        <v>68</v>
      </c>
    </row>
    <row r="1113" spans="1:256" s="506" customFormat="1" ht="24.75" customHeight="1">
      <c r="A1113" s="541" t="s">
        <v>45</v>
      </c>
      <c r="B1113" s="363"/>
      <c r="C1113" s="363">
        <f t="shared" si="58"/>
        <v>0</v>
      </c>
      <c r="D1113" s="363"/>
      <c r="E1113" s="542"/>
      <c r="F1113" s="543"/>
      <c r="G1113" s="542"/>
      <c r="H1113" s="518"/>
      <c r="I1113" s="519"/>
      <c r="J1113" s="519"/>
      <c r="K1113" s="519"/>
      <c r="L1113" s="519"/>
      <c r="M1113" s="519"/>
      <c r="N1113" s="519"/>
      <c r="O1113" s="519"/>
      <c r="P1113" s="519"/>
      <c r="Q1113" s="519"/>
      <c r="R1113" s="519"/>
      <c r="S1113" s="519"/>
      <c r="T1113" s="519"/>
      <c r="U1113" s="519"/>
      <c r="V1113" s="519"/>
      <c r="W1113" s="519"/>
      <c r="X1113" s="519"/>
      <c r="Y1113" s="519"/>
      <c r="Z1113" s="519"/>
      <c r="AA1113" s="519"/>
      <c r="AB1113" s="519"/>
      <c r="AC1113" s="519"/>
      <c r="AD1113" s="519"/>
      <c r="AE1113" s="519"/>
      <c r="AF1113" s="519"/>
      <c r="HQ1113" s="519"/>
      <c r="HR1113" s="519"/>
      <c r="HS1113" s="519"/>
      <c r="HT1113" s="519"/>
      <c r="HU1113" s="519"/>
      <c r="HV1113" s="519"/>
      <c r="HW1113" s="519"/>
      <c r="HX1113" s="519"/>
      <c r="HY1113" s="519"/>
      <c r="HZ1113" s="519"/>
      <c r="IA1113" s="519"/>
      <c r="IB1113" s="519"/>
      <c r="IC1113" s="519"/>
      <c r="ID1113" s="519"/>
      <c r="IE1113" s="519"/>
      <c r="IF1113" s="519"/>
      <c r="IG1113" s="519"/>
      <c r="IH1113" s="519"/>
      <c r="II1113" s="519"/>
      <c r="IJ1113" s="519"/>
      <c r="IK1113" s="519"/>
      <c r="IL1113" s="519"/>
      <c r="IM1113" s="519"/>
      <c r="IN1113" s="519"/>
      <c r="IO1113" s="519"/>
      <c r="IP1113" s="519"/>
      <c r="IQ1113" s="519"/>
      <c r="IR1113" s="519"/>
      <c r="IS1113" s="519"/>
      <c r="IT1113" s="519"/>
      <c r="IU1113" s="519"/>
      <c r="IV1113" s="519"/>
    </row>
    <row r="1114" spans="1:256" s="509" customFormat="1" ht="24.75" customHeight="1" hidden="1">
      <c r="A1114" s="541" t="s">
        <v>46</v>
      </c>
      <c r="B1114" s="363"/>
      <c r="C1114" s="363">
        <f t="shared" si="58"/>
        <v>0</v>
      </c>
      <c r="D1114" s="363"/>
      <c r="E1114" s="542"/>
      <c r="F1114" s="543"/>
      <c r="G1114" s="542"/>
      <c r="H1114" s="518"/>
      <c r="I1114" s="519"/>
      <c r="J1114" s="519"/>
      <c r="K1114" s="519"/>
      <c r="L1114" s="519"/>
      <c r="M1114" s="519"/>
      <c r="N1114" s="519"/>
      <c r="O1114" s="519"/>
      <c r="P1114" s="519"/>
      <c r="Q1114" s="519"/>
      <c r="R1114" s="519"/>
      <c r="S1114" s="519"/>
      <c r="T1114" s="519"/>
      <c r="U1114" s="519"/>
      <c r="V1114" s="519"/>
      <c r="W1114" s="519"/>
      <c r="X1114" s="519"/>
      <c r="Y1114" s="519"/>
      <c r="Z1114" s="519"/>
      <c r="AA1114" s="519"/>
      <c r="AB1114" s="519"/>
      <c r="AC1114" s="519"/>
      <c r="AD1114" s="519"/>
      <c r="AE1114" s="519"/>
      <c r="AF1114" s="519"/>
      <c r="HQ1114" s="519"/>
      <c r="HR1114" s="519"/>
      <c r="HS1114" s="519"/>
      <c r="HT1114" s="519"/>
      <c r="HU1114" s="519"/>
      <c r="HV1114" s="519"/>
      <c r="HW1114" s="519"/>
      <c r="HX1114" s="519"/>
      <c r="HY1114" s="519"/>
      <c r="HZ1114" s="519"/>
      <c r="IA1114" s="519"/>
      <c r="IB1114" s="519"/>
      <c r="IC1114" s="519"/>
      <c r="ID1114" s="519"/>
      <c r="IE1114" s="519"/>
      <c r="IF1114" s="519"/>
      <c r="IG1114" s="519"/>
      <c r="IH1114" s="519"/>
      <c r="II1114" s="519"/>
      <c r="IJ1114" s="519"/>
      <c r="IK1114" s="519"/>
      <c r="IL1114" s="519"/>
      <c r="IM1114" s="519"/>
      <c r="IN1114" s="519"/>
      <c r="IO1114" s="519"/>
      <c r="IP1114" s="519"/>
      <c r="IQ1114" s="519"/>
      <c r="IR1114" s="519"/>
      <c r="IS1114" s="519"/>
      <c r="IT1114" s="519"/>
      <c r="IU1114" s="519"/>
      <c r="IV1114" s="519"/>
    </row>
    <row r="1115" spans="1:256" s="509" customFormat="1" ht="24.75" customHeight="1" hidden="1">
      <c r="A1115" s="541" t="s">
        <v>47</v>
      </c>
      <c r="B1115" s="363"/>
      <c r="C1115" s="363">
        <f t="shared" si="58"/>
        <v>0</v>
      </c>
      <c r="D1115" s="363"/>
      <c r="E1115" s="542"/>
      <c r="F1115" s="543"/>
      <c r="G1115" s="542"/>
      <c r="H1115" s="518"/>
      <c r="I1115" s="519"/>
      <c r="J1115" s="519"/>
      <c r="K1115" s="519"/>
      <c r="L1115" s="519"/>
      <c r="M1115" s="519"/>
      <c r="N1115" s="519"/>
      <c r="O1115" s="519"/>
      <c r="P1115" s="519"/>
      <c r="Q1115" s="519"/>
      <c r="R1115" s="519"/>
      <c r="S1115" s="519"/>
      <c r="T1115" s="519"/>
      <c r="U1115" s="519"/>
      <c r="V1115" s="519"/>
      <c r="W1115" s="519"/>
      <c r="X1115" s="519"/>
      <c r="Y1115" s="519"/>
      <c r="Z1115" s="519"/>
      <c r="AA1115" s="519"/>
      <c r="AB1115" s="519"/>
      <c r="AC1115" s="519"/>
      <c r="AD1115" s="519"/>
      <c r="AE1115" s="519"/>
      <c r="AF1115" s="519"/>
      <c r="HQ1115" s="519"/>
      <c r="HR1115" s="519"/>
      <c r="HS1115" s="519"/>
      <c r="HT1115" s="519"/>
      <c r="HU1115" s="519"/>
      <c r="HV1115" s="519"/>
      <c r="HW1115" s="519"/>
      <c r="HX1115" s="519"/>
      <c r="HY1115" s="519"/>
      <c r="HZ1115" s="519"/>
      <c r="IA1115" s="519"/>
      <c r="IB1115" s="519"/>
      <c r="IC1115" s="519"/>
      <c r="ID1115" s="519"/>
      <c r="IE1115" s="519"/>
      <c r="IF1115" s="519"/>
      <c r="IG1115" s="519"/>
      <c r="IH1115" s="519"/>
      <c r="II1115" s="519"/>
      <c r="IJ1115" s="519"/>
      <c r="IK1115" s="519"/>
      <c r="IL1115" s="519"/>
      <c r="IM1115" s="519"/>
      <c r="IN1115" s="519"/>
      <c r="IO1115" s="519"/>
      <c r="IP1115" s="519"/>
      <c r="IQ1115" s="519"/>
      <c r="IR1115" s="519"/>
      <c r="IS1115" s="519"/>
      <c r="IT1115" s="519"/>
      <c r="IU1115" s="519"/>
      <c r="IV1115" s="519"/>
    </row>
    <row r="1116" spans="1:8" s="508" customFormat="1" ht="24.75" customHeight="1" hidden="1">
      <c r="A1116" s="541" t="s">
        <v>885</v>
      </c>
      <c r="B1116" s="363"/>
      <c r="C1116" s="363">
        <f t="shared" si="58"/>
        <v>0</v>
      </c>
      <c r="D1116" s="360"/>
      <c r="E1116" s="542"/>
      <c r="F1116" s="539"/>
      <c r="G1116" s="542"/>
      <c r="H1116" s="544"/>
    </row>
    <row r="1117" spans="1:256" s="510" customFormat="1" ht="24.75" customHeight="1">
      <c r="A1117" s="541" t="s">
        <v>886</v>
      </c>
      <c r="B1117" s="363"/>
      <c r="C1117" s="363">
        <f t="shared" si="58"/>
        <v>68</v>
      </c>
      <c r="D1117" s="363"/>
      <c r="E1117" s="542">
        <f>D1117/C1117</f>
        <v>0</v>
      </c>
      <c r="F1117" s="543"/>
      <c r="G1117" s="542"/>
      <c r="H1117" s="519">
        <v>68</v>
      </c>
      <c r="I1117" s="518"/>
      <c r="J1117" s="518"/>
      <c r="K1117" s="519"/>
      <c r="L1117" s="519"/>
      <c r="M1117" s="519"/>
      <c r="N1117" s="519"/>
      <c r="O1117" s="519"/>
      <c r="P1117" s="519"/>
      <c r="Q1117" s="519"/>
      <c r="R1117" s="519"/>
      <c r="S1117" s="519"/>
      <c r="T1117" s="519"/>
      <c r="U1117" s="519"/>
      <c r="V1117" s="519"/>
      <c r="W1117" s="519"/>
      <c r="X1117" s="519"/>
      <c r="Y1117" s="519"/>
      <c r="Z1117" s="519"/>
      <c r="AA1117" s="519"/>
      <c r="AB1117" s="519"/>
      <c r="AC1117" s="519"/>
      <c r="AD1117" s="519"/>
      <c r="AE1117" s="519"/>
      <c r="AF1117" s="519"/>
      <c r="HQ1117" s="519"/>
      <c r="HR1117" s="519"/>
      <c r="HS1117" s="519"/>
      <c r="HT1117" s="519"/>
      <c r="HU1117" s="519"/>
      <c r="HV1117" s="519"/>
      <c r="HW1117" s="519"/>
      <c r="HX1117" s="519"/>
      <c r="HY1117" s="519"/>
      <c r="HZ1117" s="519"/>
      <c r="IA1117" s="519"/>
      <c r="IB1117" s="519"/>
      <c r="IC1117" s="519"/>
      <c r="ID1117" s="519"/>
      <c r="IE1117" s="519"/>
      <c r="IF1117" s="519"/>
      <c r="IG1117" s="519"/>
      <c r="IH1117" s="519"/>
      <c r="II1117" s="519"/>
      <c r="IJ1117" s="519"/>
      <c r="IK1117" s="519"/>
      <c r="IL1117" s="519"/>
      <c r="IM1117" s="519"/>
      <c r="IN1117" s="519"/>
      <c r="IO1117" s="519"/>
      <c r="IP1117" s="519"/>
      <c r="IQ1117" s="519"/>
      <c r="IR1117" s="519"/>
      <c r="IS1117" s="519"/>
      <c r="IT1117" s="519"/>
      <c r="IU1117" s="519"/>
      <c r="IV1117" s="519"/>
    </row>
    <row r="1118" spans="1:8" s="508" customFormat="1" ht="24.75" customHeight="1">
      <c r="A1118" s="534" t="s">
        <v>887</v>
      </c>
      <c r="B1118" s="360">
        <f>SUM(B1119:B1120)</f>
        <v>0</v>
      </c>
      <c r="C1118" s="360">
        <f t="shared" si="58"/>
        <v>9</v>
      </c>
      <c r="D1118" s="360">
        <f>SUM(D1119:D1120)</f>
        <v>0</v>
      </c>
      <c r="E1118" s="536">
        <f>D1118/C1118</f>
        <v>0</v>
      </c>
      <c r="F1118" s="539">
        <f>SUM(F1119:F1120)</f>
        <v>3</v>
      </c>
      <c r="G1118" s="536">
        <f>(D1118-F1118)/F1118</f>
        <v>-1</v>
      </c>
      <c r="H1118" s="540">
        <f>SUM(H1119:H1120)</f>
        <v>9</v>
      </c>
    </row>
    <row r="1119" spans="1:256" s="510" customFormat="1" ht="24.75" customHeight="1">
      <c r="A1119" s="541" t="s">
        <v>888</v>
      </c>
      <c r="B1119" s="363"/>
      <c r="C1119" s="363">
        <f t="shared" si="58"/>
        <v>0</v>
      </c>
      <c r="D1119" s="363">
        <v>0</v>
      </c>
      <c r="E1119" s="542"/>
      <c r="F1119" s="543">
        <v>0</v>
      </c>
      <c r="G1119" s="542"/>
      <c r="H1119" s="518"/>
      <c r="I1119" s="519"/>
      <c r="J1119" s="519"/>
      <c r="K1119" s="519"/>
      <c r="L1119" s="519"/>
      <c r="M1119" s="519"/>
      <c r="N1119" s="519"/>
      <c r="O1119" s="519"/>
      <c r="P1119" s="519"/>
      <c r="Q1119" s="519"/>
      <c r="R1119" s="519"/>
      <c r="S1119" s="519"/>
      <c r="T1119" s="519"/>
      <c r="U1119" s="519"/>
      <c r="V1119" s="519"/>
      <c r="W1119" s="519"/>
      <c r="X1119" s="519"/>
      <c r="Y1119" s="519"/>
      <c r="Z1119" s="519"/>
      <c r="AA1119" s="519"/>
      <c r="AB1119" s="519"/>
      <c r="AC1119" s="519"/>
      <c r="AD1119" s="519"/>
      <c r="AE1119" s="519"/>
      <c r="AF1119" s="519"/>
      <c r="HQ1119" s="519"/>
      <c r="HR1119" s="519"/>
      <c r="HS1119" s="519"/>
      <c r="HT1119" s="519"/>
      <c r="HU1119" s="519"/>
      <c r="HV1119" s="519"/>
      <c r="HW1119" s="519"/>
      <c r="HX1119" s="519"/>
      <c r="HY1119" s="519"/>
      <c r="HZ1119" s="519"/>
      <c r="IA1119" s="519"/>
      <c r="IB1119" s="519"/>
      <c r="IC1119" s="519"/>
      <c r="ID1119" s="519"/>
      <c r="IE1119" s="519"/>
      <c r="IF1119" s="519"/>
      <c r="IG1119" s="519"/>
      <c r="IH1119" s="519"/>
      <c r="II1119" s="519"/>
      <c r="IJ1119" s="519"/>
      <c r="IK1119" s="519"/>
      <c r="IL1119" s="519"/>
      <c r="IM1119" s="519"/>
      <c r="IN1119" s="519"/>
      <c r="IO1119" s="519"/>
      <c r="IP1119" s="519"/>
      <c r="IQ1119" s="519"/>
      <c r="IR1119" s="519"/>
      <c r="IS1119" s="519"/>
      <c r="IT1119" s="519"/>
      <c r="IU1119" s="519"/>
      <c r="IV1119" s="519"/>
    </row>
    <row r="1120" spans="1:256" s="510" customFormat="1" ht="24.75" customHeight="1">
      <c r="A1120" s="541" t="s">
        <v>889</v>
      </c>
      <c r="B1120" s="363"/>
      <c r="C1120" s="363">
        <f t="shared" si="58"/>
        <v>9</v>
      </c>
      <c r="D1120" s="363">
        <v>0</v>
      </c>
      <c r="E1120" s="542">
        <f>D1120/C1120</f>
        <v>0</v>
      </c>
      <c r="F1120" s="543">
        <v>3</v>
      </c>
      <c r="G1120" s="542">
        <f>(D1120-F1120)/F1120</f>
        <v>-1</v>
      </c>
      <c r="H1120" s="518">
        <v>9</v>
      </c>
      <c r="I1120" s="519"/>
      <c r="J1120" s="519"/>
      <c r="K1120" s="519"/>
      <c r="L1120" s="519"/>
      <c r="M1120" s="519"/>
      <c r="N1120" s="519"/>
      <c r="O1120" s="519"/>
      <c r="P1120" s="519"/>
      <c r="Q1120" s="519"/>
      <c r="R1120" s="519"/>
      <c r="S1120" s="519"/>
      <c r="T1120" s="519"/>
      <c r="U1120" s="519"/>
      <c r="V1120" s="519"/>
      <c r="W1120" s="519"/>
      <c r="X1120" s="519"/>
      <c r="Y1120" s="519"/>
      <c r="Z1120" s="519"/>
      <c r="AA1120" s="519"/>
      <c r="AB1120" s="519"/>
      <c r="AC1120" s="519"/>
      <c r="AD1120" s="519"/>
      <c r="AE1120" s="519"/>
      <c r="AF1120" s="519"/>
      <c r="HQ1120" s="519"/>
      <c r="HR1120" s="519"/>
      <c r="HS1120" s="519"/>
      <c r="HT1120" s="519"/>
      <c r="HU1120" s="519"/>
      <c r="HV1120" s="519"/>
      <c r="HW1120" s="519"/>
      <c r="HX1120" s="519"/>
      <c r="HY1120" s="519"/>
      <c r="HZ1120" s="519"/>
      <c r="IA1120" s="519"/>
      <c r="IB1120" s="519"/>
      <c r="IC1120" s="519"/>
      <c r="ID1120" s="519"/>
      <c r="IE1120" s="519"/>
      <c r="IF1120" s="519"/>
      <c r="IG1120" s="519"/>
      <c r="IH1120" s="519"/>
      <c r="II1120" s="519"/>
      <c r="IJ1120" s="519"/>
      <c r="IK1120" s="519"/>
      <c r="IL1120" s="519"/>
      <c r="IM1120" s="519"/>
      <c r="IN1120" s="519"/>
      <c r="IO1120" s="519"/>
      <c r="IP1120" s="519"/>
      <c r="IQ1120" s="519"/>
      <c r="IR1120" s="519"/>
      <c r="IS1120" s="519"/>
      <c r="IT1120" s="519"/>
      <c r="IU1120" s="519"/>
      <c r="IV1120" s="519"/>
    </row>
    <row r="1121" spans="1:8" s="508" customFormat="1" ht="24.75" customHeight="1">
      <c r="A1121" s="534" t="s">
        <v>890</v>
      </c>
      <c r="B1121" s="360">
        <f>B1122+B1129+B1139+B1145+B1148</f>
        <v>0</v>
      </c>
      <c r="C1121" s="360">
        <f t="shared" si="58"/>
        <v>3</v>
      </c>
      <c r="D1121" s="360">
        <f>D1122+D1129+D1139+D1145+D1148</f>
        <v>0</v>
      </c>
      <c r="E1121" s="536">
        <f>D1121/C1121</f>
        <v>0</v>
      </c>
      <c r="F1121" s="539">
        <f>F1122+F1129+F1139+F1145+F1148</f>
        <v>17</v>
      </c>
      <c r="G1121" s="536">
        <f>(D1121-F1121)/F1121</f>
        <v>-1</v>
      </c>
      <c r="H1121" s="540">
        <f>H1122+H1129+H1139+H1145+H1148</f>
        <v>3</v>
      </c>
    </row>
    <row r="1122" spans="1:8" s="508" customFormat="1" ht="24.75" customHeight="1" hidden="1">
      <c r="A1122" s="534" t="s">
        <v>891</v>
      </c>
      <c r="B1122" s="360">
        <f>SUM(B1123:B1128)</f>
        <v>0</v>
      </c>
      <c r="C1122" s="360">
        <f t="shared" si="58"/>
        <v>0</v>
      </c>
      <c r="D1122" s="360">
        <f>SUM(D1123:D1128)</f>
        <v>0</v>
      </c>
      <c r="E1122" s="536"/>
      <c r="F1122" s="539">
        <f>SUM(F1123:F1128)</f>
        <v>0</v>
      </c>
      <c r="G1122" s="536"/>
      <c r="H1122" s="540">
        <f>SUM(H1123:H1128)</f>
        <v>0</v>
      </c>
    </row>
    <row r="1123" spans="1:8" s="508" customFormat="1" ht="24.75" customHeight="1" hidden="1">
      <c r="A1123" s="541" t="s">
        <v>45</v>
      </c>
      <c r="B1123" s="363"/>
      <c r="C1123" s="363">
        <f t="shared" si="58"/>
        <v>0</v>
      </c>
      <c r="D1123" s="363"/>
      <c r="E1123" s="542"/>
      <c r="F1123" s="543"/>
      <c r="G1123" s="542"/>
      <c r="H1123" s="544"/>
    </row>
    <row r="1124" spans="1:256" s="510" customFormat="1" ht="24.75" customHeight="1" hidden="1">
      <c r="A1124" s="541" t="s">
        <v>46</v>
      </c>
      <c r="B1124" s="363"/>
      <c r="C1124" s="363">
        <f t="shared" si="58"/>
        <v>0</v>
      </c>
      <c r="D1124" s="363"/>
      <c r="E1124" s="542"/>
      <c r="F1124" s="543"/>
      <c r="G1124" s="542"/>
      <c r="H1124" s="518"/>
      <c r="I1124" s="519"/>
      <c r="J1124" s="519"/>
      <c r="K1124" s="519"/>
      <c r="L1124" s="519"/>
      <c r="M1124" s="519"/>
      <c r="N1124" s="519"/>
      <c r="O1124" s="519"/>
      <c r="P1124" s="519"/>
      <c r="Q1124" s="519"/>
      <c r="R1124" s="519"/>
      <c r="S1124" s="519"/>
      <c r="T1124" s="519"/>
      <c r="U1124" s="519"/>
      <c r="V1124" s="519"/>
      <c r="W1124" s="519"/>
      <c r="X1124" s="519"/>
      <c r="Y1124" s="519"/>
      <c r="Z1124" s="519"/>
      <c r="AA1124" s="519"/>
      <c r="AB1124" s="519"/>
      <c r="AC1124" s="519"/>
      <c r="AD1124" s="519"/>
      <c r="AE1124" s="519"/>
      <c r="AF1124" s="519"/>
      <c r="HQ1124" s="519"/>
      <c r="HR1124" s="519"/>
      <c r="HS1124" s="519"/>
      <c r="HT1124" s="519"/>
      <c r="HU1124" s="519"/>
      <c r="HV1124" s="519"/>
      <c r="HW1124" s="519"/>
      <c r="HX1124" s="519"/>
      <c r="HY1124" s="519"/>
      <c r="HZ1124" s="519"/>
      <c r="IA1124" s="519"/>
      <c r="IB1124" s="519"/>
      <c r="IC1124" s="519"/>
      <c r="ID1124" s="519"/>
      <c r="IE1124" s="519"/>
      <c r="IF1124" s="519"/>
      <c r="IG1124" s="519"/>
      <c r="IH1124" s="519"/>
      <c r="II1124" s="519"/>
      <c r="IJ1124" s="519"/>
      <c r="IK1124" s="519"/>
      <c r="IL1124" s="519"/>
      <c r="IM1124" s="519"/>
      <c r="IN1124" s="519"/>
      <c r="IO1124" s="519"/>
      <c r="IP1124" s="519"/>
      <c r="IQ1124" s="519"/>
      <c r="IR1124" s="519"/>
      <c r="IS1124" s="519"/>
      <c r="IT1124" s="519"/>
      <c r="IU1124" s="519"/>
      <c r="IV1124" s="519"/>
    </row>
    <row r="1125" spans="1:8" s="508" customFormat="1" ht="24.75" customHeight="1" hidden="1">
      <c r="A1125" s="541" t="s">
        <v>47</v>
      </c>
      <c r="B1125" s="363"/>
      <c r="C1125" s="363">
        <f t="shared" si="58"/>
        <v>0</v>
      </c>
      <c r="D1125" s="360"/>
      <c r="E1125" s="542"/>
      <c r="F1125" s="539"/>
      <c r="G1125" s="542"/>
      <c r="H1125" s="544"/>
    </row>
    <row r="1126" spans="1:256" s="506" customFormat="1" ht="24.75" customHeight="1" hidden="1">
      <c r="A1126" s="541" t="s">
        <v>892</v>
      </c>
      <c r="B1126" s="363"/>
      <c r="C1126" s="363">
        <f t="shared" si="58"/>
        <v>0</v>
      </c>
      <c r="D1126" s="363"/>
      <c r="E1126" s="542"/>
      <c r="F1126" s="543"/>
      <c r="G1126" s="542"/>
      <c r="H1126" s="518"/>
      <c r="I1126" s="519"/>
      <c r="J1126" s="519"/>
      <c r="K1126" s="519"/>
      <c r="L1126" s="519"/>
      <c r="M1126" s="519"/>
      <c r="N1126" s="519"/>
      <c r="O1126" s="519"/>
      <c r="P1126" s="519"/>
      <c r="Q1126" s="519"/>
      <c r="R1126" s="519"/>
      <c r="S1126" s="519"/>
      <c r="T1126" s="519"/>
      <c r="U1126" s="519"/>
      <c r="V1126" s="519"/>
      <c r="W1126" s="519"/>
      <c r="X1126" s="519"/>
      <c r="Y1126" s="519"/>
      <c r="Z1126" s="519"/>
      <c r="AA1126" s="519"/>
      <c r="AB1126" s="519"/>
      <c r="AC1126" s="519"/>
      <c r="AD1126" s="519"/>
      <c r="AE1126" s="519"/>
      <c r="AF1126" s="519"/>
      <c r="HQ1126" s="519"/>
      <c r="HR1126" s="519"/>
      <c r="HS1126" s="519"/>
      <c r="HT1126" s="519"/>
      <c r="HU1126" s="519"/>
      <c r="HV1126" s="519"/>
      <c r="HW1126" s="519"/>
      <c r="HX1126" s="519"/>
      <c r="HY1126" s="519"/>
      <c r="HZ1126" s="519"/>
      <c r="IA1126" s="519"/>
      <c r="IB1126" s="519"/>
      <c r="IC1126" s="519"/>
      <c r="ID1126" s="519"/>
      <c r="IE1126" s="519"/>
      <c r="IF1126" s="519"/>
      <c r="IG1126" s="519"/>
      <c r="IH1126" s="519"/>
      <c r="II1126" s="519"/>
      <c r="IJ1126" s="519"/>
      <c r="IK1126" s="519"/>
      <c r="IL1126" s="519"/>
      <c r="IM1126" s="519"/>
      <c r="IN1126" s="519"/>
      <c r="IO1126" s="519"/>
      <c r="IP1126" s="519"/>
      <c r="IQ1126" s="519"/>
      <c r="IR1126" s="519"/>
      <c r="IS1126" s="519"/>
      <c r="IT1126" s="519"/>
      <c r="IU1126" s="519"/>
      <c r="IV1126" s="519"/>
    </row>
    <row r="1127" spans="1:256" s="511" customFormat="1" ht="24.75" customHeight="1" hidden="1">
      <c r="A1127" s="541" t="s">
        <v>54</v>
      </c>
      <c r="B1127" s="363"/>
      <c r="C1127" s="363">
        <f t="shared" si="58"/>
        <v>0</v>
      </c>
      <c r="D1127" s="363"/>
      <c r="E1127" s="542"/>
      <c r="F1127" s="543"/>
      <c r="G1127" s="542"/>
      <c r="H1127" s="518"/>
      <c r="I1127" s="519"/>
      <c r="J1127" s="519"/>
      <c r="K1127" s="519"/>
      <c r="L1127" s="519"/>
      <c r="M1127" s="519"/>
      <c r="N1127" s="519"/>
      <c r="O1127" s="519"/>
      <c r="P1127" s="519"/>
      <c r="Q1127" s="519"/>
      <c r="R1127" s="519"/>
      <c r="S1127" s="519"/>
      <c r="T1127" s="519"/>
      <c r="U1127" s="519"/>
      <c r="V1127" s="519"/>
      <c r="W1127" s="519"/>
      <c r="X1127" s="519"/>
      <c r="Y1127" s="519"/>
      <c r="Z1127" s="519"/>
      <c r="AA1127" s="519"/>
      <c r="AB1127" s="519"/>
      <c r="AC1127" s="519"/>
      <c r="AD1127" s="519"/>
      <c r="AE1127" s="519"/>
      <c r="AF1127" s="519"/>
      <c r="HQ1127" s="519"/>
      <c r="HR1127" s="519"/>
      <c r="HS1127" s="519"/>
      <c r="HT1127" s="519"/>
      <c r="HU1127" s="519"/>
      <c r="HV1127" s="519"/>
      <c r="HW1127" s="519"/>
      <c r="HX1127" s="519"/>
      <c r="HY1127" s="519"/>
      <c r="HZ1127" s="519"/>
      <c r="IA1127" s="519"/>
      <c r="IB1127" s="519"/>
      <c r="IC1127" s="519"/>
      <c r="ID1127" s="519"/>
      <c r="IE1127" s="519"/>
      <c r="IF1127" s="519"/>
      <c r="IG1127" s="519"/>
      <c r="IH1127" s="519"/>
      <c r="II1127" s="519"/>
      <c r="IJ1127" s="519"/>
      <c r="IK1127" s="519"/>
      <c r="IL1127" s="519"/>
      <c r="IM1127" s="519"/>
      <c r="IN1127" s="519"/>
      <c r="IO1127" s="519"/>
      <c r="IP1127" s="519"/>
      <c r="IQ1127" s="519"/>
      <c r="IR1127" s="519"/>
      <c r="IS1127" s="519"/>
      <c r="IT1127" s="519"/>
      <c r="IU1127" s="519"/>
      <c r="IV1127" s="519"/>
    </row>
    <row r="1128" spans="1:256" s="506" customFormat="1" ht="24.75" customHeight="1" hidden="1">
      <c r="A1128" s="541" t="s">
        <v>893</v>
      </c>
      <c r="B1128" s="363"/>
      <c r="C1128" s="363">
        <f t="shared" si="58"/>
        <v>0</v>
      </c>
      <c r="D1128" s="363"/>
      <c r="E1128" s="542"/>
      <c r="F1128" s="543"/>
      <c r="G1128" s="542"/>
      <c r="H1128" s="518"/>
      <c r="I1128" s="519"/>
      <c r="J1128" s="519"/>
      <c r="K1128" s="519"/>
      <c r="L1128" s="519"/>
      <c r="M1128" s="519"/>
      <c r="N1128" s="519"/>
      <c r="O1128" s="519"/>
      <c r="P1128" s="519"/>
      <c r="Q1128" s="519"/>
      <c r="R1128" s="519"/>
      <c r="S1128" s="519"/>
      <c r="T1128" s="519"/>
      <c r="U1128" s="519"/>
      <c r="V1128" s="519"/>
      <c r="W1128" s="519"/>
      <c r="X1128" s="519"/>
      <c r="Y1128" s="519"/>
      <c r="Z1128" s="519"/>
      <c r="AA1128" s="519"/>
      <c r="AB1128" s="519"/>
      <c r="AC1128" s="519"/>
      <c r="AD1128" s="519"/>
      <c r="AE1128" s="519"/>
      <c r="AF1128" s="519"/>
      <c r="HQ1128" s="519"/>
      <c r="HR1128" s="519"/>
      <c r="HS1128" s="519"/>
      <c r="HT1128" s="519"/>
      <c r="HU1128" s="519"/>
      <c r="HV1128" s="519"/>
      <c r="HW1128" s="519"/>
      <c r="HX1128" s="519"/>
      <c r="HY1128" s="519"/>
      <c r="HZ1128" s="519"/>
      <c r="IA1128" s="519"/>
      <c r="IB1128" s="519"/>
      <c r="IC1128" s="519"/>
      <c r="ID1128" s="519"/>
      <c r="IE1128" s="519"/>
      <c r="IF1128" s="519"/>
      <c r="IG1128" s="519"/>
      <c r="IH1128" s="519"/>
      <c r="II1128" s="519"/>
      <c r="IJ1128" s="519"/>
      <c r="IK1128" s="519"/>
      <c r="IL1128" s="519"/>
      <c r="IM1128" s="519"/>
      <c r="IN1128" s="519"/>
      <c r="IO1128" s="519"/>
      <c r="IP1128" s="519"/>
      <c r="IQ1128" s="519"/>
      <c r="IR1128" s="519"/>
      <c r="IS1128" s="519"/>
      <c r="IT1128" s="519"/>
      <c r="IU1128" s="519"/>
      <c r="IV1128" s="519"/>
    </row>
    <row r="1129" spans="1:8" s="508" customFormat="1" ht="24.75" customHeight="1" hidden="1">
      <c r="A1129" s="534" t="s">
        <v>894</v>
      </c>
      <c r="B1129" s="360">
        <f>SUM(B1130:B1138)</f>
        <v>0</v>
      </c>
      <c r="C1129" s="360">
        <f t="shared" si="58"/>
        <v>0</v>
      </c>
      <c r="D1129" s="360">
        <f>SUM(D1130:D1138)</f>
        <v>0</v>
      </c>
      <c r="E1129" s="536"/>
      <c r="F1129" s="539">
        <f>SUM(F1130:F1138)</f>
        <v>0</v>
      </c>
      <c r="G1129" s="536"/>
      <c r="H1129" s="540">
        <f>SUM(H1130:H1138)</f>
        <v>0</v>
      </c>
    </row>
    <row r="1130" spans="1:256" s="506" customFormat="1" ht="24.75" customHeight="1" hidden="1">
      <c r="A1130" s="541" t="s">
        <v>895</v>
      </c>
      <c r="B1130" s="363"/>
      <c r="C1130" s="363">
        <f t="shared" si="58"/>
        <v>0</v>
      </c>
      <c r="D1130" s="363"/>
      <c r="E1130" s="542"/>
      <c r="F1130" s="543"/>
      <c r="G1130" s="542"/>
      <c r="H1130" s="518"/>
      <c r="I1130" s="519"/>
      <c r="J1130" s="519"/>
      <c r="K1130" s="519"/>
      <c r="L1130" s="519"/>
      <c r="M1130" s="519"/>
      <c r="N1130" s="519"/>
      <c r="O1130" s="519"/>
      <c r="P1130" s="519"/>
      <c r="Q1130" s="519"/>
      <c r="R1130" s="519"/>
      <c r="S1130" s="519"/>
      <c r="T1130" s="519"/>
      <c r="U1130" s="519"/>
      <c r="V1130" s="519"/>
      <c r="W1130" s="519"/>
      <c r="X1130" s="519"/>
      <c r="Y1130" s="519"/>
      <c r="Z1130" s="519"/>
      <c r="AA1130" s="519"/>
      <c r="AB1130" s="519"/>
      <c r="AC1130" s="519"/>
      <c r="AD1130" s="519"/>
      <c r="AE1130" s="519"/>
      <c r="AF1130" s="519"/>
      <c r="HQ1130" s="519"/>
      <c r="HR1130" s="519"/>
      <c r="HS1130" s="519"/>
      <c r="HT1130" s="519"/>
      <c r="HU1130" s="519"/>
      <c r="HV1130" s="519"/>
      <c r="HW1130" s="519"/>
      <c r="HX1130" s="519"/>
      <c r="HY1130" s="519"/>
      <c r="HZ1130" s="519"/>
      <c r="IA1130" s="519"/>
      <c r="IB1130" s="519"/>
      <c r="IC1130" s="519"/>
      <c r="ID1130" s="519"/>
      <c r="IE1130" s="519"/>
      <c r="IF1130" s="519"/>
      <c r="IG1130" s="519"/>
      <c r="IH1130" s="519"/>
      <c r="II1130" s="519"/>
      <c r="IJ1130" s="519"/>
      <c r="IK1130" s="519"/>
      <c r="IL1130" s="519"/>
      <c r="IM1130" s="519"/>
      <c r="IN1130" s="519"/>
      <c r="IO1130" s="519"/>
      <c r="IP1130" s="519"/>
      <c r="IQ1130" s="519"/>
      <c r="IR1130" s="519"/>
      <c r="IS1130" s="519"/>
      <c r="IT1130" s="519"/>
      <c r="IU1130" s="519"/>
      <c r="IV1130" s="519"/>
    </row>
    <row r="1131" spans="1:256" s="509" customFormat="1" ht="24.75" customHeight="1" hidden="1">
      <c r="A1131" s="541" t="s">
        <v>896</v>
      </c>
      <c r="B1131" s="363"/>
      <c r="C1131" s="363">
        <f t="shared" si="58"/>
        <v>0</v>
      </c>
      <c r="D1131" s="363"/>
      <c r="E1131" s="542"/>
      <c r="F1131" s="543"/>
      <c r="G1131" s="542"/>
      <c r="H1131" s="518"/>
      <c r="I1131" s="519"/>
      <c r="J1131" s="519"/>
      <c r="K1131" s="519"/>
      <c r="L1131" s="519"/>
      <c r="M1131" s="519"/>
      <c r="N1131" s="519"/>
      <c r="O1131" s="519"/>
      <c r="P1131" s="519"/>
      <c r="Q1131" s="519"/>
      <c r="R1131" s="519"/>
      <c r="S1131" s="519"/>
      <c r="T1131" s="519"/>
      <c r="U1131" s="519"/>
      <c r="V1131" s="519"/>
      <c r="W1131" s="519"/>
      <c r="X1131" s="519"/>
      <c r="Y1131" s="519"/>
      <c r="Z1131" s="519"/>
      <c r="AA1131" s="519"/>
      <c r="AB1131" s="519"/>
      <c r="AC1131" s="519"/>
      <c r="AD1131" s="519"/>
      <c r="AE1131" s="519"/>
      <c r="AF1131" s="519"/>
      <c r="HQ1131" s="519"/>
      <c r="HR1131" s="519"/>
      <c r="HS1131" s="519"/>
      <c r="HT1131" s="519"/>
      <c r="HU1131" s="519"/>
      <c r="HV1131" s="519"/>
      <c r="HW1131" s="519"/>
      <c r="HX1131" s="519"/>
      <c r="HY1131" s="519"/>
      <c r="HZ1131" s="519"/>
      <c r="IA1131" s="519"/>
      <c r="IB1131" s="519"/>
      <c r="IC1131" s="519"/>
      <c r="ID1131" s="519"/>
      <c r="IE1131" s="519"/>
      <c r="IF1131" s="519"/>
      <c r="IG1131" s="519"/>
      <c r="IH1131" s="519"/>
      <c r="II1131" s="519"/>
      <c r="IJ1131" s="519"/>
      <c r="IK1131" s="519"/>
      <c r="IL1131" s="519"/>
      <c r="IM1131" s="519"/>
      <c r="IN1131" s="519"/>
      <c r="IO1131" s="519"/>
      <c r="IP1131" s="519"/>
      <c r="IQ1131" s="519"/>
      <c r="IR1131" s="519"/>
      <c r="IS1131" s="519"/>
      <c r="IT1131" s="519"/>
      <c r="IU1131" s="519"/>
      <c r="IV1131" s="519"/>
    </row>
    <row r="1132" spans="1:256" s="510" customFormat="1" ht="24.75" customHeight="1" hidden="1">
      <c r="A1132" s="541" t="s">
        <v>897</v>
      </c>
      <c r="B1132" s="363"/>
      <c r="C1132" s="363">
        <f t="shared" si="58"/>
        <v>0</v>
      </c>
      <c r="D1132" s="363"/>
      <c r="E1132" s="542"/>
      <c r="F1132" s="543"/>
      <c r="G1132" s="542"/>
      <c r="H1132" s="518"/>
      <c r="I1132" s="519"/>
      <c r="J1132" s="519"/>
      <c r="K1132" s="519"/>
      <c r="L1132" s="519"/>
      <c r="M1132" s="519"/>
      <c r="N1132" s="519"/>
      <c r="O1132" s="519"/>
      <c r="P1132" s="519"/>
      <c r="Q1132" s="519"/>
      <c r="R1132" s="519"/>
      <c r="S1132" s="519"/>
      <c r="T1132" s="519"/>
      <c r="U1132" s="519"/>
      <c r="V1132" s="519"/>
      <c r="W1132" s="519"/>
      <c r="X1132" s="519"/>
      <c r="Y1132" s="519"/>
      <c r="Z1132" s="519"/>
      <c r="AA1132" s="519"/>
      <c r="AB1132" s="519"/>
      <c r="AC1132" s="519"/>
      <c r="AD1132" s="519"/>
      <c r="AE1132" s="519"/>
      <c r="AF1132" s="519"/>
      <c r="HQ1132" s="519"/>
      <c r="HR1132" s="519"/>
      <c r="HS1132" s="519"/>
      <c r="HT1132" s="519"/>
      <c r="HU1132" s="519"/>
      <c r="HV1132" s="519"/>
      <c r="HW1132" s="519"/>
      <c r="HX1132" s="519"/>
      <c r="HY1132" s="519"/>
      <c r="HZ1132" s="519"/>
      <c r="IA1132" s="519"/>
      <c r="IB1132" s="519"/>
      <c r="IC1132" s="519"/>
      <c r="ID1132" s="519"/>
      <c r="IE1132" s="519"/>
      <c r="IF1132" s="519"/>
      <c r="IG1132" s="519"/>
      <c r="IH1132" s="519"/>
      <c r="II1132" s="519"/>
      <c r="IJ1132" s="519"/>
      <c r="IK1132" s="519"/>
      <c r="IL1132" s="519"/>
      <c r="IM1132" s="519"/>
      <c r="IN1132" s="519"/>
      <c r="IO1132" s="519"/>
      <c r="IP1132" s="519"/>
      <c r="IQ1132" s="519"/>
      <c r="IR1132" s="519"/>
      <c r="IS1132" s="519"/>
      <c r="IT1132" s="519"/>
      <c r="IU1132" s="519"/>
      <c r="IV1132" s="519"/>
    </row>
    <row r="1133" spans="1:256" s="510" customFormat="1" ht="24.75" customHeight="1" hidden="1">
      <c r="A1133" s="541" t="s">
        <v>898</v>
      </c>
      <c r="B1133" s="363"/>
      <c r="C1133" s="363">
        <f t="shared" si="58"/>
        <v>0</v>
      </c>
      <c r="D1133" s="363"/>
      <c r="E1133" s="542"/>
      <c r="F1133" s="543"/>
      <c r="G1133" s="542"/>
      <c r="H1133" s="518"/>
      <c r="I1133" s="519"/>
      <c r="J1133" s="519"/>
      <c r="K1133" s="519"/>
      <c r="L1133" s="519"/>
      <c r="M1133" s="519"/>
      <c r="N1133" s="519"/>
      <c r="O1133" s="519"/>
      <c r="P1133" s="519"/>
      <c r="Q1133" s="519"/>
      <c r="R1133" s="519"/>
      <c r="S1133" s="519"/>
      <c r="T1133" s="519"/>
      <c r="U1133" s="519"/>
      <c r="V1133" s="519"/>
      <c r="W1133" s="519"/>
      <c r="X1133" s="519"/>
      <c r="Y1133" s="519"/>
      <c r="Z1133" s="519"/>
      <c r="AA1133" s="519"/>
      <c r="AB1133" s="519"/>
      <c r="AC1133" s="519"/>
      <c r="AD1133" s="519"/>
      <c r="AE1133" s="519"/>
      <c r="AF1133" s="519"/>
      <c r="HQ1133" s="519"/>
      <c r="HR1133" s="519"/>
      <c r="HS1133" s="519"/>
      <c r="HT1133" s="519"/>
      <c r="HU1133" s="519"/>
      <c r="HV1133" s="519"/>
      <c r="HW1133" s="519"/>
      <c r="HX1133" s="519"/>
      <c r="HY1133" s="519"/>
      <c r="HZ1133" s="519"/>
      <c r="IA1133" s="519"/>
      <c r="IB1133" s="519"/>
      <c r="IC1133" s="519"/>
      <c r="ID1133" s="519"/>
      <c r="IE1133" s="519"/>
      <c r="IF1133" s="519"/>
      <c r="IG1133" s="519"/>
      <c r="IH1133" s="519"/>
      <c r="II1133" s="519"/>
      <c r="IJ1133" s="519"/>
      <c r="IK1133" s="519"/>
      <c r="IL1133" s="519"/>
      <c r="IM1133" s="519"/>
      <c r="IN1133" s="519"/>
      <c r="IO1133" s="519"/>
      <c r="IP1133" s="519"/>
      <c r="IQ1133" s="519"/>
      <c r="IR1133" s="519"/>
      <c r="IS1133" s="519"/>
      <c r="IT1133" s="519"/>
      <c r="IU1133" s="519"/>
      <c r="IV1133" s="519"/>
    </row>
    <row r="1134" spans="1:256" s="509" customFormat="1" ht="24.75" customHeight="1" hidden="1">
      <c r="A1134" s="541" t="s">
        <v>899</v>
      </c>
      <c r="B1134" s="363"/>
      <c r="C1134" s="363">
        <f t="shared" si="58"/>
        <v>0</v>
      </c>
      <c r="D1134" s="363"/>
      <c r="E1134" s="542"/>
      <c r="F1134" s="543"/>
      <c r="G1134" s="542"/>
      <c r="H1134" s="518"/>
      <c r="I1134" s="519"/>
      <c r="J1134" s="519"/>
      <c r="K1134" s="519"/>
      <c r="L1134" s="519"/>
      <c r="M1134" s="519"/>
      <c r="N1134" s="519"/>
      <c r="O1134" s="519"/>
      <c r="P1134" s="519"/>
      <c r="Q1134" s="519"/>
      <c r="R1134" s="519"/>
      <c r="S1134" s="519"/>
      <c r="T1134" s="519"/>
      <c r="U1134" s="519"/>
      <c r="V1134" s="519"/>
      <c r="W1134" s="519"/>
      <c r="X1134" s="519"/>
      <c r="Y1134" s="519"/>
      <c r="Z1134" s="519"/>
      <c r="AA1134" s="519"/>
      <c r="AB1134" s="519"/>
      <c r="AC1134" s="519"/>
      <c r="AD1134" s="519"/>
      <c r="AE1134" s="519"/>
      <c r="AF1134" s="519"/>
      <c r="HQ1134" s="519"/>
      <c r="HR1134" s="519"/>
      <c r="HS1134" s="519"/>
      <c r="HT1134" s="519"/>
      <c r="HU1134" s="519"/>
      <c r="HV1134" s="519"/>
      <c r="HW1134" s="519"/>
      <c r="HX1134" s="519"/>
      <c r="HY1134" s="519"/>
      <c r="HZ1134" s="519"/>
      <c r="IA1134" s="519"/>
      <c r="IB1134" s="519"/>
      <c r="IC1134" s="519"/>
      <c r="ID1134" s="519"/>
      <c r="IE1134" s="519"/>
      <c r="IF1134" s="519"/>
      <c r="IG1134" s="519"/>
      <c r="IH1134" s="519"/>
      <c r="II1134" s="519"/>
      <c r="IJ1134" s="519"/>
      <c r="IK1134" s="519"/>
      <c r="IL1134" s="519"/>
      <c r="IM1134" s="519"/>
      <c r="IN1134" s="519"/>
      <c r="IO1134" s="519"/>
      <c r="IP1134" s="519"/>
      <c r="IQ1134" s="519"/>
      <c r="IR1134" s="519"/>
      <c r="IS1134" s="519"/>
      <c r="IT1134" s="519"/>
      <c r="IU1134" s="519"/>
      <c r="IV1134" s="519"/>
    </row>
    <row r="1135" spans="1:256" s="509" customFormat="1" ht="24.75" customHeight="1" hidden="1">
      <c r="A1135" s="541" t="s">
        <v>900</v>
      </c>
      <c r="B1135" s="363"/>
      <c r="C1135" s="363">
        <f t="shared" si="58"/>
        <v>0</v>
      </c>
      <c r="D1135" s="363"/>
      <c r="E1135" s="542"/>
      <c r="F1135" s="543"/>
      <c r="G1135" s="542"/>
      <c r="H1135" s="518"/>
      <c r="I1135" s="519"/>
      <c r="J1135" s="519"/>
      <c r="K1135" s="519"/>
      <c r="L1135" s="519"/>
      <c r="M1135" s="519"/>
      <c r="N1135" s="519"/>
      <c r="O1135" s="519"/>
      <c r="P1135" s="519"/>
      <c r="Q1135" s="519"/>
      <c r="R1135" s="519"/>
      <c r="S1135" s="519"/>
      <c r="T1135" s="519"/>
      <c r="U1135" s="519"/>
      <c r="V1135" s="519"/>
      <c r="W1135" s="519"/>
      <c r="X1135" s="519"/>
      <c r="Y1135" s="519"/>
      <c r="Z1135" s="519"/>
      <c r="AA1135" s="519"/>
      <c r="AB1135" s="519"/>
      <c r="AC1135" s="519"/>
      <c r="AD1135" s="519"/>
      <c r="AE1135" s="519"/>
      <c r="AF1135" s="519"/>
      <c r="HQ1135" s="519"/>
      <c r="HR1135" s="519"/>
      <c r="HS1135" s="519"/>
      <c r="HT1135" s="519"/>
      <c r="HU1135" s="519"/>
      <c r="HV1135" s="519"/>
      <c r="HW1135" s="519"/>
      <c r="HX1135" s="519"/>
      <c r="HY1135" s="519"/>
      <c r="HZ1135" s="519"/>
      <c r="IA1135" s="519"/>
      <c r="IB1135" s="519"/>
      <c r="IC1135" s="519"/>
      <c r="ID1135" s="519"/>
      <c r="IE1135" s="519"/>
      <c r="IF1135" s="519"/>
      <c r="IG1135" s="519"/>
      <c r="IH1135" s="519"/>
      <c r="II1135" s="519"/>
      <c r="IJ1135" s="519"/>
      <c r="IK1135" s="519"/>
      <c r="IL1135" s="519"/>
      <c r="IM1135" s="519"/>
      <c r="IN1135" s="519"/>
      <c r="IO1135" s="519"/>
      <c r="IP1135" s="519"/>
      <c r="IQ1135" s="519"/>
      <c r="IR1135" s="519"/>
      <c r="IS1135" s="519"/>
      <c r="IT1135" s="519"/>
      <c r="IU1135" s="519"/>
      <c r="IV1135" s="519"/>
    </row>
    <row r="1136" spans="1:256" s="506" customFormat="1" ht="24.75" customHeight="1" hidden="1">
      <c r="A1136" s="541" t="s">
        <v>901</v>
      </c>
      <c r="B1136" s="363"/>
      <c r="C1136" s="363">
        <f t="shared" si="58"/>
        <v>0</v>
      </c>
      <c r="D1136" s="363"/>
      <c r="E1136" s="542"/>
      <c r="F1136" s="543"/>
      <c r="G1136" s="542"/>
      <c r="H1136" s="518"/>
      <c r="I1136" s="519"/>
      <c r="J1136" s="519"/>
      <c r="K1136" s="519"/>
      <c r="L1136" s="519"/>
      <c r="M1136" s="519"/>
      <c r="N1136" s="519"/>
      <c r="O1136" s="519"/>
      <c r="P1136" s="519"/>
      <c r="Q1136" s="519"/>
      <c r="R1136" s="519"/>
      <c r="S1136" s="519"/>
      <c r="T1136" s="519"/>
      <c r="U1136" s="519"/>
      <c r="V1136" s="519"/>
      <c r="W1136" s="519"/>
      <c r="X1136" s="519"/>
      <c r="Y1136" s="519"/>
      <c r="Z1136" s="519"/>
      <c r="AA1136" s="519"/>
      <c r="AB1136" s="519"/>
      <c r="AC1136" s="519"/>
      <c r="AD1136" s="519"/>
      <c r="AE1136" s="519"/>
      <c r="AF1136" s="519"/>
      <c r="HQ1136" s="519"/>
      <c r="HR1136" s="519"/>
      <c r="HS1136" s="519"/>
      <c r="HT1136" s="519"/>
      <c r="HU1136" s="519"/>
      <c r="HV1136" s="519"/>
      <c r="HW1136" s="519"/>
      <c r="HX1136" s="519"/>
      <c r="HY1136" s="519"/>
      <c r="HZ1136" s="519"/>
      <c r="IA1136" s="519"/>
      <c r="IB1136" s="519"/>
      <c r="IC1136" s="519"/>
      <c r="ID1136" s="519"/>
      <c r="IE1136" s="519"/>
      <c r="IF1136" s="519"/>
      <c r="IG1136" s="519"/>
      <c r="IH1136" s="519"/>
      <c r="II1136" s="519"/>
      <c r="IJ1136" s="519"/>
      <c r="IK1136" s="519"/>
      <c r="IL1136" s="519"/>
      <c r="IM1136" s="519"/>
      <c r="IN1136" s="519"/>
      <c r="IO1136" s="519"/>
      <c r="IP1136" s="519"/>
      <c r="IQ1136" s="519"/>
      <c r="IR1136" s="519"/>
      <c r="IS1136" s="519"/>
      <c r="IT1136" s="519"/>
      <c r="IU1136" s="519"/>
      <c r="IV1136" s="519"/>
    </row>
    <row r="1137" spans="1:8" s="508" customFormat="1" ht="24.75" customHeight="1" hidden="1">
      <c r="A1137" s="541" t="s">
        <v>902</v>
      </c>
      <c r="B1137" s="363"/>
      <c r="C1137" s="363">
        <f t="shared" si="58"/>
        <v>0</v>
      </c>
      <c r="D1137" s="363"/>
      <c r="E1137" s="542"/>
      <c r="F1137" s="543"/>
      <c r="G1137" s="542"/>
      <c r="H1137" s="544"/>
    </row>
    <row r="1138" spans="1:256" s="506" customFormat="1" ht="24.75" customHeight="1" hidden="1">
      <c r="A1138" s="541" t="s">
        <v>903</v>
      </c>
      <c r="B1138" s="363"/>
      <c r="C1138" s="363">
        <f t="shared" si="58"/>
        <v>0</v>
      </c>
      <c r="D1138" s="363"/>
      <c r="E1138" s="542"/>
      <c r="F1138" s="543"/>
      <c r="G1138" s="542"/>
      <c r="H1138" s="518"/>
      <c r="I1138" s="519"/>
      <c r="J1138" s="519"/>
      <c r="K1138" s="519"/>
      <c r="L1138" s="519"/>
      <c r="M1138" s="519"/>
      <c r="N1138" s="519"/>
      <c r="O1138" s="519"/>
      <c r="P1138" s="519"/>
      <c r="Q1138" s="519"/>
      <c r="R1138" s="519"/>
      <c r="S1138" s="519"/>
      <c r="T1138" s="519"/>
      <c r="U1138" s="519"/>
      <c r="V1138" s="519"/>
      <c r="W1138" s="519"/>
      <c r="X1138" s="519"/>
      <c r="Y1138" s="519"/>
      <c r="Z1138" s="519"/>
      <c r="AA1138" s="519"/>
      <c r="AB1138" s="519"/>
      <c r="AC1138" s="519"/>
      <c r="AD1138" s="519"/>
      <c r="AE1138" s="519"/>
      <c r="AF1138" s="519"/>
      <c r="HQ1138" s="519"/>
      <c r="HR1138" s="519"/>
      <c r="HS1138" s="519"/>
      <c r="HT1138" s="519"/>
      <c r="HU1138" s="519"/>
      <c r="HV1138" s="519"/>
      <c r="HW1138" s="519"/>
      <c r="HX1138" s="519"/>
      <c r="HY1138" s="519"/>
      <c r="HZ1138" s="519"/>
      <c r="IA1138" s="519"/>
      <c r="IB1138" s="519"/>
      <c r="IC1138" s="519"/>
      <c r="ID1138" s="519"/>
      <c r="IE1138" s="519"/>
      <c r="IF1138" s="519"/>
      <c r="IG1138" s="519"/>
      <c r="IH1138" s="519"/>
      <c r="II1138" s="519"/>
      <c r="IJ1138" s="519"/>
      <c r="IK1138" s="519"/>
      <c r="IL1138" s="519"/>
      <c r="IM1138" s="519"/>
      <c r="IN1138" s="519"/>
      <c r="IO1138" s="519"/>
      <c r="IP1138" s="519"/>
      <c r="IQ1138" s="519"/>
      <c r="IR1138" s="519"/>
      <c r="IS1138" s="519"/>
      <c r="IT1138" s="519"/>
      <c r="IU1138" s="519"/>
      <c r="IV1138" s="519"/>
    </row>
    <row r="1139" spans="1:8" s="508" customFormat="1" ht="24.75" customHeight="1">
      <c r="A1139" s="534" t="s">
        <v>904</v>
      </c>
      <c r="B1139" s="360">
        <f>SUM(B1140:B1144)</f>
        <v>0</v>
      </c>
      <c r="C1139" s="360">
        <f t="shared" si="58"/>
        <v>3</v>
      </c>
      <c r="D1139" s="360">
        <f>SUM(D1140:D1144)</f>
        <v>0</v>
      </c>
      <c r="E1139" s="536">
        <f>D1139/C1139</f>
        <v>0</v>
      </c>
      <c r="F1139" s="539">
        <f>SUM(F1140:F1144)</f>
        <v>17</v>
      </c>
      <c r="G1139" s="536">
        <f>(D1139-F1139)/F1139</f>
        <v>-1</v>
      </c>
      <c r="H1139" s="540">
        <f>SUM(H1140:H1144)</f>
        <v>3</v>
      </c>
    </row>
    <row r="1140" spans="1:256" s="506" customFormat="1" ht="24.75" customHeight="1">
      <c r="A1140" s="541" t="s">
        <v>905</v>
      </c>
      <c r="B1140" s="363"/>
      <c r="C1140" s="363">
        <f t="shared" si="58"/>
        <v>0</v>
      </c>
      <c r="D1140" s="363"/>
      <c r="E1140" s="542"/>
      <c r="F1140" s="543"/>
      <c r="G1140" s="542"/>
      <c r="H1140" s="518"/>
      <c r="I1140" s="519"/>
      <c r="J1140" s="519"/>
      <c r="K1140" s="519"/>
      <c r="L1140" s="519"/>
      <c r="M1140" s="519"/>
      <c r="N1140" s="519"/>
      <c r="O1140" s="519"/>
      <c r="P1140" s="519"/>
      <c r="Q1140" s="519"/>
      <c r="R1140" s="519"/>
      <c r="S1140" s="519"/>
      <c r="T1140" s="519"/>
      <c r="U1140" s="519"/>
      <c r="V1140" s="519"/>
      <c r="W1140" s="519"/>
      <c r="X1140" s="519"/>
      <c r="Y1140" s="519"/>
      <c r="Z1140" s="519"/>
      <c r="AA1140" s="519"/>
      <c r="AB1140" s="519"/>
      <c r="AC1140" s="519"/>
      <c r="AD1140" s="519"/>
      <c r="AE1140" s="519"/>
      <c r="AF1140" s="519"/>
      <c r="HQ1140" s="519"/>
      <c r="HR1140" s="519"/>
      <c r="HS1140" s="519"/>
      <c r="HT1140" s="519"/>
      <c r="HU1140" s="519"/>
      <c r="HV1140" s="519"/>
      <c r="HW1140" s="519"/>
      <c r="HX1140" s="519"/>
      <c r="HY1140" s="519"/>
      <c r="HZ1140" s="519"/>
      <c r="IA1140" s="519"/>
      <c r="IB1140" s="519"/>
      <c r="IC1140" s="519"/>
      <c r="ID1140" s="519"/>
      <c r="IE1140" s="519"/>
      <c r="IF1140" s="519"/>
      <c r="IG1140" s="519"/>
      <c r="IH1140" s="519"/>
      <c r="II1140" s="519"/>
      <c r="IJ1140" s="519"/>
      <c r="IK1140" s="519"/>
      <c r="IL1140" s="519"/>
      <c r="IM1140" s="519"/>
      <c r="IN1140" s="519"/>
      <c r="IO1140" s="519"/>
      <c r="IP1140" s="519"/>
      <c r="IQ1140" s="519"/>
      <c r="IR1140" s="519"/>
      <c r="IS1140" s="519"/>
      <c r="IT1140" s="519"/>
      <c r="IU1140" s="519"/>
      <c r="IV1140" s="519"/>
    </row>
    <row r="1141" spans="1:256" s="506" customFormat="1" ht="24.75" customHeight="1" hidden="1">
      <c r="A1141" s="541" t="s">
        <v>906</v>
      </c>
      <c r="B1141" s="363"/>
      <c r="C1141" s="363">
        <f t="shared" si="58"/>
        <v>0</v>
      </c>
      <c r="D1141" s="363"/>
      <c r="E1141" s="542"/>
      <c r="F1141" s="543"/>
      <c r="G1141" s="542"/>
      <c r="H1141" s="518"/>
      <c r="I1141" s="519"/>
      <c r="J1141" s="519"/>
      <c r="K1141" s="519"/>
      <c r="L1141" s="519"/>
      <c r="M1141" s="519"/>
      <c r="N1141" s="519"/>
      <c r="O1141" s="519"/>
      <c r="P1141" s="519"/>
      <c r="Q1141" s="519"/>
      <c r="R1141" s="519"/>
      <c r="S1141" s="519"/>
      <c r="T1141" s="519"/>
      <c r="U1141" s="519"/>
      <c r="V1141" s="519"/>
      <c r="W1141" s="519"/>
      <c r="X1141" s="519"/>
      <c r="Y1141" s="519"/>
      <c r="Z1141" s="519"/>
      <c r="AA1141" s="519"/>
      <c r="AB1141" s="519"/>
      <c r="AC1141" s="519"/>
      <c r="AD1141" s="519"/>
      <c r="AE1141" s="519"/>
      <c r="AF1141" s="519"/>
      <c r="HQ1141" s="519"/>
      <c r="HR1141" s="519"/>
      <c r="HS1141" s="519"/>
      <c r="HT1141" s="519"/>
      <c r="HU1141" s="519"/>
      <c r="HV1141" s="519"/>
      <c r="HW1141" s="519"/>
      <c r="HX1141" s="519"/>
      <c r="HY1141" s="519"/>
      <c r="HZ1141" s="519"/>
      <c r="IA1141" s="519"/>
      <c r="IB1141" s="519"/>
      <c r="IC1141" s="519"/>
      <c r="ID1141" s="519"/>
      <c r="IE1141" s="519"/>
      <c r="IF1141" s="519"/>
      <c r="IG1141" s="519"/>
      <c r="IH1141" s="519"/>
      <c r="II1141" s="519"/>
      <c r="IJ1141" s="519"/>
      <c r="IK1141" s="519"/>
      <c r="IL1141" s="519"/>
      <c r="IM1141" s="519"/>
      <c r="IN1141" s="519"/>
      <c r="IO1141" s="519"/>
      <c r="IP1141" s="519"/>
      <c r="IQ1141" s="519"/>
      <c r="IR1141" s="519"/>
      <c r="IS1141" s="519"/>
      <c r="IT1141" s="519"/>
      <c r="IU1141" s="519"/>
      <c r="IV1141" s="519"/>
    </row>
    <row r="1142" spans="1:256" s="509" customFormat="1" ht="24.75" customHeight="1" hidden="1">
      <c r="A1142" s="541" t="s">
        <v>907</v>
      </c>
      <c r="B1142" s="363"/>
      <c r="C1142" s="363">
        <f t="shared" si="58"/>
        <v>0</v>
      </c>
      <c r="D1142" s="363"/>
      <c r="E1142" s="542"/>
      <c r="F1142" s="543"/>
      <c r="G1142" s="542"/>
      <c r="H1142" s="518"/>
      <c r="I1142" s="519"/>
      <c r="J1142" s="519"/>
      <c r="K1142" s="519"/>
      <c r="L1142" s="519"/>
      <c r="M1142" s="519"/>
      <c r="N1142" s="519"/>
      <c r="O1142" s="519"/>
      <c r="P1142" s="519"/>
      <c r="Q1142" s="519"/>
      <c r="R1142" s="519"/>
      <c r="S1142" s="519"/>
      <c r="T1142" s="519"/>
      <c r="U1142" s="519"/>
      <c r="V1142" s="519"/>
      <c r="W1142" s="519"/>
      <c r="X1142" s="519"/>
      <c r="Y1142" s="519"/>
      <c r="Z1142" s="519"/>
      <c r="AA1142" s="519"/>
      <c r="AB1142" s="519"/>
      <c r="AC1142" s="519"/>
      <c r="AD1142" s="519"/>
      <c r="AE1142" s="519"/>
      <c r="AF1142" s="519"/>
      <c r="HQ1142" s="519"/>
      <c r="HR1142" s="519"/>
      <c r="HS1142" s="519"/>
      <c r="HT1142" s="519"/>
      <c r="HU1142" s="519"/>
      <c r="HV1142" s="519"/>
      <c r="HW1142" s="519"/>
      <c r="HX1142" s="519"/>
      <c r="HY1142" s="519"/>
      <c r="HZ1142" s="519"/>
      <c r="IA1142" s="519"/>
      <c r="IB1142" s="519"/>
      <c r="IC1142" s="519"/>
      <c r="ID1142" s="519"/>
      <c r="IE1142" s="519"/>
      <c r="IF1142" s="519"/>
      <c r="IG1142" s="519"/>
      <c r="IH1142" s="519"/>
      <c r="II1142" s="519"/>
      <c r="IJ1142" s="519"/>
      <c r="IK1142" s="519"/>
      <c r="IL1142" s="519"/>
      <c r="IM1142" s="519"/>
      <c r="IN1142" s="519"/>
      <c r="IO1142" s="519"/>
      <c r="IP1142" s="519"/>
      <c r="IQ1142" s="519"/>
      <c r="IR1142" s="519"/>
      <c r="IS1142" s="519"/>
      <c r="IT1142" s="519"/>
      <c r="IU1142" s="519"/>
      <c r="IV1142" s="519"/>
    </row>
    <row r="1143" spans="1:8" s="508" customFormat="1" ht="24.75" customHeight="1" hidden="1">
      <c r="A1143" s="541" t="s">
        <v>908</v>
      </c>
      <c r="B1143" s="363"/>
      <c r="C1143" s="363">
        <f t="shared" si="58"/>
        <v>0</v>
      </c>
      <c r="D1143" s="360"/>
      <c r="E1143" s="542"/>
      <c r="F1143" s="539"/>
      <c r="G1143" s="542"/>
      <c r="H1143" s="544"/>
    </row>
    <row r="1144" spans="1:256" s="506" customFormat="1" ht="24.75" customHeight="1">
      <c r="A1144" s="541" t="s">
        <v>909</v>
      </c>
      <c r="B1144" s="363"/>
      <c r="C1144" s="363">
        <f t="shared" si="58"/>
        <v>3</v>
      </c>
      <c r="D1144" s="363">
        <v>0</v>
      </c>
      <c r="E1144" s="542">
        <f>D1144/C1144</f>
        <v>0</v>
      </c>
      <c r="F1144" s="543">
        <v>17</v>
      </c>
      <c r="G1144" s="542">
        <f>(D1144-F1144)/F1144</f>
        <v>-1</v>
      </c>
      <c r="H1144" s="518">
        <v>3</v>
      </c>
      <c r="I1144" s="519"/>
      <c r="J1144" s="519"/>
      <c r="K1144" s="519"/>
      <c r="L1144" s="519"/>
      <c r="M1144" s="519"/>
      <c r="N1144" s="519"/>
      <c r="O1144" s="519"/>
      <c r="P1144" s="519"/>
      <c r="Q1144" s="519"/>
      <c r="R1144" s="519"/>
      <c r="S1144" s="519"/>
      <c r="T1144" s="519"/>
      <c r="U1144" s="519"/>
      <c r="V1144" s="519"/>
      <c r="W1144" s="519"/>
      <c r="X1144" s="519"/>
      <c r="Y1144" s="519"/>
      <c r="Z1144" s="519"/>
      <c r="AA1144" s="519"/>
      <c r="AB1144" s="519"/>
      <c r="AC1144" s="519"/>
      <c r="AD1144" s="519"/>
      <c r="AE1144" s="519"/>
      <c r="AF1144" s="519"/>
      <c r="HQ1144" s="519"/>
      <c r="HR1144" s="519"/>
      <c r="HS1144" s="519"/>
      <c r="HT1144" s="519"/>
      <c r="HU1144" s="519"/>
      <c r="HV1144" s="519"/>
      <c r="HW1144" s="519"/>
      <c r="HX1144" s="519"/>
      <c r="HY1144" s="519"/>
      <c r="HZ1144" s="519"/>
      <c r="IA1144" s="519"/>
      <c r="IB1144" s="519"/>
      <c r="IC1144" s="519"/>
      <c r="ID1144" s="519"/>
      <c r="IE1144" s="519"/>
      <c r="IF1144" s="519"/>
      <c r="IG1144" s="519"/>
      <c r="IH1144" s="519"/>
      <c r="II1144" s="519"/>
      <c r="IJ1144" s="519"/>
      <c r="IK1144" s="519"/>
      <c r="IL1144" s="519"/>
      <c r="IM1144" s="519"/>
      <c r="IN1144" s="519"/>
      <c r="IO1144" s="519"/>
      <c r="IP1144" s="519"/>
      <c r="IQ1144" s="519"/>
      <c r="IR1144" s="519"/>
      <c r="IS1144" s="519"/>
      <c r="IT1144" s="519"/>
      <c r="IU1144" s="519"/>
      <c r="IV1144" s="519"/>
    </row>
    <row r="1145" spans="1:8" s="508" customFormat="1" ht="24.75" customHeight="1" hidden="1">
      <c r="A1145" s="534" t="s">
        <v>910</v>
      </c>
      <c r="B1145" s="360">
        <f>SUM(B1146:B1147)</f>
        <v>0</v>
      </c>
      <c r="C1145" s="360">
        <f t="shared" si="58"/>
        <v>0</v>
      </c>
      <c r="D1145" s="360">
        <f>SUM(D1146:D1147)</f>
        <v>0</v>
      </c>
      <c r="E1145" s="536"/>
      <c r="F1145" s="539">
        <f>SUM(F1146:F1147)</f>
        <v>0</v>
      </c>
      <c r="G1145" s="536"/>
      <c r="H1145" s="540">
        <f>SUM(H1146:H1147)</f>
        <v>0</v>
      </c>
    </row>
    <row r="1146" spans="1:8" s="508" customFormat="1" ht="24.75" customHeight="1" hidden="1">
      <c r="A1146" s="541" t="s">
        <v>911</v>
      </c>
      <c r="B1146" s="363"/>
      <c r="C1146" s="363">
        <f t="shared" si="58"/>
        <v>0</v>
      </c>
      <c r="D1146" s="363"/>
      <c r="E1146" s="542"/>
      <c r="F1146" s="543"/>
      <c r="G1146" s="542"/>
      <c r="H1146" s="544"/>
    </row>
    <row r="1147" spans="1:256" s="506" customFormat="1" ht="24.75" customHeight="1" hidden="1">
      <c r="A1147" s="541" t="s">
        <v>912</v>
      </c>
      <c r="B1147" s="363"/>
      <c r="C1147" s="363">
        <f t="shared" si="58"/>
        <v>0</v>
      </c>
      <c r="D1147" s="363"/>
      <c r="E1147" s="542"/>
      <c r="F1147" s="543"/>
      <c r="G1147" s="542"/>
      <c r="H1147" s="518"/>
      <c r="I1147" s="519"/>
      <c r="J1147" s="519"/>
      <c r="K1147" s="519"/>
      <c r="L1147" s="519"/>
      <c r="M1147" s="519"/>
      <c r="N1147" s="519"/>
      <c r="O1147" s="519"/>
      <c r="P1147" s="519"/>
      <c r="Q1147" s="519"/>
      <c r="R1147" s="519"/>
      <c r="S1147" s="519"/>
      <c r="T1147" s="519"/>
      <c r="U1147" s="519"/>
      <c r="V1147" s="519"/>
      <c r="W1147" s="519"/>
      <c r="X1147" s="519"/>
      <c r="Y1147" s="519"/>
      <c r="Z1147" s="519"/>
      <c r="AA1147" s="519"/>
      <c r="AB1147" s="519"/>
      <c r="AC1147" s="519"/>
      <c r="AD1147" s="519"/>
      <c r="AE1147" s="519"/>
      <c r="AF1147" s="519"/>
      <c r="HQ1147" s="519"/>
      <c r="HR1147" s="519"/>
      <c r="HS1147" s="519"/>
      <c r="HT1147" s="519"/>
      <c r="HU1147" s="519"/>
      <c r="HV1147" s="519"/>
      <c r="HW1147" s="519"/>
      <c r="HX1147" s="519"/>
      <c r="HY1147" s="519"/>
      <c r="HZ1147" s="519"/>
      <c r="IA1147" s="519"/>
      <c r="IB1147" s="519"/>
      <c r="IC1147" s="519"/>
      <c r="ID1147" s="519"/>
      <c r="IE1147" s="519"/>
      <c r="IF1147" s="519"/>
      <c r="IG1147" s="519"/>
      <c r="IH1147" s="519"/>
      <c r="II1147" s="519"/>
      <c r="IJ1147" s="519"/>
      <c r="IK1147" s="519"/>
      <c r="IL1147" s="519"/>
      <c r="IM1147" s="519"/>
      <c r="IN1147" s="519"/>
      <c r="IO1147" s="519"/>
      <c r="IP1147" s="519"/>
      <c r="IQ1147" s="519"/>
      <c r="IR1147" s="519"/>
      <c r="IS1147" s="519"/>
      <c r="IT1147" s="519"/>
      <c r="IU1147" s="519"/>
      <c r="IV1147" s="519"/>
    </row>
    <row r="1148" spans="1:8" s="508" customFormat="1" ht="24.75" customHeight="1" hidden="1">
      <c r="A1148" s="534" t="s">
        <v>913</v>
      </c>
      <c r="B1148" s="360">
        <f>B1149</f>
        <v>0</v>
      </c>
      <c r="C1148" s="360">
        <f t="shared" si="58"/>
        <v>0</v>
      </c>
      <c r="D1148" s="360">
        <f>D1149</f>
        <v>0</v>
      </c>
      <c r="E1148" s="536"/>
      <c r="F1148" s="539">
        <f>F1149</f>
        <v>0</v>
      </c>
      <c r="G1148" s="536"/>
      <c r="H1148" s="540"/>
    </row>
    <row r="1149" spans="1:256" s="506" customFormat="1" ht="24.75" customHeight="1" hidden="1">
      <c r="A1149" s="541" t="s">
        <v>914</v>
      </c>
      <c r="B1149" s="363"/>
      <c r="C1149" s="363">
        <f t="shared" si="58"/>
        <v>0</v>
      </c>
      <c r="D1149" s="363"/>
      <c r="E1149" s="542"/>
      <c r="F1149" s="543"/>
      <c r="G1149" s="542"/>
      <c r="H1149" s="518"/>
      <c r="I1149" s="519"/>
      <c r="J1149" s="519"/>
      <c r="K1149" s="519"/>
      <c r="L1149" s="519"/>
      <c r="M1149" s="519"/>
      <c r="N1149" s="519"/>
      <c r="O1149" s="519"/>
      <c r="P1149" s="519"/>
      <c r="Q1149" s="519"/>
      <c r="R1149" s="519"/>
      <c r="S1149" s="519"/>
      <c r="T1149" s="519"/>
      <c r="U1149" s="519"/>
      <c r="V1149" s="519"/>
      <c r="W1149" s="519"/>
      <c r="X1149" s="519"/>
      <c r="Y1149" s="519"/>
      <c r="Z1149" s="519"/>
      <c r="AA1149" s="519"/>
      <c r="AB1149" s="519"/>
      <c r="AC1149" s="519"/>
      <c r="AD1149" s="519"/>
      <c r="AE1149" s="519"/>
      <c r="AF1149" s="519"/>
      <c r="HQ1149" s="519"/>
      <c r="HR1149" s="519"/>
      <c r="HS1149" s="519"/>
      <c r="HT1149" s="519"/>
      <c r="HU1149" s="519"/>
      <c r="HV1149" s="519"/>
      <c r="HW1149" s="519"/>
      <c r="HX1149" s="519"/>
      <c r="HY1149" s="519"/>
      <c r="HZ1149" s="519"/>
      <c r="IA1149" s="519"/>
      <c r="IB1149" s="519"/>
      <c r="IC1149" s="519"/>
      <c r="ID1149" s="519"/>
      <c r="IE1149" s="519"/>
      <c r="IF1149" s="519"/>
      <c r="IG1149" s="519"/>
      <c r="IH1149" s="519"/>
      <c r="II1149" s="519"/>
      <c r="IJ1149" s="519"/>
      <c r="IK1149" s="519"/>
      <c r="IL1149" s="519"/>
      <c r="IM1149" s="519"/>
      <c r="IN1149" s="519"/>
      <c r="IO1149" s="519"/>
      <c r="IP1149" s="519"/>
      <c r="IQ1149" s="519"/>
      <c r="IR1149" s="519"/>
      <c r="IS1149" s="519"/>
      <c r="IT1149" s="519"/>
      <c r="IU1149" s="519"/>
      <c r="IV1149" s="519"/>
    </row>
    <row r="1150" spans="1:8" s="508" customFormat="1" ht="24.75" customHeight="1" hidden="1">
      <c r="A1150" s="534" t="s">
        <v>915</v>
      </c>
      <c r="B1150" s="360">
        <f>SUM(B1151:B1159)</f>
        <v>0</v>
      </c>
      <c r="C1150" s="360">
        <f t="shared" si="58"/>
        <v>0</v>
      </c>
      <c r="D1150" s="360">
        <f>SUM(D1151:D1159)</f>
        <v>0</v>
      </c>
      <c r="E1150" s="536"/>
      <c r="F1150" s="539">
        <f>SUM(F1151:F1159)</f>
        <v>0</v>
      </c>
      <c r="G1150" s="536"/>
      <c r="H1150" s="540">
        <f>SUM(H1151:H1159)</f>
        <v>0</v>
      </c>
    </row>
    <row r="1151" spans="1:256" s="506" customFormat="1" ht="24.75" customHeight="1" hidden="1">
      <c r="A1151" s="541" t="s">
        <v>916</v>
      </c>
      <c r="B1151" s="360">
        <v>0</v>
      </c>
      <c r="C1151" s="363">
        <f t="shared" si="58"/>
        <v>0</v>
      </c>
      <c r="D1151" s="363"/>
      <c r="E1151" s="542"/>
      <c r="F1151" s="543"/>
      <c r="G1151" s="542"/>
      <c r="H1151" s="518"/>
      <c r="I1151" s="519"/>
      <c r="J1151" s="519"/>
      <c r="K1151" s="519"/>
      <c r="L1151" s="519"/>
      <c r="M1151" s="519"/>
      <c r="N1151" s="519"/>
      <c r="O1151" s="519"/>
      <c r="P1151" s="519"/>
      <c r="Q1151" s="519"/>
      <c r="R1151" s="519"/>
      <c r="S1151" s="519"/>
      <c r="T1151" s="519"/>
      <c r="U1151" s="519"/>
      <c r="V1151" s="519"/>
      <c r="W1151" s="519"/>
      <c r="X1151" s="519"/>
      <c r="Y1151" s="519"/>
      <c r="Z1151" s="519"/>
      <c r="AA1151" s="519"/>
      <c r="AB1151" s="519"/>
      <c r="AC1151" s="519"/>
      <c r="AD1151" s="519"/>
      <c r="AE1151" s="519"/>
      <c r="AF1151" s="519"/>
      <c r="HQ1151" s="519"/>
      <c r="HR1151" s="519"/>
      <c r="HS1151" s="519"/>
      <c r="HT1151" s="519"/>
      <c r="HU1151" s="519"/>
      <c r="HV1151" s="519"/>
      <c r="HW1151" s="519"/>
      <c r="HX1151" s="519"/>
      <c r="HY1151" s="519"/>
      <c r="HZ1151" s="519"/>
      <c r="IA1151" s="519"/>
      <c r="IB1151" s="519"/>
      <c r="IC1151" s="519"/>
      <c r="ID1151" s="519"/>
      <c r="IE1151" s="519"/>
      <c r="IF1151" s="519"/>
      <c r="IG1151" s="519"/>
      <c r="IH1151" s="519"/>
      <c r="II1151" s="519"/>
      <c r="IJ1151" s="519"/>
      <c r="IK1151" s="519"/>
      <c r="IL1151" s="519"/>
      <c r="IM1151" s="519"/>
      <c r="IN1151" s="519"/>
      <c r="IO1151" s="519"/>
      <c r="IP1151" s="519"/>
      <c r="IQ1151" s="519"/>
      <c r="IR1151" s="519"/>
      <c r="IS1151" s="519"/>
      <c r="IT1151" s="519"/>
      <c r="IU1151" s="519"/>
      <c r="IV1151" s="519"/>
    </row>
    <row r="1152" spans="1:256" s="506" customFormat="1" ht="24.75" customHeight="1" hidden="1">
      <c r="A1152" s="541" t="s">
        <v>917</v>
      </c>
      <c r="B1152" s="360">
        <v>0</v>
      </c>
      <c r="C1152" s="363">
        <f t="shared" si="58"/>
        <v>0</v>
      </c>
      <c r="D1152" s="363"/>
      <c r="E1152" s="542"/>
      <c r="F1152" s="543"/>
      <c r="G1152" s="542"/>
      <c r="H1152" s="518"/>
      <c r="I1152" s="519"/>
      <c r="J1152" s="519"/>
      <c r="K1152" s="519"/>
      <c r="L1152" s="519"/>
      <c r="M1152" s="519"/>
      <c r="N1152" s="519"/>
      <c r="O1152" s="519"/>
      <c r="P1152" s="519"/>
      <c r="Q1152" s="519"/>
      <c r="R1152" s="519"/>
      <c r="S1152" s="519"/>
      <c r="T1152" s="519"/>
      <c r="U1152" s="519"/>
      <c r="V1152" s="519"/>
      <c r="W1152" s="519"/>
      <c r="X1152" s="519"/>
      <c r="Y1152" s="519"/>
      <c r="Z1152" s="519"/>
      <c r="AA1152" s="519"/>
      <c r="AB1152" s="519"/>
      <c r="AC1152" s="519"/>
      <c r="AD1152" s="519"/>
      <c r="AE1152" s="519"/>
      <c r="AF1152" s="519"/>
      <c r="HQ1152" s="519"/>
      <c r="HR1152" s="519"/>
      <c r="HS1152" s="519"/>
      <c r="HT1152" s="519"/>
      <c r="HU1152" s="519"/>
      <c r="HV1152" s="519"/>
      <c r="HW1152" s="519"/>
      <c r="HX1152" s="519"/>
      <c r="HY1152" s="519"/>
      <c r="HZ1152" s="519"/>
      <c r="IA1152" s="519"/>
      <c r="IB1152" s="519"/>
      <c r="IC1152" s="519"/>
      <c r="ID1152" s="519"/>
      <c r="IE1152" s="519"/>
      <c r="IF1152" s="519"/>
      <c r="IG1152" s="519"/>
      <c r="IH1152" s="519"/>
      <c r="II1152" s="519"/>
      <c r="IJ1152" s="519"/>
      <c r="IK1152" s="519"/>
      <c r="IL1152" s="519"/>
      <c r="IM1152" s="519"/>
      <c r="IN1152" s="519"/>
      <c r="IO1152" s="519"/>
      <c r="IP1152" s="519"/>
      <c r="IQ1152" s="519"/>
      <c r="IR1152" s="519"/>
      <c r="IS1152" s="519"/>
      <c r="IT1152" s="519"/>
      <c r="IU1152" s="519"/>
      <c r="IV1152" s="519"/>
    </row>
    <row r="1153" spans="1:8" s="508" customFormat="1" ht="24.75" customHeight="1" hidden="1">
      <c r="A1153" s="541" t="s">
        <v>918</v>
      </c>
      <c r="B1153" s="360">
        <v>0</v>
      </c>
      <c r="C1153" s="363">
        <f t="shared" si="58"/>
        <v>0</v>
      </c>
      <c r="D1153" s="363"/>
      <c r="E1153" s="542"/>
      <c r="F1153" s="543"/>
      <c r="G1153" s="542"/>
      <c r="H1153" s="544"/>
    </row>
    <row r="1154" spans="1:256" s="506" customFormat="1" ht="24.75" customHeight="1" hidden="1">
      <c r="A1154" s="541" t="s">
        <v>919</v>
      </c>
      <c r="B1154" s="360">
        <v>0</v>
      </c>
      <c r="C1154" s="363">
        <f t="shared" si="58"/>
        <v>0</v>
      </c>
      <c r="D1154" s="363"/>
      <c r="E1154" s="542"/>
      <c r="F1154" s="543"/>
      <c r="G1154" s="542"/>
      <c r="H1154" s="518"/>
      <c r="I1154" s="519"/>
      <c r="J1154" s="519"/>
      <c r="K1154" s="519"/>
      <c r="L1154" s="519"/>
      <c r="M1154" s="519"/>
      <c r="N1154" s="519"/>
      <c r="O1154" s="519"/>
      <c r="P1154" s="519"/>
      <c r="Q1154" s="519"/>
      <c r="R1154" s="519"/>
      <c r="S1154" s="519"/>
      <c r="T1154" s="519"/>
      <c r="U1154" s="519"/>
      <c r="V1154" s="519"/>
      <c r="W1154" s="519"/>
      <c r="X1154" s="519"/>
      <c r="Y1154" s="519"/>
      <c r="Z1154" s="519"/>
      <c r="AA1154" s="519"/>
      <c r="AB1154" s="519"/>
      <c r="AC1154" s="519"/>
      <c r="AD1154" s="519"/>
      <c r="AE1154" s="519"/>
      <c r="AF1154" s="519"/>
      <c r="HQ1154" s="519"/>
      <c r="HR1154" s="519"/>
      <c r="HS1154" s="519"/>
      <c r="HT1154" s="519"/>
      <c r="HU1154" s="519"/>
      <c r="HV1154" s="519"/>
      <c r="HW1154" s="519"/>
      <c r="HX1154" s="519"/>
      <c r="HY1154" s="519"/>
      <c r="HZ1154" s="519"/>
      <c r="IA1154" s="519"/>
      <c r="IB1154" s="519"/>
      <c r="IC1154" s="519"/>
      <c r="ID1154" s="519"/>
      <c r="IE1154" s="519"/>
      <c r="IF1154" s="519"/>
      <c r="IG1154" s="519"/>
      <c r="IH1154" s="519"/>
      <c r="II1154" s="519"/>
      <c r="IJ1154" s="519"/>
      <c r="IK1154" s="519"/>
      <c r="IL1154" s="519"/>
      <c r="IM1154" s="519"/>
      <c r="IN1154" s="519"/>
      <c r="IO1154" s="519"/>
      <c r="IP1154" s="519"/>
      <c r="IQ1154" s="519"/>
      <c r="IR1154" s="519"/>
      <c r="IS1154" s="519"/>
      <c r="IT1154" s="519"/>
      <c r="IU1154" s="519"/>
      <c r="IV1154" s="519"/>
    </row>
    <row r="1155" spans="1:256" s="511" customFormat="1" ht="24.75" customHeight="1" hidden="1">
      <c r="A1155" s="541" t="s">
        <v>920</v>
      </c>
      <c r="B1155" s="360">
        <v>0</v>
      </c>
      <c r="C1155" s="363">
        <f t="shared" si="58"/>
        <v>0</v>
      </c>
      <c r="D1155" s="363"/>
      <c r="E1155" s="542"/>
      <c r="F1155" s="543"/>
      <c r="G1155" s="542"/>
      <c r="H1155" s="518"/>
      <c r="I1155" s="519"/>
      <c r="J1155" s="519"/>
      <c r="K1155" s="519"/>
      <c r="L1155" s="519"/>
      <c r="M1155" s="519"/>
      <c r="N1155" s="519"/>
      <c r="O1155" s="519"/>
      <c r="P1155" s="519"/>
      <c r="Q1155" s="519"/>
      <c r="R1155" s="519"/>
      <c r="S1155" s="519"/>
      <c r="T1155" s="519"/>
      <c r="U1155" s="519"/>
      <c r="V1155" s="519"/>
      <c r="W1155" s="519"/>
      <c r="X1155" s="519"/>
      <c r="Y1155" s="519"/>
      <c r="Z1155" s="519"/>
      <c r="AA1155" s="519"/>
      <c r="AB1155" s="519"/>
      <c r="AC1155" s="519"/>
      <c r="AD1155" s="519"/>
      <c r="AE1155" s="519"/>
      <c r="AF1155" s="519"/>
      <c r="HQ1155" s="519"/>
      <c r="HR1155" s="519"/>
      <c r="HS1155" s="519"/>
      <c r="HT1155" s="519"/>
      <c r="HU1155" s="519"/>
      <c r="HV1155" s="519"/>
      <c r="HW1155" s="519"/>
      <c r="HX1155" s="519"/>
      <c r="HY1155" s="519"/>
      <c r="HZ1155" s="519"/>
      <c r="IA1155" s="519"/>
      <c r="IB1155" s="519"/>
      <c r="IC1155" s="519"/>
      <c r="ID1155" s="519"/>
      <c r="IE1155" s="519"/>
      <c r="IF1155" s="519"/>
      <c r="IG1155" s="519"/>
      <c r="IH1155" s="519"/>
      <c r="II1155" s="519"/>
      <c r="IJ1155" s="519"/>
      <c r="IK1155" s="519"/>
      <c r="IL1155" s="519"/>
      <c r="IM1155" s="519"/>
      <c r="IN1155" s="519"/>
      <c r="IO1155" s="519"/>
      <c r="IP1155" s="519"/>
      <c r="IQ1155" s="519"/>
      <c r="IR1155" s="519"/>
      <c r="IS1155" s="519"/>
      <c r="IT1155" s="519"/>
      <c r="IU1155" s="519"/>
      <c r="IV1155" s="519"/>
    </row>
    <row r="1156" spans="1:256" s="506" customFormat="1" ht="24.75" customHeight="1" hidden="1">
      <c r="A1156" s="541" t="s">
        <v>921</v>
      </c>
      <c r="B1156" s="360">
        <v>0</v>
      </c>
      <c r="C1156" s="363">
        <f t="shared" si="58"/>
        <v>0</v>
      </c>
      <c r="D1156" s="363"/>
      <c r="E1156" s="542"/>
      <c r="F1156" s="543"/>
      <c r="G1156" s="542"/>
      <c r="H1156" s="518"/>
      <c r="I1156" s="519"/>
      <c r="J1156" s="519"/>
      <c r="K1156" s="519"/>
      <c r="L1156" s="519"/>
      <c r="M1156" s="519"/>
      <c r="N1156" s="519"/>
      <c r="O1156" s="519"/>
      <c r="P1156" s="519"/>
      <c r="Q1156" s="519"/>
      <c r="R1156" s="519"/>
      <c r="S1156" s="519"/>
      <c r="T1156" s="519"/>
      <c r="U1156" s="519"/>
      <c r="V1156" s="519"/>
      <c r="W1156" s="519"/>
      <c r="X1156" s="519"/>
      <c r="Y1156" s="519"/>
      <c r="Z1156" s="519"/>
      <c r="AA1156" s="519"/>
      <c r="AB1156" s="519"/>
      <c r="AC1156" s="519"/>
      <c r="AD1156" s="519"/>
      <c r="AE1156" s="519"/>
      <c r="AF1156" s="519"/>
      <c r="HQ1156" s="519"/>
      <c r="HR1156" s="519"/>
      <c r="HS1156" s="519"/>
      <c r="HT1156" s="519"/>
      <c r="HU1156" s="519"/>
      <c r="HV1156" s="519"/>
      <c r="HW1156" s="519"/>
      <c r="HX1156" s="519"/>
      <c r="HY1156" s="519"/>
      <c r="HZ1156" s="519"/>
      <c r="IA1156" s="519"/>
      <c r="IB1156" s="519"/>
      <c r="IC1156" s="519"/>
      <c r="ID1156" s="519"/>
      <c r="IE1156" s="519"/>
      <c r="IF1156" s="519"/>
      <c r="IG1156" s="519"/>
      <c r="IH1156" s="519"/>
      <c r="II1156" s="519"/>
      <c r="IJ1156" s="519"/>
      <c r="IK1156" s="519"/>
      <c r="IL1156" s="519"/>
      <c r="IM1156" s="519"/>
      <c r="IN1156" s="519"/>
      <c r="IO1156" s="519"/>
      <c r="IP1156" s="519"/>
      <c r="IQ1156" s="519"/>
      <c r="IR1156" s="519"/>
      <c r="IS1156" s="519"/>
      <c r="IT1156" s="519"/>
      <c r="IU1156" s="519"/>
      <c r="IV1156" s="519"/>
    </row>
    <row r="1157" spans="1:256" s="510" customFormat="1" ht="24.75" customHeight="1" hidden="1">
      <c r="A1157" s="541" t="s">
        <v>922</v>
      </c>
      <c r="B1157" s="360">
        <v>0</v>
      </c>
      <c r="C1157" s="363">
        <f t="shared" si="58"/>
        <v>0</v>
      </c>
      <c r="D1157" s="363"/>
      <c r="E1157" s="542"/>
      <c r="F1157" s="543"/>
      <c r="G1157" s="542"/>
      <c r="H1157" s="518"/>
      <c r="I1157" s="519"/>
      <c r="J1157" s="519"/>
      <c r="K1157" s="519"/>
      <c r="L1157" s="519"/>
      <c r="M1157" s="519"/>
      <c r="N1157" s="519"/>
      <c r="O1157" s="519"/>
      <c r="P1157" s="519"/>
      <c r="Q1157" s="519"/>
      <c r="R1157" s="519"/>
      <c r="S1157" s="519"/>
      <c r="T1157" s="519"/>
      <c r="U1157" s="519"/>
      <c r="V1157" s="519"/>
      <c r="W1157" s="519"/>
      <c r="X1157" s="519"/>
      <c r="Y1157" s="519"/>
      <c r="Z1157" s="519"/>
      <c r="AA1157" s="519"/>
      <c r="AB1157" s="519"/>
      <c r="AC1157" s="519"/>
      <c r="AD1157" s="519"/>
      <c r="AE1157" s="519"/>
      <c r="AF1157" s="519"/>
      <c r="HQ1157" s="519"/>
      <c r="HR1157" s="519"/>
      <c r="HS1157" s="519"/>
      <c r="HT1157" s="519"/>
      <c r="HU1157" s="519"/>
      <c r="HV1157" s="519"/>
      <c r="HW1157" s="519"/>
      <c r="HX1157" s="519"/>
      <c r="HY1157" s="519"/>
      <c r="HZ1157" s="519"/>
      <c r="IA1157" s="519"/>
      <c r="IB1157" s="519"/>
      <c r="IC1157" s="519"/>
      <c r="ID1157" s="519"/>
      <c r="IE1157" s="519"/>
      <c r="IF1157" s="519"/>
      <c r="IG1157" s="519"/>
      <c r="IH1157" s="519"/>
      <c r="II1157" s="519"/>
      <c r="IJ1157" s="519"/>
      <c r="IK1157" s="519"/>
      <c r="IL1157" s="519"/>
      <c r="IM1157" s="519"/>
      <c r="IN1157" s="519"/>
      <c r="IO1157" s="519"/>
      <c r="IP1157" s="519"/>
      <c r="IQ1157" s="519"/>
      <c r="IR1157" s="519"/>
      <c r="IS1157" s="519"/>
      <c r="IT1157" s="519"/>
      <c r="IU1157" s="519"/>
      <c r="IV1157" s="519"/>
    </row>
    <row r="1158" spans="1:256" s="509" customFormat="1" ht="24.75" customHeight="1" hidden="1">
      <c r="A1158" s="541" t="s">
        <v>923</v>
      </c>
      <c r="B1158" s="360">
        <v>0</v>
      </c>
      <c r="C1158" s="363">
        <f t="shared" si="58"/>
        <v>0</v>
      </c>
      <c r="D1158" s="363"/>
      <c r="E1158" s="542"/>
      <c r="F1158" s="543"/>
      <c r="G1158" s="542"/>
      <c r="H1158" s="518"/>
      <c r="I1158" s="519"/>
      <c r="J1158" s="519"/>
      <c r="K1158" s="519"/>
      <c r="L1158" s="519"/>
      <c r="M1158" s="519"/>
      <c r="N1158" s="519"/>
      <c r="O1158" s="519"/>
      <c r="P1158" s="519"/>
      <c r="Q1158" s="519"/>
      <c r="R1158" s="519"/>
      <c r="S1158" s="519"/>
      <c r="T1158" s="519"/>
      <c r="U1158" s="519"/>
      <c r="V1158" s="519"/>
      <c r="W1158" s="519"/>
      <c r="X1158" s="519"/>
      <c r="Y1158" s="519"/>
      <c r="Z1158" s="519"/>
      <c r="AA1158" s="519"/>
      <c r="AB1158" s="519"/>
      <c r="AC1158" s="519"/>
      <c r="AD1158" s="519"/>
      <c r="AE1158" s="519"/>
      <c r="AF1158" s="519"/>
      <c r="HQ1158" s="519"/>
      <c r="HR1158" s="519"/>
      <c r="HS1158" s="519"/>
      <c r="HT1158" s="519"/>
      <c r="HU1158" s="519"/>
      <c r="HV1158" s="519"/>
      <c r="HW1158" s="519"/>
      <c r="HX1158" s="519"/>
      <c r="HY1158" s="519"/>
      <c r="HZ1158" s="519"/>
      <c r="IA1158" s="519"/>
      <c r="IB1158" s="519"/>
      <c r="IC1158" s="519"/>
      <c r="ID1158" s="519"/>
      <c r="IE1158" s="519"/>
      <c r="IF1158" s="519"/>
      <c r="IG1158" s="519"/>
      <c r="IH1158" s="519"/>
      <c r="II1158" s="519"/>
      <c r="IJ1158" s="519"/>
      <c r="IK1158" s="519"/>
      <c r="IL1158" s="519"/>
      <c r="IM1158" s="519"/>
      <c r="IN1158" s="519"/>
      <c r="IO1158" s="519"/>
      <c r="IP1158" s="519"/>
      <c r="IQ1158" s="519"/>
      <c r="IR1158" s="519"/>
      <c r="IS1158" s="519"/>
      <c r="IT1158" s="519"/>
      <c r="IU1158" s="519"/>
      <c r="IV1158" s="519"/>
    </row>
    <row r="1159" spans="1:8" s="508" customFormat="1" ht="24.75" customHeight="1" hidden="1">
      <c r="A1159" s="541" t="s">
        <v>924</v>
      </c>
      <c r="B1159" s="360">
        <v>0</v>
      </c>
      <c r="C1159" s="363">
        <f aca="true" t="shared" si="59" ref="C1159:C1222">D1159+H1159</f>
        <v>0</v>
      </c>
      <c r="D1159" s="363"/>
      <c r="E1159" s="542"/>
      <c r="F1159" s="543"/>
      <c r="G1159" s="542"/>
      <c r="H1159" s="544"/>
    </row>
    <row r="1160" spans="1:8" s="508" customFormat="1" ht="24.75" customHeight="1">
      <c r="A1160" s="534" t="s">
        <v>925</v>
      </c>
      <c r="B1160" s="360">
        <f>B1161+B1188+B1203</f>
        <v>108</v>
      </c>
      <c r="C1160" s="360">
        <f t="shared" si="59"/>
        <v>126</v>
      </c>
      <c r="D1160" s="360">
        <f>D1161+D1188+D1203</f>
        <v>126</v>
      </c>
      <c r="E1160" s="536">
        <f>D1160/C1160</f>
        <v>1</v>
      </c>
      <c r="F1160" s="539">
        <f>F1161+F1188+F1203</f>
        <v>115</v>
      </c>
      <c r="G1160" s="536">
        <f>(D1160-F1160)/F1160</f>
        <v>0.09565217391304348</v>
      </c>
      <c r="H1160" s="540">
        <f>H1161+H1188+H1203</f>
        <v>0</v>
      </c>
    </row>
    <row r="1161" spans="1:8" s="508" customFormat="1" ht="24.75" customHeight="1">
      <c r="A1161" s="534" t="s">
        <v>926</v>
      </c>
      <c r="B1161" s="360">
        <f>SUM(B1162:B1187)</f>
        <v>108</v>
      </c>
      <c r="C1161" s="360">
        <f t="shared" si="59"/>
        <v>126</v>
      </c>
      <c r="D1161" s="360">
        <f>SUM(D1162:D1187)</f>
        <v>126</v>
      </c>
      <c r="E1161" s="536">
        <f>D1161/C1161</f>
        <v>1</v>
      </c>
      <c r="F1161" s="539">
        <f>SUM(F1162:F1187)</f>
        <v>115</v>
      </c>
      <c r="G1161" s="536">
        <f>(D1161-F1161)/F1161</f>
        <v>0.09565217391304348</v>
      </c>
      <c r="H1161" s="540">
        <f>SUM(H1162:H1187)</f>
        <v>0</v>
      </c>
    </row>
    <row r="1162" spans="1:256" s="506" customFormat="1" ht="24.75" customHeight="1">
      <c r="A1162" s="541" t="s">
        <v>45</v>
      </c>
      <c r="B1162" s="363"/>
      <c r="C1162" s="363">
        <f t="shared" si="59"/>
        <v>34</v>
      </c>
      <c r="D1162" s="25">
        <v>34</v>
      </c>
      <c r="E1162" s="542">
        <f>D1162/C1162</f>
        <v>1</v>
      </c>
      <c r="F1162" s="543">
        <v>34</v>
      </c>
      <c r="G1162" s="542">
        <f>(D1162-F1162)/F1162</f>
        <v>0</v>
      </c>
      <c r="H1162" s="518"/>
      <c r="I1162" s="519"/>
      <c r="J1162" s="519"/>
      <c r="K1162" s="519"/>
      <c r="L1162" s="519"/>
      <c r="M1162" s="519"/>
      <c r="N1162" s="519"/>
      <c r="O1162" s="519"/>
      <c r="P1162" s="519"/>
      <c r="Q1162" s="519"/>
      <c r="R1162" s="519"/>
      <c r="S1162" s="519"/>
      <c r="T1162" s="519"/>
      <c r="U1162" s="519"/>
      <c r="V1162" s="519"/>
      <c r="W1162" s="519"/>
      <c r="X1162" s="519"/>
      <c r="Y1162" s="519"/>
      <c r="Z1162" s="519"/>
      <c r="AA1162" s="519"/>
      <c r="AB1162" s="519"/>
      <c r="AC1162" s="519"/>
      <c r="AD1162" s="519"/>
      <c r="AE1162" s="519"/>
      <c r="AF1162" s="519"/>
      <c r="HQ1162" s="519"/>
      <c r="HR1162" s="519"/>
      <c r="HS1162" s="519"/>
      <c r="HT1162" s="519"/>
      <c r="HU1162" s="519"/>
      <c r="HV1162" s="519"/>
      <c r="HW1162" s="519"/>
      <c r="HX1162" s="519"/>
      <c r="HY1162" s="519"/>
      <c r="HZ1162" s="519"/>
      <c r="IA1162" s="519"/>
      <c r="IB1162" s="519"/>
      <c r="IC1162" s="519"/>
      <c r="ID1162" s="519"/>
      <c r="IE1162" s="519"/>
      <c r="IF1162" s="519"/>
      <c r="IG1162" s="519"/>
      <c r="IH1162" s="519"/>
      <c r="II1162" s="519"/>
      <c r="IJ1162" s="519"/>
      <c r="IK1162" s="519"/>
      <c r="IL1162" s="519"/>
      <c r="IM1162" s="519"/>
      <c r="IN1162" s="519"/>
      <c r="IO1162" s="519"/>
      <c r="IP1162" s="519"/>
      <c r="IQ1162" s="519"/>
      <c r="IR1162" s="519"/>
      <c r="IS1162" s="519"/>
      <c r="IT1162" s="519"/>
      <c r="IU1162" s="519"/>
      <c r="IV1162" s="519"/>
    </row>
    <row r="1163" spans="1:256" s="509" customFormat="1" ht="24.75" customHeight="1">
      <c r="A1163" s="541" t="s">
        <v>46</v>
      </c>
      <c r="B1163" s="363"/>
      <c r="C1163" s="363">
        <f t="shared" si="59"/>
        <v>0</v>
      </c>
      <c r="D1163" s="25"/>
      <c r="E1163" s="542"/>
      <c r="F1163" s="543">
        <v>0</v>
      </c>
      <c r="G1163" s="542"/>
      <c r="H1163" s="518"/>
      <c r="I1163" s="519"/>
      <c r="J1163" s="519"/>
      <c r="K1163" s="519"/>
      <c r="L1163" s="519"/>
      <c r="M1163" s="519"/>
      <c r="N1163" s="519"/>
      <c r="O1163" s="519"/>
      <c r="P1163" s="519"/>
      <c r="Q1163" s="519"/>
      <c r="R1163" s="519"/>
      <c r="S1163" s="519"/>
      <c r="T1163" s="519"/>
      <c r="U1163" s="519"/>
      <c r="V1163" s="519"/>
      <c r="W1163" s="519"/>
      <c r="X1163" s="519"/>
      <c r="Y1163" s="519"/>
      <c r="Z1163" s="519"/>
      <c r="AA1163" s="519"/>
      <c r="AB1163" s="519"/>
      <c r="AC1163" s="519"/>
      <c r="AD1163" s="519"/>
      <c r="AE1163" s="519"/>
      <c r="AF1163" s="519"/>
      <c r="HQ1163" s="519"/>
      <c r="HR1163" s="519"/>
      <c r="HS1163" s="519"/>
      <c r="HT1163" s="519"/>
      <c r="HU1163" s="519"/>
      <c r="HV1163" s="519"/>
      <c r="HW1163" s="519"/>
      <c r="HX1163" s="519"/>
      <c r="HY1163" s="519"/>
      <c r="HZ1163" s="519"/>
      <c r="IA1163" s="519"/>
      <c r="IB1163" s="519"/>
      <c r="IC1163" s="519"/>
      <c r="ID1163" s="519"/>
      <c r="IE1163" s="519"/>
      <c r="IF1163" s="519"/>
      <c r="IG1163" s="519"/>
      <c r="IH1163" s="519"/>
      <c r="II1163" s="519"/>
      <c r="IJ1163" s="519"/>
      <c r="IK1163" s="519"/>
      <c r="IL1163" s="519"/>
      <c r="IM1163" s="519"/>
      <c r="IN1163" s="519"/>
      <c r="IO1163" s="519"/>
      <c r="IP1163" s="519"/>
      <c r="IQ1163" s="519"/>
      <c r="IR1163" s="519"/>
      <c r="IS1163" s="519"/>
      <c r="IT1163" s="519"/>
      <c r="IU1163" s="519"/>
      <c r="IV1163" s="519"/>
    </row>
    <row r="1164" spans="1:8" s="508" customFormat="1" ht="24.75" customHeight="1" hidden="1">
      <c r="A1164" s="541" t="s">
        <v>47</v>
      </c>
      <c r="B1164" s="363"/>
      <c r="C1164" s="363">
        <f t="shared" si="59"/>
        <v>0</v>
      </c>
      <c r="D1164" s="25"/>
      <c r="E1164" s="542"/>
      <c r="F1164" s="543">
        <v>0</v>
      </c>
      <c r="G1164" s="542"/>
      <c r="H1164" s="544"/>
    </row>
    <row r="1165" spans="1:8" s="508" customFormat="1" ht="24.75" customHeight="1" hidden="1">
      <c r="A1165" s="541" t="s">
        <v>927</v>
      </c>
      <c r="B1165" s="363"/>
      <c r="C1165" s="363">
        <f t="shared" si="59"/>
        <v>0</v>
      </c>
      <c r="D1165" s="25"/>
      <c r="E1165" s="542"/>
      <c r="F1165" s="543">
        <v>0</v>
      </c>
      <c r="G1165" s="542"/>
      <c r="H1165" s="544"/>
    </row>
    <row r="1166" spans="1:8" s="508" customFormat="1" ht="24.75" customHeight="1" hidden="1">
      <c r="A1166" s="541" t="s">
        <v>928</v>
      </c>
      <c r="B1166" s="363"/>
      <c r="C1166" s="363">
        <f t="shared" si="59"/>
        <v>0</v>
      </c>
      <c r="D1166" s="25"/>
      <c r="E1166" s="542"/>
      <c r="F1166" s="543">
        <v>1</v>
      </c>
      <c r="G1166" s="542">
        <f>(D1166-F1166)/F1166</f>
        <v>-1</v>
      </c>
      <c r="H1166" s="544"/>
    </row>
    <row r="1167" spans="1:8" s="508" customFormat="1" ht="24.75" customHeight="1" hidden="1">
      <c r="A1167" s="541" t="s">
        <v>929</v>
      </c>
      <c r="B1167" s="363"/>
      <c r="C1167" s="363">
        <f t="shared" si="59"/>
        <v>0</v>
      </c>
      <c r="D1167" s="25"/>
      <c r="E1167" s="542"/>
      <c r="F1167" s="543">
        <v>0</v>
      </c>
      <c r="G1167" s="542"/>
      <c r="H1167" s="544"/>
    </row>
    <row r="1168" spans="1:256" s="509" customFormat="1" ht="24.75" customHeight="1" hidden="1">
      <c r="A1168" s="541" t="s">
        <v>930</v>
      </c>
      <c r="B1168" s="363"/>
      <c r="C1168" s="363">
        <f t="shared" si="59"/>
        <v>0</v>
      </c>
      <c r="D1168" s="25"/>
      <c r="E1168" s="542"/>
      <c r="F1168" s="543">
        <v>0</v>
      </c>
      <c r="G1168" s="542"/>
      <c r="H1168" s="518"/>
      <c r="I1168" s="519"/>
      <c r="J1168" s="519"/>
      <c r="K1168" s="519"/>
      <c r="L1168" s="519"/>
      <c r="M1168" s="519"/>
      <c r="N1168" s="519"/>
      <c r="O1168" s="519"/>
      <c r="P1168" s="519"/>
      <c r="Q1168" s="519"/>
      <c r="R1168" s="519"/>
      <c r="S1168" s="519"/>
      <c r="T1168" s="519"/>
      <c r="U1168" s="519"/>
      <c r="V1168" s="519"/>
      <c r="W1168" s="519"/>
      <c r="X1168" s="519"/>
      <c r="Y1168" s="519"/>
      <c r="Z1168" s="519"/>
      <c r="AA1168" s="519"/>
      <c r="AB1168" s="519"/>
      <c r="AC1168" s="519"/>
      <c r="AD1168" s="519"/>
      <c r="AE1168" s="519"/>
      <c r="AF1168" s="519"/>
      <c r="HQ1168" s="519"/>
      <c r="HR1168" s="519"/>
      <c r="HS1168" s="519"/>
      <c r="HT1168" s="519"/>
      <c r="HU1168" s="519"/>
      <c r="HV1168" s="519"/>
      <c r="HW1168" s="519"/>
      <c r="HX1168" s="519"/>
      <c r="HY1168" s="519"/>
      <c r="HZ1168" s="519"/>
      <c r="IA1168" s="519"/>
      <c r="IB1168" s="519"/>
      <c r="IC1168" s="519"/>
      <c r="ID1168" s="519"/>
      <c r="IE1168" s="519"/>
      <c r="IF1168" s="519"/>
      <c r="IG1168" s="519"/>
      <c r="IH1168" s="519"/>
      <c r="II1168" s="519"/>
      <c r="IJ1168" s="519"/>
      <c r="IK1168" s="519"/>
      <c r="IL1168" s="519"/>
      <c r="IM1168" s="519"/>
      <c r="IN1168" s="519"/>
      <c r="IO1168" s="519"/>
      <c r="IP1168" s="519"/>
      <c r="IQ1168" s="519"/>
      <c r="IR1168" s="519"/>
      <c r="IS1168" s="519"/>
      <c r="IT1168" s="519"/>
      <c r="IU1168" s="519"/>
      <c r="IV1168" s="519"/>
    </row>
    <row r="1169" spans="1:256" s="509" customFormat="1" ht="24.75" customHeight="1" hidden="1">
      <c r="A1169" s="541" t="s">
        <v>931</v>
      </c>
      <c r="B1169" s="363"/>
      <c r="C1169" s="363">
        <f t="shared" si="59"/>
        <v>0</v>
      </c>
      <c r="D1169" s="25"/>
      <c r="E1169" s="542"/>
      <c r="F1169" s="543">
        <v>0</v>
      </c>
      <c r="G1169" s="542"/>
      <c r="H1169" s="518"/>
      <c r="I1169" s="519"/>
      <c r="J1169" s="519"/>
      <c r="K1169" s="519"/>
      <c r="L1169" s="519"/>
      <c r="M1169" s="519"/>
      <c r="N1169" s="519"/>
      <c r="O1169" s="519"/>
      <c r="P1169" s="519"/>
      <c r="Q1169" s="519"/>
      <c r="R1169" s="519"/>
      <c r="S1169" s="519"/>
      <c r="T1169" s="519"/>
      <c r="U1169" s="519"/>
      <c r="V1169" s="519"/>
      <c r="W1169" s="519"/>
      <c r="X1169" s="519"/>
      <c r="Y1169" s="519"/>
      <c r="Z1169" s="519"/>
      <c r="AA1169" s="519"/>
      <c r="AB1169" s="519"/>
      <c r="AC1169" s="519"/>
      <c r="AD1169" s="519"/>
      <c r="AE1169" s="519"/>
      <c r="AF1169" s="519"/>
      <c r="HQ1169" s="519"/>
      <c r="HR1169" s="519"/>
      <c r="HS1169" s="519"/>
      <c r="HT1169" s="519"/>
      <c r="HU1169" s="519"/>
      <c r="HV1169" s="519"/>
      <c r="HW1169" s="519"/>
      <c r="HX1169" s="519"/>
      <c r="HY1169" s="519"/>
      <c r="HZ1169" s="519"/>
      <c r="IA1169" s="519"/>
      <c r="IB1169" s="519"/>
      <c r="IC1169" s="519"/>
      <c r="ID1169" s="519"/>
      <c r="IE1169" s="519"/>
      <c r="IF1169" s="519"/>
      <c r="IG1169" s="519"/>
      <c r="IH1169" s="519"/>
      <c r="II1169" s="519"/>
      <c r="IJ1169" s="519"/>
      <c r="IK1169" s="519"/>
      <c r="IL1169" s="519"/>
      <c r="IM1169" s="519"/>
      <c r="IN1169" s="519"/>
      <c r="IO1169" s="519"/>
      <c r="IP1169" s="519"/>
      <c r="IQ1169" s="519"/>
      <c r="IR1169" s="519"/>
      <c r="IS1169" s="519"/>
      <c r="IT1169" s="519"/>
      <c r="IU1169" s="519"/>
      <c r="IV1169" s="519"/>
    </row>
    <row r="1170" spans="1:256" s="509" customFormat="1" ht="24.75" customHeight="1" hidden="1">
      <c r="A1170" s="541" t="s">
        <v>932</v>
      </c>
      <c r="B1170" s="363"/>
      <c r="C1170" s="363">
        <f t="shared" si="59"/>
        <v>0</v>
      </c>
      <c r="D1170" s="25"/>
      <c r="E1170" s="542"/>
      <c r="F1170" s="543">
        <v>0</v>
      </c>
      <c r="G1170" s="542"/>
      <c r="H1170" s="518"/>
      <c r="I1170" s="519"/>
      <c r="J1170" s="519"/>
      <c r="K1170" s="519"/>
      <c r="L1170" s="519"/>
      <c r="M1170" s="519"/>
      <c r="N1170" s="519"/>
      <c r="O1170" s="519"/>
      <c r="P1170" s="519"/>
      <c r="Q1170" s="519"/>
      <c r="R1170" s="519"/>
      <c r="S1170" s="519"/>
      <c r="T1170" s="519"/>
      <c r="U1170" s="519"/>
      <c r="V1170" s="519"/>
      <c r="W1170" s="519"/>
      <c r="X1170" s="519"/>
      <c r="Y1170" s="519"/>
      <c r="Z1170" s="519"/>
      <c r="AA1170" s="519"/>
      <c r="AB1170" s="519"/>
      <c r="AC1170" s="519"/>
      <c r="AD1170" s="519"/>
      <c r="AE1170" s="519"/>
      <c r="AF1170" s="519"/>
      <c r="HQ1170" s="519"/>
      <c r="HR1170" s="519"/>
      <c r="HS1170" s="519"/>
      <c r="HT1170" s="519"/>
      <c r="HU1170" s="519"/>
      <c r="HV1170" s="519"/>
      <c r="HW1170" s="519"/>
      <c r="HX1170" s="519"/>
      <c r="HY1170" s="519"/>
      <c r="HZ1170" s="519"/>
      <c r="IA1170" s="519"/>
      <c r="IB1170" s="519"/>
      <c r="IC1170" s="519"/>
      <c r="ID1170" s="519"/>
      <c r="IE1170" s="519"/>
      <c r="IF1170" s="519"/>
      <c r="IG1170" s="519"/>
      <c r="IH1170" s="519"/>
      <c r="II1170" s="519"/>
      <c r="IJ1170" s="519"/>
      <c r="IK1170" s="519"/>
      <c r="IL1170" s="519"/>
      <c r="IM1170" s="519"/>
      <c r="IN1170" s="519"/>
      <c r="IO1170" s="519"/>
      <c r="IP1170" s="519"/>
      <c r="IQ1170" s="519"/>
      <c r="IR1170" s="519"/>
      <c r="IS1170" s="519"/>
      <c r="IT1170" s="519"/>
      <c r="IU1170" s="519"/>
      <c r="IV1170" s="519"/>
    </row>
    <row r="1171" spans="1:256" s="509" customFormat="1" ht="24.75" customHeight="1" hidden="1">
      <c r="A1171" s="541" t="s">
        <v>933</v>
      </c>
      <c r="B1171" s="363"/>
      <c r="C1171" s="363">
        <f t="shared" si="59"/>
        <v>0</v>
      </c>
      <c r="D1171" s="25"/>
      <c r="E1171" s="542"/>
      <c r="F1171" s="537">
        <v>0</v>
      </c>
      <c r="G1171" s="542"/>
      <c r="H1171" s="518"/>
      <c r="I1171" s="519"/>
      <c r="J1171" s="519"/>
      <c r="K1171" s="519"/>
      <c r="L1171" s="519"/>
      <c r="M1171" s="519"/>
      <c r="N1171" s="519"/>
      <c r="O1171" s="519"/>
      <c r="P1171" s="519"/>
      <c r="Q1171" s="519"/>
      <c r="R1171" s="519"/>
      <c r="S1171" s="519"/>
      <c r="T1171" s="519"/>
      <c r="U1171" s="519"/>
      <c r="V1171" s="519"/>
      <c r="W1171" s="519"/>
      <c r="X1171" s="519"/>
      <c r="Y1171" s="519"/>
      <c r="Z1171" s="519"/>
      <c r="AA1171" s="519"/>
      <c r="AB1171" s="519"/>
      <c r="AC1171" s="519"/>
      <c r="AD1171" s="519"/>
      <c r="AE1171" s="519"/>
      <c r="AF1171" s="519"/>
      <c r="HQ1171" s="519"/>
      <c r="HR1171" s="519"/>
      <c r="HS1171" s="519"/>
      <c r="HT1171" s="519"/>
      <c r="HU1171" s="519"/>
      <c r="HV1171" s="519"/>
      <c r="HW1171" s="519"/>
      <c r="HX1171" s="519"/>
      <c r="HY1171" s="519"/>
      <c r="HZ1171" s="519"/>
      <c r="IA1171" s="519"/>
      <c r="IB1171" s="519"/>
      <c r="IC1171" s="519"/>
      <c r="ID1171" s="519"/>
      <c r="IE1171" s="519"/>
      <c r="IF1171" s="519"/>
      <c r="IG1171" s="519"/>
      <c r="IH1171" s="519"/>
      <c r="II1171" s="519"/>
      <c r="IJ1171" s="519"/>
      <c r="IK1171" s="519"/>
      <c r="IL1171" s="519"/>
      <c r="IM1171" s="519"/>
      <c r="IN1171" s="519"/>
      <c r="IO1171" s="519"/>
      <c r="IP1171" s="519"/>
      <c r="IQ1171" s="519"/>
      <c r="IR1171" s="519"/>
      <c r="IS1171" s="519"/>
      <c r="IT1171" s="519"/>
      <c r="IU1171" s="519"/>
      <c r="IV1171" s="519"/>
    </row>
    <row r="1172" spans="1:256" s="509" customFormat="1" ht="24.75" customHeight="1" hidden="1">
      <c r="A1172" s="541" t="s">
        <v>934</v>
      </c>
      <c r="B1172" s="363"/>
      <c r="C1172" s="363">
        <f t="shared" si="59"/>
        <v>0</v>
      </c>
      <c r="D1172" s="25"/>
      <c r="E1172" s="542"/>
      <c r="F1172" s="539">
        <v>0</v>
      </c>
      <c r="G1172" s="542"/>
      <c r="H1172" s="518"/>
      <c r="I1172" s="519"/>
      <c r="J1172" s="519"/>
      <c r="K1172" s="519"/>
      <c r="L1172" s="519"/>
      <c r="M1172" s="519"/>
      <c r="N1172" s="519"/>
      <c r="O1172" s="519"/>
      <c r="P1172" s="519"/>
      <c r="Q1172" s="519"/>
      <c r="R1172" s="519"/>
      <c r="S1172" s="519"/>
      <c r="T1172" s="519"/>
      <c r="U1172" s="519"/>
      <c r="V1172" s="519"/>
      <c r="W1172" s="519"/>
      <c r="X1172" s="519"/>
      <c r="Y1172" s="519"/>
      <c r="Z1172" s="519"/>
      <c r="AA1172" s="519"/>
      <c r="AB1172" s="519"/>
      <c r="AC1172" s="519"/>
      <c r="AD1172" s="519"/>
      <c r="AE1172" s="519"/>
      <c r="AF1172" s="519"/>
      <c r="HQ1172" s="519"/>
      <c r="HR1172" s="519"/>
      <c r="HS1172" s="519"/>
      <c r="HT1172" s="519"/>
      <c r="HU1172" s="519"/>
      <c r="HV1172" s="519"/>
      <c r="HW1172" s="519"/>
      <c r="HX1172" s="519"/>
      <c r="HY1172" s="519"/>
      <c r="HZ1172" s="519"/>
      <c r="IA1172" s="519"/>
      <c r="IB1172" s="519"/>
      <c r="IC1172" s="519"/>
      <c r="ID1172" s="519"/>
      <c r="IE1172" s="519"/>
      <c r="IF1172" s="519"/>
      <c r="IG1172" s="519"/>
      <c r="IH1172" s="519"/>
      <c r="II1172" s="519"/>
      <c r="IJ1172" s="519"/>
      <c r="IK1172" s="519"/>
      <c r="IL1172" s="519"/>
      <c r="IM1172" s="519"/>
      <c r="IN1172" s="519"/>
      <c r="IO1172" s="519"/>
      <c r="IP1172" s="519"/>
      <c r="IQ1172" s="519"/>
      <c r="IR1172" s="519"/>
      <c r="IS1172" s="519"/>
      <c r="IT1172" s="519"/>
      <c r="IU1172" s="519"/>
      <c r="IV1172" s="519"/>
    </row>
    <row r="1173" spans="1:256" s="509" customFormat="1" ht="24.75" customHeight="1" hidden="1">
      <c r="A1173" s="541" t="s">
        <v>935</v>
      </c>
      <c r="B1173" s="363"/>
      <c r="C1173" s="363">
        <f t="shared" si="59"/>
        <v>0</v>
      </c>
      <c r="D1173" s="25"/>
      <c r="E1173" s="542"/>
      <c r="F1173" s="543">
        <v>0</v>
      </c>
      <c r="G1173" s="542"/>
      <c r="H1173" s="518"/>
      <c r="I1173" s="519"/>
      <c r="J1173" s="519"/>
      <c r="K1173" s="519"/>
      <c r="L1173" s="519"/>
      <c r="M1173" s="519"/>
      <c r="N1173" s="519"/>
      <c r="O1173" s="519"/>
      <c r="P1173" s="519"/>
      <c r="Q1173" s="519"/>
      <c r="R1173" s="519"/>
      <c r="S1173" s="519"/>
      <c r="T1173" s="519"/>
      <c r="U1173" s="519"/>
      <c r="V1173" s="519"/>
      <c r="W1173" s="519"/>
      <c r="X1173" s="519"/>
      <c r="Y1173" s="519"/>
      <c r="Z1173" s="519"/>
      <c r="AA1173" s="519"/>
      <c r="AB1173" s="519"/>
      <c r="AC1173" s="519"/>
      <c r="AD1173" s="519"/>
      <c r="AE1173" s="519"/>
      <c r="AF1173" s="519"/>
      <c r="HQ1173" s="519"/>
      <c r="HR1173" s="519"/>
      <c r="HS1173" s="519"/>
      <c r="HT1173" s="519"/>
      <c r="HU1173" s="519"/>
      <c r="HV1173" s="519"/>
      <c r="HW1173" s="519"/>
      <c r="HX1173" s="519"/>
      <c r="HY1173" s="519"/>
      <c r="HZ1173" s="519"/>
      <c r="IA1173" s="519"/>
      <c r="IB1173" s="519"/>
      <c r="IC1173" s="519"/>
      <c r="ID1173" s="519"/>
      <c r="IE1173" s="519"/>
      <c r="IF1173" s="519"/>
      <c r="IG1173" s="519"/>
      <c r="IH1173" s="519"/>
      <c r="II1173" s="519"/>
      <c r="IJ1173" s="519"/>
      <c r="IK1173" s="519"/>
      <c r="IL1173" s="519"/>
      <c r="IM1173" s="519"/>
      <c r="IN1173" s="519"/>
      <c r="IO1173" s="519"/>
      <c r="IP1173" s="519"/>
      <c r="IQ1173" s="519"/>
      <c r="IR1173" s="519"/>
      <c r="IS1173" s="519"/>
      <c r="IT1173" s="519"/>
      <c r="IU1173" s="519"/>
      <c r="IV1173" s="519"/>
    </row>
    <row r="1174" spans="1:256" s="509" customFormat="1" ht="24.75" customHeight="1" hidden="1">
      <c r="A1174" s="541" t="s">
        <v>936</v>
      </c>
      <c r="B1174" s="363"/>
      <c r="C1174" s="363">
        <f t="shared" si="59"/>
        <v>0</v>
      </c>
      <c r="D1174" s="25"/>
      <c r="E1174" s="542"/>
      <c r="F1174" s="543">
        <v>0</v>
      </c>
      <c r="G1174" s="542"/>
      <c r="H1174" s="518"/>
      <c r="I1174" s="519"/>
      <c r="J1174" s="519"/>
      <c r="K1174" s="519"/>
      <c r="L1174" s="519"/>
      <c r="M1174" s="519"/>
      <c r="N1174" s="519"/>
      <c r="O1174" s="519"/>
      <c r="P1174" s="519"/>
      <c r="Q1174" s="519"/>
      <c r="R1174" s="519"/>
      <c r="S1174" s="519"/>
      <c r="T1174" s="519"/>
      <c r="U1174" s="519"/>
      <c r="V1174" s="519"/>
      <c r="W1174" s="519"/>
      <c r="X1174" s="519"/>
      <c r="Y1174" s="519"/>
      <c r="Z1174" s="519"/>
      <c r="AA1174" s="519"/>
      <c r="AB1174" s="519"/>
      <c r="AC1174" s="519"/>
      <c r="AD1174" s="519"/>
      <c r="AE1174" s="519"/>
      <c r="AF1174" s="519"/>
      <c r="HQ1174" s="519"/>
      <c r="HR1174" s="519"/>
      <c r="HS1174" s="519"/>
      <c r="HT1174" s="519"/>
      <c r="HU1174" s="519"/>
      <c r="HV1174" s="519"/>
      <c r="HW1174" s="519"/>
      <c r="HX1174" s="519"/>
      <c r="HY1174" s="519"/>
      <c r="HZ1174" s="519"/>
      <c r="IA1174" s="519"/>
      <c r="IB1174" s="519"/>
      <c r="IC1174" s="519"/>
      <c r="ID1174" s="519"/>
      <c r="IE1174" s="519"/>
      <c r="IF1174" s="519"/>
      <c r="IG1174" s="519"/>
      <c r="IH1174" s="519"/>
      <c r="II1174" s="519"/>
      <c r="IJ1174" s="519"/>
      <c r="IK1174" s="519"/>
      <c r="IL1174" s="519"/>
      <c r="IM1174" s="519"/>
      <c r="IN1174" s="519"/>
      <c r="IO1174" s="519"/>
      <c r="IP1174" s="519"/>
      <c r="IQ1174" s="519"/>
      <c r="IR1174" s="519"/>
      <c r="IS1174" s="519"/>
      <c r="IT1174" s="519"/>
      <c r="IU1174" s="519"/>
      <c r="IV1174" s="519"/>
    </row>
    <row r="1175" spans="1:256" s="510" customFormat="1" ht="24.75" customHeight="1" hidden="1">
      <c r="A1175" s="541" t="s">
        <v>937</v>
      </c>
      <c r="B1175" s="363"/>
      <c r="C1175" s="363">
        <f t="shared" si="59"/>
        <v>0</v>
      </c>
      <c r="D1175" s="25"/>
      <c r="E1175" s="542"/>
      <c r="F1175" s="543">
        <v>0</v>
      </c>
      <c r="G1175" s="542"/>
      <c r="H1175" s="518"/>
      <c r="I1175" s="519"/>
      <c r="J1175" s="519"/>
      <c r="K1175" s="519"/>
      <c r="L1175" s="519"/>
      <c r="M1175" s="519"/>
      <c r="N1175" s="519"/>
      <c r="O1175" s="519"/>
      <c r="P1175" s="519"/>
      <c r="Q1175" s="519"/>
      <c r="R1175" s="519"/>
      <c r="S1175" s="519"/>
      <c r="T1175" s="519"/>
      <c r="U1175" s="519"/>
      <c r="V1175" s="519"/>
      <c r="W1175" s="519"/>
      <c r="X1175" s="519"/>
      <c r="Y1175" s="519"/>
      <c r="Z1175" s="519"/>
      <c r="AA1175" s="519"/>
      <c r="AB1175" s="519"/>
      <c r="AC1175" s="519"/>
      <c r="AD1175" s="519"/>
      <c r="AE1175" s="519"/>
      <c r="AF1175" s="519"/>
      <c r="HQ1175" s="519"/>
      <c r="HR1175" s="519"/>
      <c r="HS1175" s="519"/>
      <c r="HT1175" s="519"/>
      <c r="HU1175" s="519"/>
      <c r="HV1175" s="519"/>
      <c r="HW1175" s="519"/>
      <c r="HX1175" s="519"/>
      <c r="HY1175" s="519"/>
      <c r="HZ1175" s="519"/>
      <c r="IA1175" s="519"/>
      <c r="IB1175" s="519"/>
      <c r="IC1175" s="519"/>
      <c r="ID1175" s="519"/>
      <c r="IE1175" s="519"/>
      <c r="IF1175" s="519"/>
      <c r="IG1175" s="519"/>
      <c r="IH1175" s="519"/>
      <c r="II1175" s="519"/>
      <c r="IJ1175" s="519"/>
      <c r="IK1175" s="519"/>
      <c r="IL1175" s="519"/>
      <c r="IM1175" s="519"/>
      <c r="IN1175" s="519"/>
      <c r="IO1175" s="519"/>
      <c r="IP1175" s="519"/>
      <c r="IQ1175" s="519"/>
      <c r="IR1175" s="519"/>
      <c r="IS1175" s="519"/>
      <c r="IT1175" s="519"/>
      <c r="IU1175" s="519"/>
      <c r="IV1175" s="519"/>
    </row>
    <row r="1176" spans="1:8" s="508" customFormat="1" ht="24.75" customHeight="1" hidden="1">
      <c r="A1176" s="541" t="s">
        <v>938</v>
      </c>
      <c r="B1176" s="363"/>
      <c r="C1176" s="363">
        <f t="shared" si="59"/>
        <v>0</v>
      </c>
      <c r="D1176" s="25"/>
      <c r="E1176" s="542"/>
      <c r="F1176" s="543">
        <v>0</v>
      </c>
      <c r="G1176" s="542"/>
      <c r="H1176" s="544"/>
    </row>
    <row r="1177" spans="1:256" s="510" customFormat="1" ht="39.75" customHeight="1" hidden="1">
      <c r="A1177" s="541" t="s">
        <v>939</v>
      </c>
      <c r="B1177" s="363"/>
      <c r="C1177" s="363">
        <f t="shared" si="59"/>
        <v>0</v>
      </c>
      <c r="D1177" s="25"/>
      <c r="E1177" s="542"/>
      <c r="F1177" s="543">
        <v>0</v>
      </c>
      <c r="G1177" s="542"/>
      <c r="H1177" s="518"/>
      <c r="I1177" s="519"/>
      <c r="J1177" s="519"/>
      <c r="K1177" s="519"/>
      <c r="L1177" s="519"/>
      <c r="M1177" s="519"/>
      <c r="N1177" s="519"/>
      <c r="O1177" s="519"/>
      <c r="P1177" s="519"/>
      <c r="Q1177" s="519"/>
      <c r="R1177" s="519"/>
      <c r="S1177" s="519"/>
      <c r="T1177" s="519"/>
      <c r="U1177" s="519"/>
      <c r="V1177" s="519"/>
      <c r="W1177" s="519"/>
      <c r="X1177" s="519"/>
      <c r="Y1177" s="519"/>
      <c r="Z1177" s="519"/>
      <c r="AA1177" s="519"/>
      <c r="AB1177" s="519"/>
      <c r="AC1177" s="519"/>
      <c r="AD1177" s="519"/>
      <c r="AE1177" s="519"/>
      <c r="AF1177" s="519"/>
      <c r="HQ1177" s="519"/>
      <c r="HR1177" s="519"/>
      <c r="HS1177" s="519"/>
      <c r="HT1177" s="519"/>
      <c r="HU1177" s="519"/>
      <c r="HV1177" s="519"/>
      <c r="HW1177" s="519"/>
      <c r="HX1177" s="519"/>
      <c r="HY1177" s="519"/>
      <c r="HZ1177" s="519"/>
      <c r="IA1177" s="519"/>
      <c r="IB1177" s="519"/>
      <c r="IC1177" s="519"/>
      <c r="ID1177" s="519"/>
      <c r="IE1177" s="519"/>
      <c r="IF1177" s="519"/>
      <c r="IG1177" s="519"/>
      <c r="IH1177" s="519"/>
      <c r="II1177" s="519"/>
      <c r="IJ1177" s="519"/>
      <c r="IK1177" s="519"/>
      <c r="IL1177" s="519"/>
      <c r="IM1177" s="519"/>
      <c r="IN1177" s="519"/>
      <c r="IO1177" s="519"/>
      <c r="IP1177" s="519"/>
      <c r="IQ1177" s="519"/>
      <c r="IR1177" s="519"/>
      <c r="IS1177" s="519"/>
      <c r="IT1177" s="519"/>
      <c r="IU1177" s="519"/>
      <c r="IV1177" s="519"/>
    </row>
    <row r="1178" spans="1:256" s="510" customFormat="1" ht="24.75" customHeight="1" hidden="1">
      <c r="A1178" s="541" t="s">
        <v>940</v>
      </c>
      <c r="B1178" s="363"/>
      <c r="C1178" s="363">
        <f t="shared" si="59"/>
        <v>0</v>
      </c>
      <c r="D1178" s="25"/>
      <c r="E1178" s="542"/>
      <c r="F1178" s="543">
        <v>0</v>
      </c>
      <c r="G1178" s="542"/>
      <c r="H1178" s="518"/>
      <c r="I1178" s="519"/>
      <c r="J1178" s="519"/>
      <c r="K1178" s="519"/>
      <c r="L1178" s="519"/>
      <c r="M1178" s="519"/>
      <c r="N1178" s="519"/>
      <c r="O1178" s="519"/>
      <c r="P1178" s="519"/>
      <c r="Q1178" s="519"/>
      <c r="R1178" s="519"/>
      <c r="S1178" s="519"/>
      <c r="T1178" s="519"/>
      <c r="U1178" s="519"/>
      <c r="V1178" s="519"/>
      <c r="W1178" s="519"/>
      <c r="X1178" s="519"/>
      <c r="Y1178" s="519"/>
      <c r="Z1178" s="519"/>
      <c r="AA1178" s="519"/>
      <c r="AB1178" s="519"/>
      <c r="AC1178" s="519"/>
      <c r="AD1178" s="519"/>
      <c r="AE1178" s="519"/>
      <c r="AF1178" s="519"/>
      <c r="HQ1178" s="519"/>
      <c r="HR1178" s="519"/>
      <c r="HS1178" s="519"/>
      <c r="HT1178" s="519"/>
      <c r="HU1178" s="519"/>
      <c r="HV1178" s="519"/>
      <c r="HW1178" s="519"/>
      <c r="HX1178" s="519"/>
      <c r="HY1178" s="519"/>
      <c r="HZ1178" s="519"/>
      <c r="IA1178" s="519"/>
      <c r="IB1178" s="519"/>
      <c r="IC1178" s="519"/>
      <c r="ID1178" s="519"/>
      <c r="IE1178" s="519"/>
      <c r="IF1178" s="519"/>
      <c r="IG1178" s="519"/>
      <c r="IH1178" s="519"/>
      <c r="II1178" s="519"/>
      <c r="IJ1178" s="519"/>
      <c r="IK1178" s="519"/>
      <c r="IL1178" s="519"/>
      <c r="IM1178" s="519"/>
      <c r="IN1178" s="519"/>
      <c r="IO1178" s="519"/>
      <c r="IP1178" s="519"/>
      <c r="IQ1178" s="519"/>
      <c r="IR1178" s="519"/>
      <c r="IS1178" s="519"/>
      <c r="IT1178" s="519"/>
      <c r="IU1178" s="519"/>
      <c r="IV1178" s="519"/>
    </row>
    <row r="1179" spans="1:256" s="510" customFormat="1" ht="24.75" customHeight="1" hidden="1">
      <c r="A1179" s="541" t="s">
        <v>941</v>
      </c>
      <c r="B1179" s="363"/>
      <c r="C1179" s="363">
        <f t="shared" si="59"/>
        <v>0</v>
      </c>
      <c r="D1179" s="25"/>
      <c r="E1179" s="542"/>
      <c r="F1179" s="543">
        <v>0</v>
      </c>
      <c r="G1179" s="542"/>
      <c r="H1179" s="518"/>
      <c r="I1179" s="519"/>
      <c r="J1179" s="519"/>
      <c r="K1179" s="519"/>
      <c r="L1179" s="519"/>
      <c r="M1179" s="519"/>
      <c r="N1179" s="519"/>
      <c r="O1179" s="519"/>
      <c r="P1179" s="519"/>
      <c r="Q1179" s="519"/>
      <c r="R1179" s="519"/>
      <c r="S1179" s="519"/>
      <c r="T1179" s="519"/>
      <c r="U1179" s="519"/>
      <c r="V1179" s="519"/>
      <c r="W1179" s="519"/>
      <c r="X1179" s="519"/>
      <c r="Y1179" s="519"/>
      <c r="Z1179" s="519"/>
      <c r="AA1179" s="519"/>
      <c r="AB1179" s="519"/>
      <c r="AC1179" s="519"/>
      <c r="AD1179" s="519"/>
      <c r="AE1179" s="519"/>
      <c r="AF1179" s="519"/>
      <c r="HQ1179" s="519"/>
      <c r="HR1179" s="519"/>
      <c r="HS1179" s="519"/>
      <c r="HT1179" s="519"/>
      <c r="HU1179" s="519"/>
      <c r="HV1179" s="519"/>
      <c r="HW1179" s="519"/>
      <c r="HX1179" s="519"/>
      <c r="HY1179" s="519"/>
      <c r="HZ1179" s="519"/>
      <c r="IA1179" s="519"/>
      <c r="IB1179" s="519"/>
      <c r="IC1179" s="519"/>
      <c r="ID1179" s="519"/>
      <c r="IE1179" s="519"/>
      <c r="IF1179" s="519"/>
      <c r="IG1179" s="519"/>
      <c r="IH1179" s="519"/>
      <c r="II1179" s="519"/>
      <c r="IJ1179" s="519"/>
      <c r="IK1179" s="519"/>
      <c r="IL1179" s="519"/>
      <c r="IM1179" s="519"/>
      <c r="IN1179" s="519"/>
      <c r="IO1179" s="519"/>
      <c r="IP1179" s="519"/>
      <c r="IQ1179" s="519"/>
      <c r="IR1179" s="519"/>
      <c r="IS1179" s="519"/>
      <c r="IT1179" s="519"/>
      <c r="IU1179" s="519"/>
      <c r="IV1179" s="519"/>
    </row>
    <row r="1180" spans="1:256" s="510" customFormat="1" ht="24.75" customHeight="1" hidden="1">
      <c r="A1180" s="541" t="s">
        <v>942</v>
      </c>
      <c r="B1180" s="363"/>
      <c r="C1180" s="363">
        <f t="shared" si="59"/>
        <v>0</v>
      </c>
      <c r="D1180" s="25"/>
      <c r="E1180" s="542"/>
      <c r="F1180" s="543">
        <v>0</v>
      </c>
      <c r="G1180" s="542"/>
      <c r="H1180" s="518"/>
      <c r="I1180" s="519"/>
      <c r="J1180" s="519"/>
      <c r="K1180" s="519"/>
      <c r="L1180" s="519"/>
      <c r="M1180" s="519"/>
      <c r="N1180" s="519"/>
      <c r="O1180" s="519"/>
      <c r="P1180" s="519"/>
      <c r="Q1180" s="519"/>
      <c r="R1180" s="519"/>
      <c r="S1180" s="519"/>
      <c r="T1180" s="519"/>
      <c r="U1180" s="519"/>
      <c r="V1180" s="519"/>
      <c r="W1180" s="519"/>
      <c r="X1180" s="519"/>
      <c r="Y1180" s="519"/>
      <c r="Z1180" s="519"/>
      <c r="AA1180" s="519"/>
      <c r="AB1180" s="519"/>
      <c r="AC1180" s="519"/>
      <c r="AD1180" s="519"/>
      <c r="AE1180" s="519"/>
      <c r="AF1180" s="519"/>
      <c r="HQ1180" s="519"/>
      <c r="HR1180" s="519"/>
      <c r="HS1180" s="519"/>
      <c r="HT1180" s="519"/>
      <c r="HU1180" s="519"/>
      <c r="HV1180" s="519"/>
      <c r="HW1180" s="519"/>
      <c r="HX1180" s="519"/>
      <c r="HY1180" s="519"/>
      <c r="HZ1180" s="519"/>
      <c r="IA1180" s="519"/>
      <c r="IB1180" s="519"/>
      <c r="IC1180" s="519"/>
      <c r="ID1180" s="519"/>
      <c r="IE1180" s="519"/>
      <c r="IF1180" s="519"/>
      <c r="IG1180" s="519"/>
      <c r="IH1180" s="519"/>
      <c r="II1180" s="519"/>
      <c r="IJ1180" s="519"/>
      <c r="IK1180" s="519"/>
      <c r="IL1180" s="519"/>
      <c r="IM1180" s="519"/>
      <c r="IN1180" s="519"/>
      <c r="IO1180" s="519"/>
      <c r="IP1180" s="519"/>
      <c r="IQ1180" s="519"/>
      <c r="IR1180" s="519"/>
      <c r="IS1180" s="519"/>
      <c r="IT1180" s="519"/>
      <c r="IU1180" s="519"/>
      <c r="IV1180" s="519"/>
    </row>
    <row r="1181" spans="1:256" s="510" customFormat="1" ht="24.75" customHeight="1" hidden="1">
      <c r="A1181" s="541" t="s">
        <v>943</v>
      </c>
      <c r="B1181" s="363"/>
      <c r="C1181" s="363">
        <f t="shared" si="59"/>
        <v>0</v>
      </c>
      <c r="D1181" s="25"/>
      <c r="E1181" s="542"/>
      <c r="F1181" s="543">
        <v>0</v>
      </c>
      <c r="G1181" s="542"/>
      <c r="H1181" s="518"/>
      <c r="I1181" s="519"/>
      <c r="J1181" s="519"/>
      <c r="K1181" s="519"/>
      <c r="L1181" s="519"/>
      <c r="M1181" s="519"/>
      <c r="N1181" s="519"/>
      <c r="O1181" s="519"/>
      <c r="P1181" s="519"/>
      <c r="Q1181" s="519"/>
      <c r="R1181" s="519"/>
      <c r="S1181" s="519"/>
      <c r="T1181" s="519"/>
      <c r="U1181" s="519"/>
      <c r="V1181" s="519"/>
      <c r="W1181" s="519"/>
      <c r="X1181" s="519"/>
      <c r="Y1181" s="519"/>
      <c r="Z1181" s="519"/>
      <c r="AA1181" s="519"/>
      <c r="AB1181" s="519"/>
      <c r="AC1181" s="519"/>
      <c r="AD1181" s="519"/>
      <c r="AE1181" s="519"/>
      <c r="AF1181" s="519"/>
      <c r="HQ1181" s="519"/>
      <c r="HR1181" s="519"/>
      <c r="HS1181" s="519"/>
      <c r="HT1181" s="519"/>
      <c r="HU1181" s="519"/>
      <c r="HV1181" s="519"/>
      <c r="HW1181" s="519"/>
      <c r="HX1181" s="519"/>
      <c r="HY1181" s="519"/>
      <c r="HZ1181" s="519"/>
      <c r="IA1181" s="519"/>
      <c r="IB1181" s="519"/>
      <c r="IC1181" s="519"/>
      <c r="ID1181" s="519"/>
      <c r="IE1181" s="519"/>
      <c r="IF1181" s="519"/>
      <c r="IG1181" s="519"/>
      <c r="IH1181" s="519"/>
      <c r="II1181" s="519"/>
      <c r="IJ1181" s="519"/>
      <c r="IK1181" s="519"/>
      <c r="IL1181" s="519"/>
      <c r="IM1181" s="519"/>
      <c r="IN1181" s="519"/>
      <c r="IO1181" s="519"/>
      <c r="IP1181" s="519"/>
      <c r="IQ1181" s="519"/>
      <c r="IR1181" s="519"/>
      <c r="IS1181" s="519"/>
      <c r="IT1181" s="519"/>
      <c r="IU1181" s="519"/>
      <c r="IV1181" s="519"/>
    </row>
    <row r="1182" spans="1:256" s="510" customFormat="1" ht="24.75" customHeight="1" hidden="1">
      <c r="A1182" s="541" t="s">
        <v>944</v>
      </c>
      <c r="B1182" s="363"/>
      <c r="C1182" s="363">
        <f t="shared" si="59"/>
        <v>0</v>
      </c>
      <c r="D1182" s="25"/>
      <c r="E1182" s="542"/>
      <c r="F1182" s="543">
        <v>0</v>
      </c>
      <c r="G1182" s="542"/>
      <c r="H1182" s="518"/>
      <c r="I1182" s="519"/>
      <c r="J1182" s="519"/>
      <c r="K1182" s="519"/>
      <c r="L1182" s="519"/>
      <c r="M1182" s="519"/>
      <c r="N1182" s="519"/>
      <c r="O1182" s="519"/>
      <c r="P1182" s="519"/>
      <c r="Q1182" s="519"/>
      <c r="R1182" s="519"/>
      <c r="S1182" s="519"/>
      <c r="T1182" s="519"/>
      <c r="U1182" s="519"/>
      <c r="V1182" s="519"/>
      <c r="W1182" s="519"/>
      <c r="X1182" s="519"/>
      <c r="Y1182" s="519"/>
      <c r="Z1182" s="519"/>
      <c r="AA1182" s="519"/>
      <c r="AB1182" s="519"/>
      <c r="AC1182" s="519"/>
      <c r="AD1182" s="519"/>
      <c r="AE1182" s="519"/>
      <c r="AF1182" s="519"/>
      <c r="HQ1182" s="519"/>
      <c r="HR1182" s="519"/>
      <c r="HS1182" s="519"/>
      <c r="HT1182" s="519"/>
      <c r="HU1182" s="519"/>
      <c r="HV1182" s="519"/>
      <c r="HW1182" s="519"/>
      <c r="HX1182" s="519"/>
      <c r="HY1182" s="519"/>
      <c r="HZ1182" s="519"/>
      <c r="IA1182" s="519"/>
      <c r="IB1182" s="519"/>
      <c r="IC1182" s="519"/>
      <c r="ID1182" s="519"/>
      <c r="IE1182" s="519"/>
      <c r="IF1182" s="519"/>
      <c r="IG1182" s="519"/>
      <c r="IH1182" s="519"/>
      <c r="II1182" s="519"/>
      <c r="IJ1182" s="519"/>
      <c r="IK1182" s="519"/>
      <c r="IL1182" s="519"/>
      <c r="IM1182" s="519"/>
      <c r="IN1182" s="519"/>
      <c r="IO1182" s="519"/>
      <c r="IP1182" s="519"/>
      <c r="IQ1182" s="519"/>
      <c r="IR1182" s="519"/>
      <c r="IS1182" s="519"/>
      <c r="IT1182" s="519"/>
      <c r="IU1182" s="519"/>
      <c r="IV1182" s="519"/>
    </row>
    <row r="1183" spans="1:8" s="508" customFormat="1" ht="24.75" customHeight="1" hidden="1">
      <c r="A1183" s="541" t="s">
        <v>945</v>
      </c>
      <c r="B1183" s="363"/>
      <c r="C1183" s="363">
        <f t="shared" si="59"/>
        <v>0</v>
      </c>
      <c r="D1183" s="25"/>
      <c r="E1183" s="542"/>
      <c r="F1183" s="537">
        <v>0</v>
      </c>
      <c r="G1183" s="542"/>
      <c r="H1183" s="544"/>
    </row>
    <row r="1184" spans="1:256" s="510" customFormat="1" ht="24.75" customHeight="1" hidden="1">
      <c r="A1184" s="541" t="s">
        <v>946</v>
      </c>
      <c r="B1184" s="363"/>
      <c r="C1184" s="363">
        <f t="shared" si="59"/>
        <v>0</v>
      </c>
      <c r="D1184" s="25"/>
      <c r="E1184" s="542"/>
      <c r="F1184" s="539">
        <v>0</v>
      </c>
      <c r="G1184" s="542"/>
      <c r="H1184" s="518"/>
      <c r="I1184" s="519"/>
      <c r="J1184" s="519"/>
      <c r="K1184" s="519"/>
      <c r="L1184" s="519"/>
      <c r="M1184" s="519"/>
      <c r="N1184" s="519"/>
      <c r="O1184" s="519"/>
      <c r="P1184" s="519"/>
      <c r="Q1184" s="519"/>
      <c r="R1184" s="519"/>
      <c r="S1184" s="519"/>
      <c r="T1184" s="519"/>
      <c r="U1184" s="519"/>
      <c r="V1184" s="519"/>
      <c r="W1184" s="519"/>
      <c r="X1184" s="519"/>
      <c r="Y1184" s="519"/>
      <c r="Z1184" s="519"/>
      <c r="AA1184" s="519"/>
      <c r="AB1184" s="519"/>
      <c r="AC1184" s="519"/>
      <c r="AD1184" s="519"/>
      <c r="AE1184" s="519"/>
      <c r="AF1184" s="519"/>
      <c r="HQ1184" s="519"/>
      <c r="HR1184" s="519"/>
      <c r="HS1184" s="519"/>
      <c r="HT1184" s="519"/>
      <c r="HU1184" s="519"/>
      <c r="HV1184" s="519"/>
      <c r="HW1184" s="519"/>
      <c r="HX1184" s="519"/>
      <c r="HY1184" s="519"/>
      <c r="HZ1184" s="519"/>
      <c r="IA1184" s="519"/>
      <c r="IB1184" s="519"/>
      <c r="IC1184" s="519"/>
      <c r="ID1184" s="519"/>
      <c r="IE1184" s="519"/>
      <c r="IF1184" s="519"/>
      <c r="IG1184" s="519"/>
      <c r="IH1184" s="519"/>
      <c r="II1184" s="519"/>
      <c r="IJ1184" s="519"/>
      <c r="IK1184" s="519"/>
      <c r="IL1184" s="519"/>
      <c r="IM1184" s="519"/>
      <c r="IN1184" s="519"/>
      <c r="IO1184" s="519"/>
      <c r="IP1184" s="519"/>
      <c r="IQ1184" s="519"/>
      <c r="IR1184" s="519"/>
      <c r="IS1184" s="519"/>
      <c r="IT1184" s="519"/>
      <c r="IU1184" s="519"/>
      <c r="IV1184" s="519"/>
    </row>
    <row r="1185" spans="1:256" s="510" customFormat="1" ht="24.75" customHeight="1" hidden="1">
      <c r="A1185" s="541" t="s">
        <v>947</v>
      </c>
      <c r="B1185" s="363"/>
      <c r="C1185" s="363">
        <f t="shared" si="59"/>
        <v>0</v>
      </c>
      <c r="D1185" s="25"/>
      <c r="E1185" s="542"/>
      <c r="F1185" s="543">
        <v>0</v>
      </c>
      <c r="G1185" s="542"/>
      <c r="H1185" s="518"/>
      <c r="I1185" s="519"/>
      <c r="J1185" s="519"/>
      <c r="K1185" s="519"/>
      <c r="L1185" s="519"/>
      <c r="M1185" s="519"/>
      <c r="N1185" s="519"/>
      <c r="O1185" s="519"/>
      <c r="P1185" s="519"/>
      <c r="Q1185" s="519"/>
      <c r="R1185" s="519"/>
      <c r="S1185" s="519"/>
      <c r="T1185" s="519"/>
      <c r="U1185" s="519"/>
      <c r="V1185" s="519"/>
      <c r="W1185" s="519"/>
      <c r="X1185" s="519"/>
      <c r="Y1185" s="519"/>
      <c r="Z1185" s="519"/>
      <c r="AA1185" s="519"/>
      <c r="AB1185" s="519"/>
      <c r="AC1185" s="519"/>
      <c r="AD1185" s="519"/>
      <c r="AE1185" s="519"/>
      <c r="AF1185" s="519"/>
      <c r="HQ1185" s="519"/>
      <c r="HR1185" s="519"/>
      <c r="HS1185" s="519"/>
      <c r="HT1185" s="519"/>
      <c r="HU1185" s="519"/>
      <c r="HV1185" s="519"/>
      <c r="HW1185" s="519"/>
      <c r="HX1185" s="519"/>
      <c r="HY1185" s="519"/>
      <c r="HZ1185" s="519"/>
      <c r="IA1185" s="519"/>
      <c r="IB1185" s="519"/>
      <c r="IC1185" s="519"/>
      <c r="ID1185" s="519"/>
      <c r="IE1185" s="519"/>
      <c r="IF1185" s="519"/>
      <c r="IG1185" s="519"/>
      <c r="IH1185" s="519"/>
      <c r="II1185" s="519"/>
      <c r="IJ1185" s="519"/>
      <c r="IK1185" s="519"/>
      <c r="IL1185" s="519"/>
      <c r="IM1185" s="519"/>
      <c r="IN1185" s="519"/>
      <c r="IO1185" s="519"/>
      <c r="IP1185" s="519"/>
      <c r="IQ1185" s="519"/>
      <c r="IR1185" s="519"/>
      <c r="IS1185" s="519"/>
      <c r="IT1185" s="519"/>
      <c r="IU1185" s="519"/>
      <c r="IV1185" s="519"/>
    </row>
    <row r="1186" spans="1:256" s="510" customFormat="1" ht="24.75" customHeight="1">
      <c r="A1186" s="541" t="s">
        <v>54</v>
      </c>
      <c r="B1186" s="363">
        <v>78</v>
      </c>
      <c r="C1186" s="363">
        <f t="shared" si="59"/>
        <v>92</v>
      </c>
      <c r="D1186" s="25">
        <v>92</v>
      </c>
      <c r="E1186" s="542">
        <f>D1186/C1186</f>
        <v>1</v>
      </c>
      <c r="F1186" s="543">
        <v>70</v>
      </c>
      <c r="G1186" s="542">
        <f>(D1186-F1186)/F1186</f>
        <v>0.3142857142857143</v>
      </c>
      <c r="H1186" s="518"/>
      <c r="I1186" s="519"/>
      <c r="J1186" s="519"/>
      <c r="K1186" s="519"/>
      <c r="L1186" s="519"/>
      <c r="M1186" s="519"/>
      <c r="N1186" s="519"/>
      <c r="O1186" s="519"/>
      <c r="P1186" s="519"/>
      <c r="Q1186" s="519"/>
      <c r="R1186" s="519"/>
      <c r="S1186" s="519"/>
      <c r="T1186" s="519"/>
      <c r="U1186" s="519"/>
      <c r="V1186" s="519"/>
      <c r="W1186" s="519"/>
      <c r="X1186" s="519"/>
      <c r="Y1186" s="519"/>
      <c r="Z1186" s="519"/>
      <c r="AA1186" s="519"/>
      <c r="AB1186" s="519"/>
      <c r="AC1186" s="519"/>
      <c r="AD1186" s="519"/>
      <c r="AE1186" s="519"/>
      <c r="AF1186" s="519"/>
      <c r="HQ1186" s="519"/>
      <c r="HR1186" s="519"/>
      <c r="HS1186" s="519"/>
      <c r="HT1186" s="519"/>
      <c r="HU1186" s="519"/>
      <c r="HV1186" s="519"/>
      <c r="HW1186" s="519"/>
      <c r="HX1186" s="519"/>
      <c r="HY1186" s="519"/>
      <c r="HZ1186" s="519"/>
      <c r="IA1186" s="519"/>
      <c r="IB1186" s="519"/>
      <c r="IC1186" s="519"/>
      <c r="ID1186" s="519"/>
      <c r="IE1186" s="519"/>
      <c r="IF1186" s="519"/>
      <c r="IG1186" s="519"/>
      <c r="IH1186" s="519"/>
      <c r="II1186" s="519"/>
      <c r="IJ1186" s="519"/>
      <c r="IK1186" s="519"/>
      <c r="IL1186" s="519"/>
      <c r="IM1186" s="519"/>
      <c r="IN1186" s="519"/>
      <c r="IO1186" s="519"/>
      <c r="IP1186" s="519"/>
      <c r="IQ1186" s="519"/>
      <c r="IR1186" s="519"/>
      <c r="IS1186" s="519"/>
      <c r="IT1186" s="519"/>
      <c r="IU1186" s="519"/>
      <c r="IV1186" s="519"/>
    </row>
    <row r="1187" spans="1:256" s="510" customFormat="1" ht="24.75" customHeight="1">
      <c r="A1187" s="541" t="s">
        <v>948</v>
      </c>
      <c r="B1187" s="363">
        <v>30</v>
      </c>
      <c r="C1187" s="363">
        <f t="shared" si="59"/>
        <v>0</v>
      </c>
      <c r="D1187" s="25"/>
      <c r="E1187" s="542"/>
      <c r="F1187" s="543">
        <v>10</v>
      </c>
      <c r="G1187" s="542">
        <f>(D1187-F1187)/F1187</f>
        <v>-1</v>
      </c>
      <c r="H1187" s="518"/>
      <c r="I1187" s="519"/>
      <c r="J1187" s="519"/>
      <c r="K1187" s="519"/>
      <c r="L1187" s="519"/>
      <c r="M1187" s="519"/>
      <c r="N1187" s="519"/>
      <c r="O1187" s="519"/>
      <c r="P1187" s="519"/>
      <c r="Q1187" s="519"/>
      <c r="R1187" s="519"/>
      <c r="S1187" s="519"/>
      <c r="T1187" s="519"/>
      <c r="U1187" s="519"/>
      <c r="V1187" s="519"/>
      <c r="W1187" s="519"/>
      <c r="X1187" s="519"/>
      <c r="Y1187" s="519"/>
      <c r="Z1187" s="519"/>
      <c r="AA1187" s="519"/>
      <c r="AB1187" s="519"/>
      <c r="AC1187" s="519"/>
      <c r="AD1187" s="519"/>
      <c r="AE1187" s="519"/>
      <c r="AF1187" s="519"/>
      <c r="HQ1187" s="519"/>
      <c r="HR1187" s="519"/>
      <c r="HS1187" s="519"/>
      <c r="HT1187" s="519"/>
      <c r="HU1187" s="519"/>
      <c r="HV1187" s="519"/>
      <c r="HW1187" s="519"/>
      <c r="HX1187" s="519"/>
      <c r="HY1187" s="519"/>
      <c r="HZ1187" s="519"/>
      <c r="IA1187" s="519"/>
      <c r="IB1187" s="519"/>
      <c r="IC1187" s="519"/>
      <c r="ID1187" s="519"/>
      <c r="IE1187" s="519"/>
      <c r="IF1187" s="519"/>
      <c r="IG1187" s="519"/>
      <c r="IH1187" s="519"/>
      <c r="II1187" s="519"/>
      <c r="IJ1187" s="519"/>
      <c r="IK1187" s="519"/>
      <c r="IL1187" s="519"/>
      <c r="IM1187" s="519"/>
      <c r="IN1187" s="519"/>
      <c r="IO1187" s="519"/>
      <c r="IP1187" s="519"/>
      <c r="IQ1187" s="519"/>
      <c r="IR1187" s="519"/>
      <c r="IS1187" s="519"/>
      <c r="IT1187" s="519"/>
      <c r="IU1187" s="519"/>
      <c r="IV1187" s="519"/>
    </row>
    <row r="1188" spans="1:8" s="508" customFormat="1" ht="24.75" customHeight="1" hidden="1">
      <c r="A1188" s="534" t="s">
        <v>949</v>
      </c>
      <c r="B1188" s="360">
        <f>SUM(B1189:B1202)</f>
        <v>0</v>
      </c>
      <c r="C1188" s="360">
        <f t="shared" si="59"/>
        <v>0</v>
      </c>
      <c r="D1188" s="360">
        <f>SUM(D1189:D1202)</f>
        <v>0</v>
      </c>
      <c r="E1188" s="536"/>
      <c r="F1188" s="539">
        <f>SUM(F1189:F1202)</f>
        <v>0</v>
      </c>
      <c r="G1188" s="536"/>
      <c r="H1188" s="540">
        <f>SUM(H1189:H1202)</f>
        <v>0</v>
      </c>
    </row>
    <row r="1189" spans="1:8" s="508" customFormat="1" ht="24.75" customHeight="1" hidden="1">
      <c r="A1189" s="541" t="s">
        <v>45</v>
      </c>
      <c r="B1189" s="363"/>
      <c r="C1189" s="363">
        <f t="shared" si="59"/>
        <v>0</v>
      </c>
      <c r="D1189" s="363"/>
      <c r="E1189" s="542"/>
      <c r="F1189" s="543"/>
      <c r="G1189" s="542"/>
      <c r="H1189" s="544"/>
    </row>
    <row r="1190" spans="1:256" s="510" customFormat="1" ht="24.75" customHeight="1" hidden="1">
      <c r="A1190" s="541" t="s">
        <v>46</v>
      </c>
      <c r="B1190" s="363"/>
      <c r="C1190" s="363">
        <f t="shared" si="59"/>
        <v>0</v>
      </c>
      <c r="D1190" s="363"/>
      <c r="E1190" s="542"/>
      <c r="F1190" s="543"/>
      <c r="G1190" s="542"/>
      <c r="H1190" s="518"/>
      <c r="I1190" s="519"/>
      <c r="J1190" s="519"/>
      <c r="K1190" s="519"/>
      <c r="L1190" s="519"/>
      <c r="M1190" s="519"/>
      <c r="N1190" s="519"/>
      <c r="O1190" s="519"/>
      <c r="P1190" s="519"/>
      <c r="Q1190" s="519"/>
      <c r="R1190" s="519"/>
      <c r="S1190" s="519"/>
      <c r="T1190" s="519"/>
      <c r="U1190" s="519"/>
      <c r="V1190" s="519"/>
      <c r="W1190" s="519"/>
      <c r="X1190" s="519"/>
      <c r="Y1190" s="519"/>
      <c r="Z1190" s="519"/>
      <c r="AA1190" s="519"/>
      <c r="AB1190" s="519"/>
      <c r="AC1190" s="519"/>
      <c r="AD1190" s="519"/>
      <c r="AE1190" s="519"/>
      <c r="AF1190" s="519"/>
      <c r="HQ1190" s="519"/>
      <c r="HR1190" s="519"/>
      <c r="HS1190" s="519"/>
      <c r="HT1190" s="519"/>
      <c r="HU1190" s="519"/>
      <c r="HV1190" s="519"/>
      <c r="HW1190" s="519"/>
      <c r="HX1190" s="519"/>
      <c r="HY1190" s="519"/>
      <c r="HZ1190" s="519"/>
      <c r="IA1190" s="519"/>
      <c r="IB1190" s="519"/>
      <c r="IC1190" s="519"/>
      <c r="ID1190" s="519"/>
      <c r="IE1190" s="519"/>
      <c r="IF1190" s="519"/>
      <c r="IG1190" s="519"/>
      <c r="IH1190" s="519"/>
      <c r="II1190" s="519"/>
      <c r="IJ1190" s="519"/>
      <c r="IK1190" s="519"/>
      <c r="IL1190" s="519"/>
      <c r="IM1190" s="519"/>
      <c r="IN1190" s="519"/>
      <c r="IO1190" s="519"/>
      <c r="IP1190" s="519"/>
      <c r="IQ1190" s="519"/>
      <c r="IR1190" s="519"/>
      <c r="IS1190" s="519"/>
      <c r="IT1190" s="519"/>
      <c r="IU1190" s="519"/>
      <c r="IV1190" s="519"/>
    </row>
    <row r="1191" spans="1:256" s="510" customFormat="1" ht="24.75" customHeight="1" hidden="1">
      <c r="A1191" s="541" t="s">
        <v>47</v>
      </c>
      <c r="B1191" s="363"/>
      <c r="C1191" s="363">
        <f t="shared" si="59"/>
        <v>0</v>
      </c>
      <c r="D1191" s="363"/>
      <c r="E1191" s="542"/>
      <c r="F1191" s="543"/>
      <c r="G1191" s="542"/>
      <c r="H1191" s="518"/>
      <c r="I1191" s="519"/>
      <c r="J1191" s="519"/>
      <c r="K1191" s="519"/>
      <c r="L1191" s="519"/>
      <c r="M1191" s="519"/>
      <c r="N1191" s="519"/>
      <c r="O1191" s="519"/>
      <c r="P1191" s="519"/>
      <c r="Q1191" s="519"/>
      <c r="R1191" s="519"/>
      <c r="S1191" s="519"/>
      <c r="T1191" s="519"/>
      <c r="U1191" s="519"/>
      <c r="V1191" s="519"/>
      <c r="W1191" s="519"/>
      <c r="X1191" s="519"/>
      <c r="Y1191" s="519"/>
      <c r="Z1191" s="519"/>
      <c r="AA1191" s="519"/>
      <c r="AB1191" s="519"/>
      <c r="AC1191" s="519"/>
      <c r="AD1191" s="519"/>
      <c r="AE1191" s="519"/>
      <c r="AF1191" s="519"/>
      <c r="HQ1191" s="519"/>
      <c r="HR1191" s="519"/>
      <c r="HS1191" s="519"/>
      <c r="HT1191" s="519"/>
      <c r="HU1191" s="519"/>
      <c r="HV1191" s="519"/>
      <c r="HW1191" s="519"/>
      <c r="HX1191" s="519"/>
      <c r="HY1191" s="519"/>
      <c r="HZ1191" s="519"/>
      <c r="IA1191" s="519"/>
      <c r="IB1191" s="519"/>
      <c r="IC1191" s="519"/>
      <c r="ID1191" s="519"/>
      <c r="IE1191" s="519"/>
      <c r="IF1191" s="519"/>
      <c r="IG1191" s="519"/>
      <c r="IH1191" s="519"/>
      <c r="II1191" s="519"/>
      <c r="IJ1191" s="519"/>
      <c r="IK1191" s="519"/>
      <c r="IL1191" s="519"/>
      <c r="IM1191" s="519"/>
      <c r="IN1191" s="519"/>
      <c r="IO1191" s="519"/>
      <c r="IP1191" s="519"/>
      <c r="IQ1191" s="519"/>
      <c r="IR1191" s="519"/>
      <c r="IS1191" s="519"/>
      <c r="IT1191" s="519"/>
      <c r="IU1191" s="519"/>
      <c r="IV1191" s="519"/>
    </row>
    <row r="1192" spans="1:8" s="508" customFormat="1" ht="24.75" customHeight="1" hidden="1">
      <c r="A1192" s="541" t="s">
        <v>950</v>
      </c>
      <c r="B1192" s="363"/>
      <c r="C1192" s="363">
        <f t="shared" si="59"/>
        <v>0</v>
      </c>
      <c r="D1192" s="363"/>
      <c r="E1192" s="542"/>
      <c r="F1192" s="543"/>
      <c r="G1192" s="542"/>
      <c r="H1192" s="544"/>
    </row>
    <row r="1193" spans="1:8" s="508" customFormat="1" ht="24.75" customHeight="1" hidden="1">
      <c r="A1193" s="541" t="s">
        <v>951</v>
      </c>
      <c r="B1193" s="363"/>
      <c r="C1193" s="363">
        <f t="shared" si="59"/>
        <v>0</v>
      </c>
      <c r="D1193" s="363"/>
      <c r="E1193" s="542"/>
      <c r="F1193" s="543"/>
      <c r="G1193" s="542"/>
      <c r="H1193" s="544"/>
    </row>
    <row r="1194" spans="1:256" s="511" customFormat="1" ht="24.75" customHeight="1" hidden="1">
      <c r="A1194" s="541" t="s">
        <v>952</v>
      </c>
      <c r="B1194" s="363"/>
      <c r="C1194" s="363">
        <f t="shared" si="59"/>
        <v>0</v>
      </c>
      <c r="D1194" s="363"/>
      <c r="E1194" s="542"/>
      <c r="F1194" s="543"/>
      <c r="G1194" s="542"/>
      <c r="H1194" s="518"/>
      <c r="I1194" s="519"/>
      <c r="J1194" s="519"/>
      <c r="K1194" s="519"/>
      <c r="L1194" s="519"/>
      <c r="M1194" s="519"/>
      <c r="N1194" s="519"/>
      <c r="O1194" s="519"/>
      <c r="P1194" s="519"/>
      <c r="Q1194" s="519"/>
      <c r="R1194" s="519"/>
      <c r="S1194" s="519"/>
      <c r="T1194" s="519"/>
      <c r="U1194" s="519"/>
      <c r="V1194" s="519"/>
      <c r="W1194" s="519"/>
      <c r="X1194" s="519"/>
      <c r="Y1194" s="519"/>
      <c r="Z1194" s="519"/>
      <c r="AA1194" s="519"/>
      <c r="AB1194" s="519"/>
      <c r="AC1194" s="519"/>
      <c r="AD1194" s="519"/>
      <c r="AE1194" s="519"/>
      <c r="AF1194" s="519"/>
      <c r="HQ1194" s="519"/>
      <c r="HR1194" s="519"/>
      <c r="HS1194" s="519"/>
      <c r="HT1194" s="519"/>
      <c r="HU1194" s="519"/>
      <c r="HV1194" s="519"/>
      <c r="HW1194" s="519"/>
      <c r="HX1194" s="519"/>
      <c r="HY1194" s="519"/>
      <c r="HZ1194" s="519"/>
      <c r="IA1194" s="519"/>
      <c r="IB1194" s="519"/>
      <c r="IC1194" s="519"/>
      <c r="ID1194" s="519"/>
      <c r="IE1194" s="519"/>
      <c r="IF1194" s="519"/>
      <c r="IG1194" s="519"/>
      <c r="IH1194" s="519"/>
      <c r="II1194" s="519"/>
      <c r="IJ1194" s="519"/>
      <c r="IK1194" s="519"/>
      <c r="IL1194" s="519"/>
      <c r="IM1194" s="519"/>
      <c r="IN1194" s="519"/>
      <c r="IO1194" s="519"/>
      <c r="IP1194" s="519"/>
      <c r="IQ1194" s="519"/>
      <c r="IR1194" s="519"/>
      <c r="IS1194" s="519"/>
      <c r="IT1194" s="519"/>
      <c r="IU1194" s="519"/>
      <c r="IV1194" s="519"/>
    </row>
    <row r="1195" spans="1:256" s="511" customFormat="1" ht="24.75" customHeight="1" hidden="1">
      <c r="A1195" s="541" t="s">
        <v>953</v>
      </c>
      <c r="B1195" s="363"/>
      <c r="C1195" s="363">
        <f t="shared" si="59"/>
        <v>0</v>
      </c>
      <c r="D1195" s="363"/>
      <c r="E1195" s="542"/>
      <c r="F1195" s="543"/>
      <c r="G1195" s="542"/>
      <c r="H1195" s="518"/>
      <c r="I1195" s="519"/>
      <c r="J1195" s="519"/>
      <c r="K1195" s="519"/>
      <c r="L1195" s="519"/>
      <c r="M1195" s="519"/>
      <c r="N1195" s="519"/>
      <c r="O1195" s="519"/>
      <c r="P1195" s="519"/>
      <c r="Q1195" s="519"/>
      <c r="R1195" s="519"/>
      <c r="S1195" s="519"/>
      <c r="T1195" s="519"/>
      <c r="U1195" s="519"/>
      <c r="V1195" s="519"/>
      <c r="W1195" s="519"/>
      <c r="X1195" s="519"/>
      <c r="Y1195" s="519"/>
      <c r="Z1195" s="519"/>
      <c r="AA1195" s="519"/>
      <c r="AB1195" s="519"/>
      <c r="AC1195" s="519"/>
      <c r="AD1195" s="519"/>
      <c r="AE1195" s="519"/>
      <c r="AF1195" s="519"/>
      <c r="HQ1195" s="519"/>
      <c r="HR1195" s="519"/>
      <c r="HS1195" s="519"/>
      <c r="HT1195" s="519"/>
      <c r="HU1195" s="519"/>
      <c r="HV1195" s="519"/>
      <c r="HW1195" s="519"/>
      <c r="HX1195" s="519"/>
      <c r="HY1195" s="519"/>
      <c r="HZ1195" s="519"/>
      <c r="IA1195" s="519"/>
      <c r="IB1195" s="519"/>
      <c r="IC1195" s="519"/>
      <c r="ID1195" s="519"/>
      <c r="IE1195" s="519"/>
      <c r="IF1195" s="519"/>
      <c r="IG1195" s="519"/>
      <c r="IH1195" s="519"/>
      <c r="II1195" s="519"/>
      <c r="IJ1195" s="519"/>
      <c r="IK1195" s="519"/>
      <c r="IL1195" s="519"/>
      <c r="IM1195" s="519"/>
      <c r="IN1195" s="519"/>
      <c r="IO1195" s="519"/>
      <c r="IP1195" s="519"/>
      <c r="IQ1195" s="519"/>
      <c r="IR1195" s="519"/>
      <c r="IS1195" s="519"/>
      <c r="IT1195" s="519"/>
      <c r="IU1195" s="519"/>
      <c r="IV1195" s="519"/>
    </row>
    <row r="1196" spans="1:256" s="506" customFormat="1" ht="24.75" customHeight="1" hidden="1">
      <c r="A1196" s="541" t="s">
        <v>954</v>
      </c>
      <c r="B1196" s="363"/>
      <c r="C1196" s="363">
        <f t="shared" si="59"/>
        <v>0</v>
      </c>
      <c r="D1196" s="363"/>
      <c r="E1196" s="542"/>
      <c r="F1196" s="543"/>
      <c r="G1196" s="542"/>
      <c r="H1196" s="518"/>
      <c r="I1196" s="519"/>
      <c r="J1196" s="519"/>
      <c r="K1196" s="519"/>
      <c r="L1196" s="519"/>
      <c r="M1196" s="519"/>
      <c r="N1196" s="519"/>
      <c r="O1196" s="519"/>
      <c r="P1196" s="519"/>
      <c r="Q1196" s="519"/>
      <c r="R1196" s="519"/>
      <c r="S1196" s="519"/>
      <c r="T1196" s="519"/>
      <c r="U1196" s="519"/>
      <c r="V1196" s="519"/>
      <c r="W1196" s="519"/>
      <c r="X1196" s="519"/>
      <c r="Y1196" s="519"/>
      <c r="Z1196" s="519"/>
      <c r="AA1196" s="519"/>
      <c r="AB1196" s="519"/>
      <c r="AC1196" s="519"/>
      <c r="AD1196" s="519"/>
      <c r="AE1196" s="519"/>
      <c r="AF1196" s="519"/>
      <c r="HQ1196" s="519"/>
      <c r="HR1196" s="519"/>
      <c r="HS1196" s="519"/>
      <c r="HT1196" s="519"/>
      <c r="HU1196" s="519"/>
      <c r="HV1196" s="519"/>
      <c r="HW1196" s="519"/>
      <c r="HX1196" s="519"/>
      <c r="HY1196" s="519"/>
      <c r="HZ1196" s="519"/>
      <c r="IA1196" s="519"/>
      <c r="IB1196" s="519"/>
      <c r="IC1196" s="519"/>
      <c r="ID1196" s="519"/>
      <c r="IE1196" s="519"/>
      <c r="IF1196" s="519"/>
      <c r="IG1196" s="519"/>
      <c r="IH1196" s="519"/>
      <c r="II1196" s="519"/>
      <c r="IJ1196" s="519"/>
      <c r="IK1196" s="519"/>
      <c r="IL1196" s="519"/>
      <c r="IM1196" s="519"/>
      <c r="IN1196" s="519"/>
      <c r="IO1196" s="519"/>
      <c r="IP1196" s="519"/>
      <c r="IQ1196" s="519"/>
      <c r="IR1196" s="519"/>
      <c r="IS1196" s="519"/>
      <c r="IT1196" s="519"/>
      <c r="IU1196" s="519"/>
      <c r="IV1196" s="519"/>
    </row>
    <row r="1197" spans="1:256" s="506" customFormat="1" ht="24.75" customHeight="1" hidden="1">
      <c r="A1197" s="541" t="s">
        <v>955</v>
      </c>
      <c r="B1197" s="363"/>
      <c r="C1197" s="363">
        <f t="shared" si="59"/>
        <v>0</v>
      </c>
      <c r="D1197" s="363"/>
      <c r="E1197" s="542"/>
      <c r="F1197" s="543"/>
      <c r="G1197" s="542"/>
      <c r="H1197" s="518"/>
      <c r="I1197" s="519"/>
      <c r="J1197" s="519"/>
      <c r="K1197" s="519"/>
      <c r="L1197" s="519"/>
      <c r="M1197" s="519"/>
      <c r="N1197" s="519"/>
      <c r="O1197" s="519"/>
      <c r="P1197" s="519"/>
      <c r="Q1197" s="519"/>
      <c r="R1197" s="519"/>
      <c r="S1197" s="519"/>
      <c r="T1197" s="519"/>
      <c r="U1197" s="519"/>
      <c r="V1197" s="519"/>
      <c r="W1197" s="519"/>
      <c r="X1197" s="519"/>
      <c r="Y1197" s="519"/>
      <c r="Z1197" s="519"/>
      <c r="AA1197" s="519"/>
      <c r="AB1197" s="519"/>
      <c r="AC1197" s="519"/>
      <c r="AD1197" s="519"/>
      <c r="AE1197" s="519"/>
      <c r="AF1197" s="519"/>
      <c r="HQ1197" s="519"/>
      <c r="HR1197" s="519"/>
      <c r="HS1197" s="519"/>
      <c r="HT1197" s="519"/>
      <c r="HU1197" s="519"/>
      <c r="HV1197" s="519"/>
      <c r="HW1197" s="519"/>
      <c r="HX1197" s="519"/>
      <c r="HY1197" s="519"/>
      <c r="HZ1197" s="519"/>
      <c r="IA1197" s="519"/>
      <c r="IB1197" s="519"/>
      <c r="IC1197" s="519"/>
      <c r="ID1197" s="519"/>
      <c r="IE1197" s="519"/>
      <c r="IF1197" s="519"/>
      <c r="IG1197" s="519"/>
      <c r="IH1197" s="519"/>
      <c r="II1197" s="519"/>
      <c r="IJ1197" s="519"/>
      <c r="IK1197" s="519"/>
      <c r="IL1197" s="519"/>
      <c r="IM1197" s="519"/>
      <c r="IN1197" s="519"/>
      <c r="IO1197" s="519"/>
      <c r="IP1197" s="519"/>
      <c r="IQ1197" s="519"/>
      <c r="IR1197" s="519"/>
      <c r="IS1197" s="519"/>
      <c r="IT1197" s="519"/>
      <c r="IU1197" s="519"/>
      <c r="IV1197" s="519"/>
    </row>
    <row r="1198" spans="1:256" s="506" customFormat="1" ht="24.75" customHeight="1" hidden="1">
      <c r="A1198" s="541" t="s">
        <v>956</v>
      </c>
      <c r="B1198" s="363"/>
      <c r="C1198" s="363">
        <f t="shared" si="59"/>
        <v>0</v>
      </c>
      <c r="D1198" s="363"/>
      <c r="E1198" s="542"/>
      <c r="F1198" s="543"/>
      <c r="G1198" s="542"/>
      <c r="H1198" s="518"/>
      <c r="I1198" s="519"/>
      <c r="J1198" s="519"/>
      <c r="K1198" s="519"/>
      <c r="L1198" s="519"/>
      <c r="M1198" s="519"/>
      <c r="N1198" s="519"/>
      <c r="O1198" s="519"/>
      <c r="P1198" s="519"/>
      <c r="Q1198" s="519"/>
      <c r="R1198" s="519"/>
      <c r="S1198" s="519"/>
      <c r="T1198" s="519"/>
      <c r="U1198" s="519"/>
      <c r="V1198" s="519"/>
      <c r="W1198" s="519"/>
      <c r="X1198" s="519"/>
      <c r="Y1198" s="519"/>
      <c r="Z1198" s="519"/>
      <c r="AA1198" s="519"/>
      <c r="AB1198" s="519"/>
      <c r="AC1198" s="519"/>
      <c r="AD1198" s="519"/>
      <c r="AE1198" s="519"/>
      <c r="AF1198" s="519"/>
      <c r="HQ1198" s="519"/>
      <c r="HR1198" s="519"/>
      <c r="HS1198" s="519"/>
      <c r="HT1198" s="519"/>
      <c r="HU1198" s="519"/>
      <c r="HV1198" s="519"/>
      <c r="HW1198" s="519"/>
      <c r="HX1198" s="519"/>
      <c r="HY1198" s="519"/>
      <c r="HZ1198" s="519"/>
      <c r="IA1198" s="519"/>
      <c r="IB1198" s="519"/>
      <c r="IC1198" s="519"/>
      <c r="ID1198" s="519"/>
      <c r="IE1198" s="519"/>
      <c r="IF1198" s="519"/>
      <c r="IG1198" s="519"/>
      <c r="IH1198" s="519"/>
      <c r="II1198" s="519"/>
      <c r="IJ1198" s="519"/>
      <c r="IK1198" s="519"/>
      <c r="IL1198" s="519"/>
      <c r="IM1198" s="519"/>
      <c r="IN1198" s="519"/>
      <c r="IO1198" s="519"/>
      <c r="IP1198" s="519"/>
      <c r="IQ1198" s="519"/>
      <c r="IR1198" s="519"/>
      <c r="IS1198" s="519"/>
      <c r="IT1198" s="519"/>
      <c r="IU1198" s="519"/>
      <c r="IV1198" s="519"/>
    </row>
    <row r="1199" spans="1:256" s="506" customFormat="1" ht="24.75" customHeight="1" hidden="1">
      <c r="A1199" s="541" t="s">
        <v>957</v>
      </c>
      <c r="B1199" s="363"/>
      <c r="C1199" s="363">
        <f t="shared" si="59"/>
        <v>0</v>
      </c>
      <c r="D1199" s="363"/>
      <c r="E1199" s="542"/>
      <c r="F1199" s="543"/>
      <c r="G1199" s="542"/>
      <c r="H1199" s="518"/>
      <c r="I1199" s="519"/>
      <c r="J1199" s="519"/>
      <c r="K1199" s="519"/>
      <c r="L1199" s="519"/>
      <c r="M1199" s="519"/>
      <c r="N1199" s="519"/>
      <c r="O1199" s="519"/>
      <c r="P1199" s="519"/>
      <c r="Q1199" s="519"/>
      <c r="R1199" s="519"/>
      <c r="S1199" s="519"/>
      <c r="T1199" s="519"/>
      <c r="U1199" s="519"/>
      <c r="V1199" s="519"/>
      <c r="W1199" s="519"/>
      <c r="X1199" s="519"/>
      <c r="Y1199" s="519"/>
      <c r="Z1199" s="519"/>
      <c r="AA1199" s="519"/>
      <c r="AB1199" s="519"/>
      <c r="AC1199" s="519"/>
      <c r="AD1199" s="519"/>
      <c r="AE1199" s="519"/>
      <c r="AF1199" s="519"/>
      <c r="HQ1199" s="519"/>
      <c r="HR1199" s="519"/>
      <c r="HS1199" s="519"/>
      <c r="HT1199" s="519"/>
      <c r="HU1199" s="519"/>
      <c r="HV1199" s="519"/>
      <c r="HW1199" s="519"/>
      <c r="HX1199" s="519"/>
      <c r="HY1199" s="519"/>
      <c r="HZ1199" s="519"/>
      <c r="IA1199" s="519"/>
      <c r="IB1199" s="519"/>
      <c r="IC1199" s="519"/>
      <c r="ID1199" s="519"/>
      <c r="IE1199" s="519"/>
      <c r="IF1199" s="519"/>
      <c r="IG1199" s="519"/>
      <c r="IH1199" s="519"/>
      <c r="II1199" s="519"/>
      <c r="IJ1199" s="519"/>
      <c r="IK1199" s="519"/>
      <c r="IL1199" s="519"/>
      <c r="IM1199" s="519"/>
      <c r="IN1199" s="519"/>
      <c r="IO1199" s="519"/>
      <c r="IP1199" s="519"/>
      <c r="IQ1199" s="519"/>
      <c r="IR1199" s="519"/>
      <c r="IS1199" s="519"/>
      <c r="IT1199" s="519"/>
      <c r="IU1199" s="519"/>
      <c r="IV1199" s="519"/>
    </row>
    <row r="1200" spans="1:8" s="508" customFormat="1" ht="24.75" customHeight="1" hidden="1">
      <c r="A1200" s="541" t="s">
        <v>958</v>
      </c>
      <c r="B1200" s="363"/>
      <c r="C1200" s="363">
        <f t="shared" si="59"/>
        <v>0</v>
      </c>
      <c r="D1200" s="363"/>
      <c r="E1200" s="542"/>
      <c r="F1200" s="543"/>
      <c r="G1200" s="542"/>
      <c r="H1200" s="544"/>
    </row>
    <row r="1201" spans="1:256" s="506" customFormat="1" ht="24.75" customHeight="1" hidden="1">
      <c r="A1201" s="541" t="s">
        <v>959</v>
      </c>
      <c r="B1201" s="363"/>
      <c r="C1201" s="363">
        <f t="shared" si="59"/>
        <v>0</v>
      </c>
      <c r="D1201" s="363"/>
      <c r="E1201" s="542"/>
      <c r="F1201" s="543"/>
      <c r="G1201" s="542"/>
      <c r="H1201" s="518"/>
      <c r="I1201" s="519"/>
      <c r="J1201" s="519"/>
      <c r="K1201" s="519"/>
      <c r="L1201" s="519"/>
      <c r="M1201" s="519"/>
      <c r="N1201" s="519"/>
      <c r="O1201" s="519"/>
      <c r="P1201" s="519"/>
      <c r="Q1201" s="519"/>
      <c r="R1201" s="519"/>
      <c r="S1201" s="519"/>
      <c r="T1201" s="519"/>
      <c r="U1201" s="519"/>
      <c r="V1201" s="519"/>
      <c r="W1201" s="519"/>
      <c r="X1201" s="519"/>
      <c r="Y1201" s="519"/>
      <c r="Z1201" s="519"/>
      <c r="AA1201" s="519"/>
      <c r="AB1201" s="519"/>
      <c r="AC1201" s="519"/>
      <c r="AD1201" s="519"/>
      <c r="AE1201" s="519"/>
      <c r="AF1201" s="519"/>
      <c r="HQ1201" s="519"/>
      <c r="HR1201" s="519"/>
      <c r="HS1201" s="519"/>
      <c r="HT1201" s="519"/>
      <c r="HU1201" s="519"/>
      <c r="HV1201" s="519"/>
      <c r="HW1201" s="519"/>
      <c r="HX1201" s="519"/>
      <c r="HY1201" s="519"/>
      <c r="HZ1201" s="519"/>
      <c r="IA1201" s="519"/>
      <c r="IB1201" s="519"/>
      <c r="IC1201" s="519"/>
      <c r="ID1201" s="519"/>
      <c r="IE1201" s="519"/>
      <c r="IF1201" s="519"/>
      <c r="IG1201" s="519"/>
      <c r="IH1201" s="519"/>
      <c r="II1201" s="519"/>
      <c r="IJ1201" s="519"/>
      <c r="IK1201" s="519"/>
      <c r="IL1201" s="519"/>
      <c r="IM1201" s="519"/>
      <c r="IN1201" s="519"/>
      <c r="IO1201" s="519"/>
      <c r="IP1201" s="519"/>
      <c r="IQ1201" s="519"/>
      <c r="IR1201" s="519"/>
      <c r="IS1201" s="519"/>
      <c r="IT1201" s="519"/>
      <c r="IU1201" s="519"/>
      <c r="IV1201" s="519"/>
    </row>
    <row r="1202" spans="1:256" s="511" customFormat="1" ht="24.75" customHeight="1" hidden="1">
      <c r="A1202" s="541" t="s">
        <v>960</v>
      </c>
      <c r="B1202" s="363"/>
      <c r="C1202" s="363">
        <f t="shared" si="59"/>
        <v>0</v>
      </c>
      <c r="D1202" s="363"/>
      <c r="E1202" s="542"/>
      <c r="F1202" s="543"/>
      <c r="G1202" s="542"/>
      <c r="H1202" s="518"/>
      <c r="I1202" s="519"/>
      <c r="J1202" s="519"/>
      <c r="K1202" s="519"/>
      <c r="L1202" s="519"/>
      <c r="M1202" s="519"/>
      <c r="N1202" s="519"/>
      <c r="O1202" s="519"/>
      <c r="P1202" s="519"/>
      <c r="Q1202" s="519"/>
      <c r="R1202" s="519"/>
      <c r="S1202" s="519"/>
      <c r="T1202" s="519"/>
      <c r="U1202" s="519"/>
      <c r="V1202" s="519"/>
      <c r="W1202" s="519"/>
      <c r="X1202" s="519"/>
      <c r="Y1202" s="519"/>
      <c r="Z1202" s="519"/>
      <c r="AA1202" s="519"/>
      <c r="AB1202" s="519"/>
      <c r="AC1202" s="519"/>
      <c r="AD1202" s="519"/>
      <c r="AE1202" s="519"/>
      <c r="AF1202" s="519"/>
      <c r="HQ1202" s="519"/>
      <c r="HR1202" s="519"/>
      <c r="HS1202" s="519"/>
      <c r="HT1202" s="519"/>
      <c r="HU1202" s="519"/>
      <c r="HV1202" s="519"/>
      <c r="HW1202" s="519"/>
      <c r="HX1202" s="519"/>
      <c r="HY1202" s="519"/>
      <c r="HZ1202" s="519"/>
      <c r="IA1202" s="519"/>
      <c r="IB1202" s="519"/>
      <c r="IC1202" s="519"/>
      <c r="ID1202" s="519"/>
      <c r="IE1202" s="519"/>
      <c r="IF1202" s="519"/>
      <c r="IG1202" s="519"/>
      <c r="IH1202" s="519"/>
      <c r="II1202" s="519"/>
      <c r="IJ1202" s="519"/>
      <c r="IK1202" s="519"/>
      <c r="IL1202" s="519"/>
      <c r="IM1202" s="519"/>
      <c r="IN1202" s="519"/>
      <c r="IO1202" s="519"/>
      <c r="IP1202" s="519"/>
      <c r="IQ1202" s="519"/>
      <c r="IR1202" s="519"/>
      <c r="IS1202" s="519"/>
      <c r="IT1202" s="519"/>
      <c r="IU1202" s="519"/>
      <c r="IV1202" s="519"/>
    </row>
    <row r="1203" spans="1:8" s="508" customFormat="1" ht="24.75" customHeight="1" hidden="1">
      <c r="A1203" s="534" t="s">
        <v>961</v>
      </c>
      <c r="B1203" s="360">
        <f>B1204</f>
        <v>0</v>
      </c>
      <c r="C1203" s="360">
        <f t="shared" si="59"/>
        <v>0</v>
      </c>
      <c r="D1203" s="360">
        <f>D1204</f>
        <v>0</v>
      </c>
      <c r="E1203" s="536"/>
      <c r="F1203" s="539">
        <f>F1204</f>
        <v>0</v>
      </c>
      <c r="G1203" s="536"/>
      <c r="H1203" s="540">
        <f>H1204</f>
        <v>0</v>
      </c>
    </row>
    <row r="1204" spans="1:256" s="506" customFormat="1" ht="39.75" customHeight="1" hidden="1">
      <c r="A1204" s="541" t="s">
        <v>962</v>
      </c>
      <c r="B1204" s="363"/>
      <c r="C1204" s="363">
        <f t="shared" si="59"/>
        <v>0</v>
      </c>
      <c r="D1204" s="363"/>
      <c r="E1204" s="542"/>
      <c r="F1204" s="543"/>
      <c r="G1204" s="542"/>
      <c r="H1204" s="518"/>
      <c r="I1204" s="519"/>
      <c r="J1204" s="519"/>
      <c r="K1204" s="519"/>
      <c r="L1204" s="519"/>
      <c r="M1204" s="519"/>
      <c r="N1204" s="519"/>
      <c r="O1204" s="519"/>
      <c r="P1204" s="519"/>
      <c r="Q1204" s="519"/>
      <c r="R1204" s="519"/>
      <c r="S1204" s="519"/>
      <c r="T1204" s="519"/>
      <c r="U1204" s="519"/>
      <c r="V1204" s="519"/>
      <c r="W1204" s="519"/>
      <c r="X1204" s="519"/>
      <c r="Y1204" s="519"/>
      <c r="Z1204" s="519"/>
      <c r="AA1204" s="519"/>
      <c r="AB1204" s="519"/>
      <c r="AC1204" s="519"/>
      <c r="AD1204" s="519"/>
      <c r="AE1204" s="519"/>
      <c r="AF1204" s="519"/>
      <c r="HQ1204" s="519"/>
      <c r="HR1204" s="519"/>
      <c r="HS1204" s="519"/>
      <c r="HT1204" s="519"/>
      <c r="HU1204" s="519"/>
      <c r="HV1204" s="519"/>
      <c r="HW1204" s="519"/>
      <c r="HX1204" s="519"/>
      <c r="HY1204" s="519"/>
      <c r="HZ1204" s="519"/>
      <c r="IA1204" s="519"/>
      <c r="IB1204" s="519"/>
      <c r="IC1204" s="519"/>
      <c r="ID1204" s="519"/>
      <c r="IE1204" s="519"/>
      <c r="IF1204" s="519"/>
      <c r="IG1204" s="519"/>
      <c r="IH1204" s="519"/>
      <c r="II1204" s="519"/>
      <c r="IJ1204" s="519"/>
      <c r="IK1204" s="519"/>
      <c r="IL1204" s="519"/>
      <c r="IM1204" s="519"/>
      <c r="IN1204" s="519"/>
      <c r="IO1204" s="519"/>
      <c r="IP1204" s="519"/>
      <c r="IQ1204" s="519"/>
      <c r="IR1204" s="519"/>
      <c r="IS1204" s="519"/>
      <c r="IT1204" s="519"/>
      <c r="IU1204" s="519"/>
      <c r="IV1204" s="519"/>
    </row>
    <row r="1205" spans="1:8" s="508" customFormat="1" ht="24.75" customHeight="1">
      <c r="A1205" s="534" t="s">
        <v>963</v>
      </c>
      <c r="B1205" s="360">
        <f>SUM(B1206,B1217,B1221)</f>
        <v>5340</v>
      </c>
      <c r="C1205" s="360">
        <f t="shared" si="59"/>
        <v>7636</v>
      </c>
      <c r="D1205" s="360">
        <f>SUM(D1206,D1217,D1221)</f>
        <v>5238</v>
      </c>
      <c r="E1205" s="536">
        <f>D1205/C1205</f>
        <v>0.6859612362493452</v>
      </c>
      <c r="F1205" s="539">
        <f>SUM(F1206,F1217,F1221)</f>
        <v>7676</v>
      </c>
      <c r="G1205" s="536">
        <f>(D1205-F1205)/F1205</f>
        <v>-0.31761334028139654</v>
      </c>
      <c r="H1205" s="540">
        <f>SUM(H1206,H1217,H1221)</f>
        <v>2398</v>
      </c>
    </row>
    <row r="1206" spans="1:8" s="508" customFormat="1" ht="24.75" customHeight="1">
      <c r="A1206" s="534" t="s">
        <v>964</v>
      </c>
      <c r="B1206" s="360">
        <f>SUM(B1207:B1216)</f>
        <v>1760</v>
      </c>
      <c r="C1206" s="360">
        <f t="shared" si="59"/>
        <v>4433</v>
      </c>
      <c r="D1206" s="360">
        <f>SUM(D1207:D1216)</f>
        <v>2035</v>
      </c>
      <c r="E1206" s="536">
        <f>D1206/C1206</f>
        <v>0.45905707196029777</v>
      </c>
      <c r="F1206" s="539">
        <f>SUM(F1207:F1216)</f>
        <v>3815</v>
      </c>
      <c r="G1206" s="536">
        <f>(D1206-F1206)/F1206</f>
        <v>-0.46657929226736566</v>
      </c>
      <c r="H1206" s="540">
        <f>SUM(H1207:H1216)</f>
        <v>2398</v>
      </c>
    </row>
    <row r="1207" spans="1:256" s="506" customFormat="1" ht="24.75" customHeight="1">
      <c r="A1207" s="541" t="s">
        <v>965</v>
      </c>
      <c r="B1207" s="363"/>
      <c r="C1207" s="363">
        <f t="shared" si="59"/>
        <v>0</v>
      </c>
      <c r="D1207" s="25"/>
      <c r="E1207" s="542"/>
      <c r="F1207" s="537">
        <v>0</v>
      </c>
      <c r="G1207" s="542"/>
      <c r="H1207" s="518"/>
      <c r="I1207" s="519"/>
      <c r="J1207" s="519"/>
      <c r="K1207" s="519"/>
      <c r="L1207" s="519"/>
      <c r="M1207" s="519"/>
      <c r="N1207" s="519"/>
      <c r="O1207" s="519"/>
      <c r="P1207" s="519"/>
      <c r="Q1207" s="519"/>
      <c r="R1207" s="519"/>
      <c r="S1207" s="519"/>
      <c r="T1207" s="519"/>
      <c r="U1207" s="519"/>
      <c r="V1207" s="519"/>
      <c r="W1207" s="519"/>
      <c r="X1207" s="519"/>
      <c r="Y1207" s="519"/>
      <c r="Z1207" s="519"/>
      <c r="AA1207" s="519"/>
      <c r="AB1207" s="519"/>
      <c r="AC1207" s="519"/>
      <c r="AD1207" s="519"/>
      <c r="AE1207" s="519"/>
      <c r="AF1207" s="519"/>
      <c r="HQ1207" s="519"/>
      <c r="HR1207" s="519"/>
      <c r="HS1207" s="519"/>
      <c r="HT1207" s="519"/>
      <c r="HU1207" s="519"/>
      <c r="HV1207" s="519"/>
      <c r="HW1207" s="519"/>
      <c r="HX1207" s="519"/>
      <c r="HY1207" s="519"/>
      <c r="HZ1207" s="519"/>
      <c r="IA1207" s="519"/>
      <c r="IB1207" s="519"/>
      <c r="IC1207" s="519"/>
      <c r="ID1207" s="519"/>
      <c r="IE1207" s="519"/>
      <c r="IF1207" s="519"/>
      <c r="IG1207" s="519"/>
      <c r="IH1207" s="519"/>
      <c r="II1207" s="519"/>
      <c r="IJ1207" s="519"/>
      <c r="IK1207" s="519"/>
      <c r="IL1207" s="519"/>
      <c r="IM1207" s="519"/>
      <c r="IN1207" s="519"/>
      <c r="IO1207" s="519"/>
      <c r="IP1207" s="519"/>
      <c r="IQ1207" s="519"/>
      <c r="IR1207" s="519"/>
      <c r="IS1207" s="519"/>
      <c r="IT1207" s="519"/>
      <c r="IU1207" s="519"/>
      <c r="IV1207" s="519"/>
    </row>
    <row r="1208" spans="1:256" s="506" customFormat="1" ht="24.75" customHeight="1">
      <c r="A1208" s="541" t="s">
        <v>966</v>
      </c>
      <c r="B1208" s="363"/>
      <c r="C1208" s="363">
        <f t="shared" si="59"/>
        <v>0</v>
      </c>
      <c r="D1208" s="25"/>
      <c r="E1208" s="542"/>
      <c r="F1208" s="539">
        <v>0</v>
      </c>
      <c r="G1208" s="542"/>
      <c r="H1208" s="518"/>
      <c r="I1208" s="519"/>
      <c r="J1208" s="519"/>
      <c r="K1208" s="519"/>
      <c r="L1208" s="519"/>
      <c r="M1208" s="519"/>
      <c r="N1208" s="519"/>
      <c r="O1208" s="519"/>
      <c r="P1208" s="519"/>
      <c r="Q1208" s="519"/>
      <c r="R1208" s="519"/>
      <c r="S1208" s="519"/>
      <c r="T1208" s="519"/>
      <c r="U1208" s="519"/>
      <c r="V1208" s="519"/>
      <c r="W1208" s="519"/>
      <c r="X1208" s="519"/>
      <c r="Y1208" s="519"/>
      <c r="Z1208" s="519"/>
      <c r="AA1208" s="519"/>
      <c r="AB1208" s="519"/>
      <c r="AC1208" s="519"/>
      <c r="AD1208" s="519"/>
      <c r="AE1208" s="519"/>
      <c r="AF1208" s="519"/>
      <c r="HQ1208" s="519"/>
      <c r="HR1208" s="519"/>
      <c r="HS1208" s="519"/>
      <c r="HT1208" s="519"/>
      <c r="HU1208" s="519"/>
      <c r="HV1208" s="519"/>
      <c r="HW1208" s="519"/>
      <c r="HX1208" s="519"/>
      <c r="HY1208" s="519"/>
      <c r="HZ1208" s="519"/>
      <c r="IA1208" s="519"/>
      <c r="IB1208" s="519"/>
      <c r="IC1208" s="519"/>
      <c r="ID1208" s="519"/>
      <c r="IE1208" s="519"/>
      <c r="IF1208" s="519"/>
      <c r="IG1208" s="519"/>
      <c r="IH1208" s="519"/>
      <c r="II1208" s="519"/>
      <c r="IJ1208" s="519"/>
      <c r="IK1208" s="519"/>
      <c r="IL1208" s="519"/>
      <c r="IM1208" s="519"/>
      <c r="IN1208" s="519"/>
      <c r="IO1208" s="519"/>
      <c r="IP1208" s="519"/>
      <c r="IQ1208" s="519"/>
      <c r="IR1208" s="519"/>
      <c r="IS1208" s="519"/>
      <c r="IT1208" s="519"/>
      <c r="IU1208" s="519"/>
      <c r="IV1208" s="519"/>
    </row>
    <row r="1209" spans="1:9" s="508" customFormat="1" ht="24.75" customHeight="1">
      <c r="A1209" s="541" t="s">
        <v>967</v>
      </c>
      <c r="B1209" s="363"/>
      <c r="C1209" s="363">
        <f t="shared" si="59"/>
        <v>100</v>
      </c>
      <c r="D1209" s="25">
        <v>100</v>
      </c>
      <c r="E1209" s="542">
        <f>D1209/C1209</f>
        <v>1</v>
      </c>
      <c r="F1209" s="543">
        <v>165</v>
      </c>
      <c r="G1209" s="542">
        <f>(D1209-F1209)/F1209</f>
        <v>-0.3939393939393939</v>
      </c>
      <c r="H1209" s="544"/>
      <c r="I1209" s="519"/>
    </row>
    <row r="1210" spans="1:256" s="506" customFormat="1" ht="39.75" customHeight="1">
      <c r="A1210" s="541" t="s">
        <v>968</v>
      </c>
      <c r="B1210" s="363"/>
      <c r="C1210" s="363">
        <f t="shared" si="59"/>
        <v>0</v>
      </c>
      <c r="D1210" s="25"/>
      <c r="E1210" s="542"/>
      <c r="F1210" s="543">
        <v>0</v>
      </c>
      <c r="G1210" s="542"/>
      <c r="H1210" s="518"/>
      <c r="J1210" s="519"/>
      <c r="K1210" s="519"/>
      <c r="L1210" s="519"/>
      <c r="M1210" s="519"/>
      <c r="N1210" s="519"/>
      <c r="O1210" s="519"/>
      <c r="P1210" s="519"/>
      <c r="Q1210" s="519"/>
      <c r="R1210" s="519"/>
      <c r="S1210" s="519"/>
      <c r="T1210" s="519"/>
      <c r="U1210" s="519"/>
      <c r="V1210" s="519"/>
      <c r="W1210" s="519"/>
      <c r="X1210" s="519"/>
      <c r="Y1210" s="519"/>
      <c r="Z1210" s="519"/>
      <c r="AA1210" s="519"/>
      <c r="AB1210" s="519"/>
      <c r="AC1210" s="519"/>
      <c r="AD1210" s="519"/>
      <c r="AE1210" s="519"/>
      <c r="AF1210" s="519"/>
      <c r="HQ1210" s="519"/>
      <c r="HR1210" s="519"/>
      <c r="HS1210" s="519"/>
      <c r="HT1210" s="519"/>
      <c r="HU1210" s="519"/>
      <c r="HV1210" s="519"/>
      <c r="HW1210" s="519"/>
      <c r="HX1210" s="519"/>
      <c r="HY1210" s="519"/>
      <c r="HZ1210" s="519"/>
      <c r="IA1210" s="519"/>
      <c r="IB1210" s="519"/>
      <c r="IC1210" s="519"/>
      <c r="ID1210" s="519"/>
      <c r="IE1210" s="519"/>
      <c r="IF1210" s="519"/>
      <c r="IG1210" s="519"/>
      <c r="IH1210" s="519"/>
      <c r="II1210" s="519"/>
      <c r="IJ1210" s="519"/>
      <c r="IK1210" s="519"/>
      <c r="IL1210" s="519"/>
      <c r="IM1210" s="519"/>
      <c r="IN1210" s="519"/>
      <c r="IO1210" s="519"/>
      <c r="IP1210" s="519"/>
      <c r="IQ1210" s="519"/>
      <c r="IR1210" s="519"/>
      <c r="IS1210" s="519"/>
      <c r="IT1210" s="519"/>
      <c r="IU1210" s="519"/>
      <c r="IV1210" s="519"/>
    </row>
    <row r="1211" spans="1:256" s="511" customFormat="1" ht="24.75" customHeight="1">
      <c r="A1211" s="541" t="s">
        <v>969</v>
      </c>
      <c r="B1211" s="363">
        <v>30</v>
      </c>
      <c r="C1211" s="363">
        <f t="shared" si="59"/>
        <v>30</v>
      </c>
      <c r="D1211" s="25">
        <v>30</v>
      </c>
      <c r="E1211" s="542">
        <f>D1211/C1211</f>
        <v>1</v>
      </c>
      <c r="F1211" s="543">
        <v>-15</v>
      </c>
      <c r="G1211" s="542">
        <f>(D1211-F1211)/F1211</f>
        <v>-3</v>
      </c>
      <c r="H1211" s="518"/>
      <c r="I1211" s="519"/>
      <c r="J1211" s="519"/>
      <c r="K1211" s="519"/>
      <c r="L1211" s="519"/>
      <c r="M1211" s="519"/>
      <c r="N1211" s="519"/>
      <c r="O1211" s="519"/>
      <c r="P1211" s="519"/>
      <c r="Q1211" s="519"/>
      <c r="R1211" s="519"/>
      <c r="S1211" s="519"/>
      <c r="T1211" s="519"/>
      <c r="U1211" s="519"/>
      <c r="V1211" s="519"/>
      <c r="W1211" s="519"/>
      <c r="X1211" s="519"/>
      <c r="Y1211" s="519"/>
      <c r="Z1211" s="519"/>
      <c r="AA1211" s="519"/>
      <c r="AB1211" s="519"/>
      <c r="AC1211" s="519"/>
      <c r="AD1211" s="519"/>
      <c r="AE1211" s="519"/>
      <c r="AF1211" s="519"/>
      <c r="HQ1211" s="519"/>
      <c r="HR1211" s="519"/>
      <c r="HS1211" s="519"/>
      <c r="HT1211" s="519"/>
      <c r="HU1211" s="519"/>
      <c r="HV1211" s="519"/>
      <c r="HW1211" s="519"/>
      <c r="HX1211" s="519"/>
      <c r="HY1211" s="519"/>
      <c r="HZ1211" s="519"/>
      <c r="IA1211" s="519"/>
      <c r="IB1211" s="519"/>
      <c r="IC1211" s="519"/>
      <c r="ID1211" s="519"/>
      <c r="IE1211" s="519"/>
      <c r="IF1211" s="519"/>
      <c r="IG1211" s="519"/>
      <c r="IH1211" s="519"/>
      <c r="II1211" s="519"/>
      <c r="IJ1211" s="519"/>
      <c r="IK1211" s="519"/>
      <c r="IL1211" s="519"/>
      <c r="IM1211" s="519"/>
      <c r="IN1211" s="519"/>
      <c r="IO1211" s="519"/>
      <c r="IP1211" s="519"/>
      <c r="IQ1211" s="519"/>
      <c r="IR1211" s="519"/>
      <c r="IS1211" s="519"/>
      <c r="IT1211" s="519"/>
      <c r="IU1211" s="519"/>
      <c r="IV1211" s="519"/>
    </row>
    <row r="1212" spans="1:256" s="509" customFormat="1" ht="24.75" customHeight="1">
      <c r="A1212" s="541" t="s">
        <v>970</v>
      </c>
      <c r="B1212" s="363"/>
      <c r="C1212" s="363">
        <f t="shared" si="59"/>
        <v>126</v>
      </c>
      <c r="D1212" s="25">
        <v>28</v>
      </c>
      <c r="E1212" s="542">
        <f>D1212/C1212</f>
        <v>0.2222222222222222</v>
      </c>
      <c r="F1212" s="543">
        <v>5</v>
      </c>
      <c r="G1212" s="542">
        <f>(D1212-F1212)/F1212</f>
        <v>4.6</v>
      </c>
      <c r="H1212" s="518">
        <v>98</v>
      </c>
      <c r="I1212" s="519"/>
      <c r="J1212" s="519"/>
      <c r="K1212" s="519"/>
      <c r="L1212" s="519"/>
      <c r="M1212" s="519"/>
      <c r="N1212" s="519"/>
      <c r="O1212" s="519"/>
      <c r="P1212" s="519"/>
      <c r="Q1212" s="519"/>
      <c r="R1212" s="519"/>
      <c r="S1212" s="519"/>
      <c r="T1212" s="519"/>
      <c r="U1212" s="519"/>
      <c r="V1212" s="519"/>
      <c r="W1212" s="519"/>
      <c r="X1212" s="519"/>
      <c r="Y1212" s="519"/>
      <c r="Z1212" s="519"/>
      <c r="AA1212" s="519"/>
      <c r="AB1212" s="519"/>
      <c r="AC1212" s="519"/>
      <c r="AD1212" s="519"/>
      <c r="AE1212" s="519"/>
      <c r="AF1212" s="519"/>
      <c r="HQ1212" s="519"/>
      <c r="HR1212" s="519"/>
      <c r="HS1212" s="519"/>
      <c r="HT1212" s="519"/>
      <c r="HU1212" s="519"/>
      <c r="HV1212" s="519"/>
      <c r="HW1212" s="519"/>
      <c r="HX1212" s="519"/>
      <c r="HY1212" s="519"/>
      <c r="HZ1212" s="519"/>
      <c r="IA1212" s="519"/>
      <c r="IB1212" s="519"/>
      <c r="IC1212" s="519"/>
      <c r="ID1212" s="519"/>
      <c r="IE1212" s="519"/>
      <c r="IF1212" s="519"/>
      <c r="IG1212" s="519"/>
      <c r="IH1212" s="519"/>
      <c r="II1212" s="519"/>
      <c r="IJ1212" s="519"/>
      <c r="IK1212" s="519"/>
      <c r="IL1212" s="519"/>
      <c r="IM1212" s="519"/>
      <c r="IN1212" s="519"/>
      <c r="IO1212" s="519"/>
      <c r="IP1212" s="519"/>
      <c r="IQ1212" s="519"/>
      <c r="IR1212" s="519"/>
      <c r="IS1212" s="519"/>
      <c r="IT1212" s="519"/>
      <c r="IU1212" s="519"/>
      <c r="IV1212" s="519"/>
    </row>
    <row r="1213" spans="1:256" s="506" customFormat="1" ht="24.75" customHeight="1">
      <c r="A1213" s="541" t="s">
        <v>971</v>
      </c>
      <c r="B1213" s="363"/>
      <c r="C1213" s="363">
        <f t="shared" si="59"/>
        <v>0</v>
      </c>
      <c r="D1213" s="25"/>
      <c r="E1213" s="542"/>
      <c r="F1213" s="543">
        <v>0</v>
      </c>
      <c r="G1213" s="542"/>
      <c r="H1213" s="518"/>
      <c r="I1213" s="519"/>
      <c r="J1213" s="519"/>
      <c r="K1213" s="519"/>
      <c r="L1213" s="519"/>
      <c r="M1213" s="519"/>
      <c r="N1213" s="519"/>
      <c r="O1213" s="519"/>
      <c r="P1213" s="519"/>
      <c r="Q1213" s="519"/>
      <c r="R1213" s="519"/>
      <c r="S1213" s="519"/>
      <c r="T1213" s="519"/>
      <c r="U1213" s="519"/>
      <c r="V1213" s="519"/>
      <c r="W1213" s="519"/>
      <c r="X1213" s="519"/>
      <c r="Y1213" s="519"/>
      <c r="Z1213" s="519"/>
      <c r="AA1213" s="519"/>
      <c r="AB1213" s="519"/>
      <c r="AC1213" s="519"/>
      <c r="AD1213" s="519"/>
      <c r="AE1213" s="519"/>
      <c r="AF1213" s="519"/>
      <c r="HQ1213" s="519"/>
      <c r="HR1213" s="519"/>
      <c r="HS1213" s="519"/>
      <c r="HT1213" s="519"/>
      <c r="HU1213" s="519"/>
      <c r="HV1213" s="519"/>
      <c r="HW1213" s="519"/>
      <c r="HX1213" s="519"/>
      <c r="HY1213" s="519"/>
      <c r="HZ1213" s="519"/>
      <c r="IA1213" s="519"/>
      <c r="IB1213" s="519"/>
      <c r="IC1213" s="519"/>
      <c r="ID1213" s="519"/>
      <c r="IE1213" s="519"/>
      <c r="IF1213" s="519"/>
      <c r="IG1213" s="519"/>
      <c r="IH1213" s="519"/>
      <c r="II1213" s="519"/>
      <c r="IJ1213" s="519"/>
      <c r="IK1213" s="519"/>
      <c r="IL1213" s="519"/>
      <c r="IM1213" s="519"/>
      <c r="IN1213" s="519"/>
      <c r="IO1213" s="519"/>
      <c r="IP1213" s="519"/>
      <c r="IQ1213" s="519"/>
      <c r="IR1213" s="519"/>
      <c r="IS1213" s="519"/>
      <c r="IT1213" s="519"/>
      <c r="IU1213" s="519"/>
      <c r="IV1213" s="519"/>
    </row>
    <row r="1214" spans="1:256" s="506" customFormat="1" ht="24.75" customHeight="1">
      <c r="A1214" s="541" t="s">
        <v>972</v>
      </c>
      <c r="B1214" s="363">
        <v>1730</v>
      </c>
      <c r="C1214" s="363">
        <f t="shared" si="59"/>
        <v>4177</v>
      </c>
      <c r="D1214" s="25">
        <v>1877</v>
      </c>
      <c r="E1214" s="542">
        <f>D1214/C1214</f>
        <v>0.4493655733780225</v>
      </c>
      <c r="F1214" s="543">
        <v>3660</v>
      </c>
      <c r="G1214" s="542">
        <f>(D1214-F1214)/F1214</f>
        <v>-0.48715846994535517</v>
      </c>
      <c r="H1214" s="519">
        <v>2300</v>
      </c>
      <c r="I1214" s="518"/>
      <c r="J1214" s="518"/>
      <c r="K1214" s="519"/>
      <c r="L1214" s="519"/>
      <c r="M1214" s="519"/>
      <c r="N1214" s="519"/>
      <c r="O1214" s="519"/>
      <c r="P1214" s="519"/>
      <c r="Q1214" s="519"/>
      <c r="R1214" s="519"/>
      <c r="S1214" s="519"/>
      <c r="T1214" s="519"/>
      <c r="U1214" s="519"/>
      <c r="V1214" s="519"/>
      <c r="W1214" s="519"/>
      <c r="X1214" s="519"/>
      <c r="Y1214" s="519"/>
      <c r="Z1214" s="519"/>
      <c r="AA1214" s="519"/>
      <c r="AB1214" s="519"/>
      <c r="AC1214" s="519"/>
      <c r="AD1214" s="519"/>
      <c r="AE1214" s="519"/>
      <c r="AF1214" s="519"/>
      <c r="HQ1214" s="519"/>
      <c r="HR1214" s="519"/>
      <c r="HS1214" s="519"/>
      <c r="HT1214" s="519"/>
      <c r="HU1214" s="519"/>
      <c r="HV1214" s="519"/>
      <c r="HW1214" s="519"/>
      <c r="HX1214" s="519"/>
      <c r="HY1214" s="519"/>
      <c r="HZ1214" s="519"/>
      <c r="IA1214" s="519"/>
      <c r="IB1214" s="519"/>
      <c r="IC1214" s="519"/>
      <c r="ID1214" s="519"/>
      <c r="IE1214" s="519"/>
      <c r="IF1214" s="519"/>
      <c r="IG1214" s="519"/>
      <c r="IH1214" s="519"/>
      <c r="II1214" s="519"/>
      <c r="IJ1214" s="519"/>
      <c r="IK1214" s="519"/>
      <c r="IL1214" s="519"/>
      <c r="IM1214" s="519"/>
      <c r="IN1214" s="519"/>
      <c r="IO1214" s="519"/>
      <c r="IP1214" s="519"/>
      <c r="IQ1214" s="519"/>
      <c r="IR1214" s="519"/>
      <c r="IS1214" s="519"/>
      <c r="IT1214" s="519"/>
      <c r="IU1214" s="519"/>
      <c r="IV1214" s="519"/>
    </row>
    <row r="1215" spans="1:8" s="508" customFormat="1" ht="24.75" customHeight="1">
      <c r="A1215" s="541" t="s">
        <v>973</v>
      </c>
      <c r="B1215" s="363"/>
      <c r="C1215" s="363">
        <f t="shared" si="59"/>
        <v>0</v>
      </c>
      <c r="D1215" s="25"/>
      <c r="E1215" s="542"/>
      <c r="F1215" s="543">
        <v>0</v>
      </c>
      <c r="G1215" s="542"/>
      <c r="H1215" s="544"/>
    </row>
    <row r="1216" spans="1:256" s="506" customFormat="1" ht="24.75" customHeight="1">
      <c r="A1216" s="541" t="s">
        <v>974</v>
      </c>
      <c r="B1216" s="363"/>
      <c r="C1216" s="363">
        <f t="shared" si="59"/>
        <v>0</v>
      </c>
      <c r="D1216" s="25"/>
      <c r="E1216" s="542"/>
      <c r="F1216" s="543">
        <v>0</v>
      </c>
      <c r="G1216" s="542"/>
      <c r="H1216" s="518"/>
      <c r="I1216" s="519"/>
      <c r="J1216" s="519"/>
      <c r="K1216" s="519"/>
      <c r="L1216" s="519"/>
      <c r="M1216" s="519"/>
      <c r="N1216" s="519"/>
      <c r="O1216" s="519"/>
      <c r="P1216" s="519"/>
      <c r="Q1216" s="519"/>
      <c r="R1216" s="519"/>
      <c r="S1216" s="519"/>
      <c r="T1216" s="519"/>
      <c r="U1216" s="519"/>
      <c r="V1216" s="519"/>
      <c r="W1216" s="519"/>
      <c r="X1216" s="519"/>
      <c r="Y1216" s="519"/>
      <c r="Z1216" s="519"/>
      <c r="AA1216" s="519"/>
      <c r="AB1216" s="519"/>
      <c r="AC1216" s="519"/>
      <c r="AD1216" s="519"/>
      <c r="AE1216" s="519"/>
      <c r="AF1216" s="519"/>
      <c r="HQ1216" s="519"/>
      <c r="HR1216" s="519"/>
      <c r="HS1216" s="519"/>
      <c r="HT1216" s="519"/>
      <c r="HU1216" s="519"/>
      <c r="HV1216" s="519"/>
      <c r="HW1216" s="519"/>
      <c r="HX1216" s="519"/>
      <c r="HY1216" s="519"/>
      <c r="HZ1216" s="519"/>
      <c r="IA1216" s="519"/>
      <c r="IB1216" s="519"/>
      <c r="IC1216" s="519"/>
      <c r="ID1216" s="519"/>
      <c r="IE1216" s="519"/>
      <c r="IF1216" s="519"/>
      <c r="IG1216" s="519"/>
      <c r="IH1216" s="519"/>
      <c r="II1216" s="519"/>
      <c r="IJ1216" s="519"/>
      <c r="IK1216" s="519"/>
      <c r="IL1216" s="519"/>
      <c r="IM1216" s="519"/>
      <c r="IN1216" s="519"/>
      <c r="IO1216" s="519"/>
      <c r="IP1216" s="519"/>
      <c r="IQ1216" s="519"/>
      <c r="IR1216" s="519"/>
      <c r="IS1216" s="519"/>
      <c r="IT1216" s="519"/>
      <c r="IU1216" s="519"/>
      <c r="IV1216" s="519"/>
    </row>
    <row r="1217" spans="1:8" s="508" customFormat="1" ht="24.75" customHeight="1">
      <c r="A1217" s="534" t="s">
        <v>975</v>
      </c>
      <c r="B1217" s="360">
        <f>SUM(B1218:B1220)</f>
        <v>3580</v>
      </c>
      <c r="C1217" s="360">
        <f t="shared" si="59"/>
        <v>3203</v>
      </c>
      <c r="D1217" s="360">
        <f>SUM(D1218:D1220)</f>
        <v>3203</v>
      </c>
      <c r="E1217" s="536">
        <f>D1217/C1217</f>
        <v>1</v>
      </c>
      <c r="F1217" s="539">
        <f>SUM(F1218:F1220)</f>
        <v>3861</v>
      </c>
      <c r="G1217" s="536">
        <f>(D1217-F1217)/F1217</f>
        <v>-0.17042217042217042</v>
      </c>
      <c r="H1217" s="540">
        <f>SUM(H1218:H1220)</f>
        <v>0</v>
      </c>
    </row>
    <row r="1218" spans="1:8" s="508" customFormat="1" ht="24.75" customHeight="1">
      <c r="A1218" s="541" t="s">
        <v>976</v>
      </c>
      <c r="B1218" s="363">
        <v>3580</v>
      </c>
      <c r="C1218" s="363">
        <f t="shared" si="59"/>
        <v>3203</v>
      </c>
      <c r="D1218" s="25">
        <v>3203</v>
      </c>
      <c r="E1218" s="542">
        <f>D1218/C1218</f>
        <v>1</v>
      </c>
      <c r="F1218" s="543">
        <v>3861</v>
      </c>
      <c r="G1218" s="542">
        <f>(D1218-F1218)/F1218</f>
        <v>-0.17042217042217042</v>
      </c>
      <c r="H1218" s="544"/>
    </row>
    <row r="1219" spans="1:256" s="506" customFormat="1" ht="24.75" customHeight="1">
      <c r="A1219" s="541" t="s">
        <v>977</v>
      </c>
      <c r="B1219" s="363"/>
      <c r="C1219" s="363">
        <f t="shared" si="59"/>
        <v>0</v>
      </c>
      <c r="D1219" s="363"/>
      <c r="E1219" s="542"/>
      <c r="F1219" s="537">
        <v>0</v>
      </c>
      <c r="G1219" s="542"/>
      <c r="H1219" s="518"/>
      <c r="I1219" s="519"/>
      <c r="J1219" s="519"/>
      <c r="K1219" s="519"/>
      <c r="L1219" s="519"/>
      <c r="M1219" s="519"/>
      <c r="N1219" s="519"/>
      <c r="O1219" s="519"/>
      <c r="P1219" s="519"/>
      <c r="Q1219" s="519"/>
      <c r="R1219" s="519"/>
      <c r="S1219" s="519"/>
      <c r="T1219" s="519"/>
      <c r="U1219" s="519"/>
      <c r="V1219" s="519"/>
      <c r="W1219" s="519"/>
      <c r="X1219" s="519"/>
      <c r="Y1219" s="519"/>
      <c r="Z1219" s="519"/>
      <c r="AA1219" s="519"/>
      <c r="AB1219" s="519"/>
      <c r="AC1219" s="519"/>
      <c r="AD1219" s="519"/>
      <c r="AE1219" s="519"/>
      <c r="AF1219" s="519"/>
      <c r="HQ1219" s="519"/>
      <c r="HR1219" s="519"/>
      <c r="HS1219" s="519"/>
      <c r="HT1219" s="519"/>
      <c r="HU1219" s="519"/>
      <c r="HV1219" s="519"/>
      <c r="HW1219" s="519"/>
      <c r="HX1219" s="519"/>
      <c r="HY1219" s="519"/>
      <c r="HZ1219" s="519"/>
      <c r="IA1219" s="519"/>
      <c r="IB1219" s="519"/>
      <c r="IC1219" s="519"/>
      <c r="ID1219" s="519"/>
      <c r="IE1219" s="519"/>
      <c r="IF1219" s="519"/>
      <c r="IG1219" s="519"/>
      <c r="IH1219" s="519"/>
      <c r="II1219" s="519"/>
      <c r="IJ1219" s="519"/>
      <c r="IK1219" s="519"/>
      <c r="IL1219" s="519"/>
      <c r="IM1219" s="519"/>
      <c r="IN1219" s="519"/>
      <c r="IO1219" s="519"/>
      <c r="IP1219" s="519"/>
      <c r="IQ1219" s="519"/>
      <c r="IR1219" s="519"/>
      <c r="IS1219" s="519"/>
      <c r="IT1219" s="519"/>
      <c r="IU1219" s="519"/>
      <c r="IV1219" s="519"/>
    </row>
    <row r="1220" spans="1:8" s="508" customFormat="1" ht="24.75" customHeight="1">
      <c r="A1220" s="541" t="s">
        <v>978</v>
      </c>
      <c r="B1220" s="363"/>
      <c r="C1220" s="363">
        <f t="shared" si="59"/>
        <v>0</v>
      </c>
      <c r="D1220" s="363"/>
      <c r="E1220" s="542"/>
      <c r="F1220" s="539">
        <v>0</v>
      </c>
      <c r="G1220" s="542"/>
      <c r="H1220" s="544"/>
    </row>
    <row r="1221" spans="1:8" s="508" customFormat="1" ht="24.75" customHeight="1" hidden="1">
      <c r="A1221" s="534" t="s">
        <v>979</v>
      </c>
      <c r="B1221" s="360">
        <f>SUM(B1222:B1224)</f>
        <v>0</v>
      </c>
      <c r="C1221" s="360">
        <f t="shared" si="59"/>
        <v>0</v>
      </c>
      <c r="D1221" s="360">
        <f>SUM(D1222:D1224)</f>
        <v>0</v>
      </c>
      <c r="E1221" s="536"/>
      <c r="F1221" s="539">
        <f>SUM(F1222:F1224)</f>
        <v>0</v>
      </c>
      <c r="G1221" s="536"/>
      <c r="H1221" s="540">
        <f>SUM(H1222:H1224)</f>
        <v>0</v>
      </c>
    </row>
    <row r="1222" spans="1:8" s="508" customFormat="1" ht="39.75" customHeight="1" hidden="1">
      <c r="A1222" s="541" t="s">
        <v>980</v>
      </c>
      <c r="B1222" s="363"/>
      <c r="C1222" s="363">
        <f t="shared" si="59"/>
        <v>0</v>
      </c>
      <c r="D1222" s="363"/>
      <c r="E1222" s="542"/>
      <c r="F1222" s="543"/>
      <c r="G1222" s="542"/>
      <c r="H1222" s="544"/>
    </row>
    <row r="1223" spans="1:8" s="508" customFormat="1" ht="24.75" customHeight="1" hidden="1">
      <c r="A1223" s="541" t="s">
        <v>981</v>
      </c>
      <c r="B1223" s="363"/>
      <c r="C1223" s="363">
        <f aca="true" t="shared" si="60" ref="C1223:C1286">D1223+H1223</f>
        <v>0</v>
      </c>
      <c r="D1223" s="363"/>
      <c r="E1223" s="542"/>
      <c r="F1223" s="543"/>
      <c r="G1223" s="542"/>
      <c r="H1223" s="544"/>
    </row>
    <row r="1224" spans="1:8" s="508" customFormat="1" ht="24.75" customHeight="1" hidden="1">
      <c r="A1224" s="541" t="s">
        <v>982</v>
      </c>
      <c r="B1224" s="363"/>
      <c r="C1224" s="363">
        <f t="shared" si="60"/>
        <v>0</v>
      </c>
      <c r="D1224" s="363"/>
      <c r="E1224" s="542"/>
      <c r="F1224" s="543"/>
      <c r="G1224" s="542"/>
      <c r="H1224" s="544"/>
    </row>
    <row r="1225" spans="1:8" s="508" customFormat="1" ht="24.75" customHeight="1">
      <c r="A1225" s="534" t="s">
        <v>983</v>
      </c>
      <c r="B1225" s="360">
        <f>SUM(B1226,B1241,B1255,B1260,B1266)</f>
        <v>3</v>
      </c>
      <c r="C1225" s="360">
        <f t="shared" si="60"/>
        <v>0</v>
      </c>
      <c r="D1225" s="360">
        <f>SUM(D1226,D1241,D1255,D1260,D1266)</f>
        <v>0</v>
      </c>
      <c r="E1225" s="536"/>
      <c r="F1225" s="539">
        <f>SUM(F1226,F1241,F1255,F1260,F1266)</f>
        <v>0</v>
      </c>
      <c r="G1225" s="536"/>
      <c r="H1225" s="540">
        <f>SUM(H1226,H1241,H1255,H1260,H1266)</f>
        <v>0</v>
      </c>
    </row>
    <row r="1226" spans="1:8" s="508" customFormat="1" ht="24.75" customHeight="1">
      <c r="A1226" s="534" t="s">
        <v>984</v>
      </c>
      <c r="B1226" s="360">
        <f>SUM(B1227:B1240)</f>
        <v>3</v>
      </c>
      <c r="C1226" s="360">
        <f t="shared" si="60"/>
        <v>0</v>
      </c>
      <c r="D1226" s="360">
        <f>SUM(D1227:D1240)</f>
        <v>0</v>
      </c>
      <c r="E1226" s="536"/>
      <c r="F1226" s="539">
        <f>SUM(F1227:F1240)</f>
        <v>0</v>
      </c>
      <c r="G1226" s="536"/>
      <c r="H1226" s="540">
        <f>SUM(H1227:H1240)</f>
        <v>0</v>
      </c>
    </row>
    <row r="1227" spans="1:8" s="508" customFormat="1" ht="24.75" customHeight="1">
      <c r="A1227" s="541" t="s">
        <v>45</v>
      </c>
      <c r="B1227" s="363"/>
      <c r="C1227" s="363">
        <f t="shared" si="60"/>
        <v>0</v>
      </c>
      <c r="D1227" s="360"/>
      <c r="E1227" s="542"/>
      <c r="F1227" s="539"/>
      <c r="G1227" s="542"/>
      <c r="H1227" s="544"/>
    </row>
    <row r="1228" spans="1:8" s="508" customFormat="1" ht="24.75" customHeight="1" hidden="1">
      <c r="A1228" s="541" t="s">
        <v>46</v>
      </c>
      <c r="B1228" s="363"/>
      <c r="C1228" s="363">
        <f t="shared" si="60"/>
        <v>0</v>
      </c>
      <c r="D1228" s="363"/>
      <c r="E1228" s="542"/>
      <c r="F1228" s="543"/>
      <c r="G1228" s="542"/>
      <c r="H1228" s="544"/>
    </row>
    <row r="1229" spans="1:8" s="508" customFormat="1" ht="24.75" customHeight="1" hidden="1">
      <c r="A1229" s="541" t="s">
        <v>47</v>
      </c>
      <c r="B1229" s="363"/>
      <c r="C1229" s="363">
        <f t="shared" si="60"/>
        <v>0</v>
      </c>
      <c r="D1229" s="360"/>
      <c r="E1229" s="542"/>
      <c r="F1229" s="539"/>
      <c r="G1229" s="542"/>
      <c r="H1229" s="544"/>
    </row>
    <row r="1230" spans="1:8" s="508" customFormat="1" ht="24.75" customHeight="1" hidden="1">
      <c r="A1230" s="541" t="s">
        <v>985</v>
      </c>
      <c r="B1230" s="363"/>
      <c r="C1230" s="363">
        <f t="shared" si="60"/>
        <v>0</v>
      </c>
      <c r="D1230" s="360"/>
      <c r="E1230" s="542"/>
      <c r="F1230" s="539"/>
      <c r="G1230" s="542"/>
      <c r="H1230" s="544"/>
    </row>
    <row r="1231" spans="1:8" s="508" customFormat="1" ht="24.75" customHeight="1" hidden="1">
      <c r="A1231" s="541" t="s">
        <v>986</v>
      </c>
      <c r="B1231" s="363"/>
      <c r="C1231" s="363">
        <f t="shared" si="60"/>
        <v>0</v>
      </c>
      <c r="D1231" s="363"/>
      <c r="E1231" s="542"/>
      <c r="F1231" s="543"/>
      <c r="G1231" s="542"/>
      <c r="H1231" s="544"/>
    </row>
    <row r="1232" spans="1:256" s="511" customFormat="1" ht="24.75" customHeight="1" hidden="1">
      <c r="A1232" s="541" t="s">
        <v>63</v>
      </c>
      <c r="B1232" s="363"/>
      <c r="C1232" s="363">
        <f t="shared" si="60"/>
        <v>0</v>
      </c>
      <c r="D1232" s="363"/>
      <c r="E1232" s="542"/>
      <c r="F1232" s="543"/>
      <c r="G1232" s="542"/>
      <c r="H1232" s="518"/>
      <c r="I1232" s="519"/>
      <c r="J1232" s="519"/>
      <c r="K1232" s="519"/>
      <c r="L1232" s="519"/>
      <c r="M1232" s="519"/>
      <c r="N1232" s="519"/>
      <c r="O1232" s="519"/>
      <c r="P1232" s="519"/>
      <c r="Q1232" s="519"/>
      <c r="R1232" s="519"/>
      <c r="S1232" s="519"/>
      <c r="T1232" s="519"/>
      <c r="U1232" s="519"/>
      <c r="V1232" s="519"/>
      <c r="W1232" s="519"/>
      <c r="X1232" s="519"/>
      <c r="Y1232" s="519"/>
      <c r="Z1232" s="519"/>
      <c r="AA1232" s="519"/>
      <c r="AB1232" s="519"/>
      <c r="AC1232" s="519"/>
      <c r="AD1232" s="519"/>
      <c r="AE1232" s="519"/>
      <c r="AF1232" s="519"/>
      <c r="HQ1232" s="519"/>
      <c r="HR1232" s="519"/>
      <c r="HS1232" s="519"/>
      <c r="HT1232" s="519"/>
      <c r="HU1232" s="519"/>
      <c r="HV1232" s="519"/>
      <c r="HW1232" s="519"/>
      <c r="HX1232" s="519"/>
      <c r="HY1232" s="519"/>
      <c r="HZ1232" s="519"/>
      <c r="IA1232" s="519"/>
      <c r="IB1232" s="519"/>
      <c r="IC1232" s="519"/>
      <c r="ID1232" s="519"/>
      <c r="IE1232" s="519"/>
      <c r="IF1232" s="519"/>
      <c r="IG1232" s="519"/>
      <c r="IH1232" s="519"/>
      <c r="II1232" s="519"/>
      <c r="IJ1232" s="519"/>
      <c r="IK1232" s="519"/>
      <c r="IL1232" s="519"/>
      <c r="IM1232" s="519"/>
      <c r="IN1232" s="519"/>
      <c r="IO1232" s="519"/>
      <c r="IP1232" s="519"/>
      <c r="IQ1232" s="519"/>
      <c r="IR1232" s="519"/>
      <c r="IS1232" s="519"/>
      <c r="IT1232" s="519"/>
      <c r="IU1232" s="519"/>
      <c r="IV1232" s="519"/>
    </row>
    <row r="1233" spans="1:256" s="511" customFormat="1" ht="24.75" customHeight="1" hidden="1">
      <c r="A1233" s="541" t="s">
        <v>987</v>
      </c>
      <c r="B1233" s="363"/>
      <c r="C1233" s="363">
        <f t="shared" si="60"/>
        <v>0</v>
      </c>
      <c r="D1233" s="363"/>
      <c r="E1233" s="542"/>
      <c r="F1233" s="543"/>
      <c r="G1233" s="542"/>
      <c r="H1233" s="518"/>
      <c r="I1233" s="519"/>
      <c r="J1233" s="519"/>
      <c r="K1233" s="519"/>
      <c r="L1233" s="519"/>
      <c r="M1233" s="519"/>
      <c r="N1233" s="519"/>
      <c r="O1233" s="519"/>
      <c r="P1233" s="519"/>
      <c r="Q1233" s="519"/>
      <c r="R1233" s="519"/>
      <c r="S1233" s="519"/>
      <c r="T1233" s="519"/>
      <c r="U1233" s="519"/>
      <c r="V1233" s="519"/>
      <c r="W1233" s="519"/>
      <c r="X1233" s="519"/>
      <c r="Y1233" s="519"/>
      <c r="Z1233" s="519"/>
      <c r="AA1233" s="519"/>
      <c r="AB1233" s="519"/>
      <c r="AC1233" s="519"/>
      <c r="AD1233" s="519"/>
      <c r="AE1233" s="519"/>
      <c r="AF1233" s="519"/>
      <c r="HQ1233" s="519"/>
      <c r="HR1233" s="519"/>
      <c r="HS1233" s="519"/>
      <c r="HT1233" s="519"/>
      <c r="HU1233" s="519"/>
      <c r="HV1233" s="519"/>
      <c r="HW1233" s="519"/>
      <c r="HX1233" s="519"/>
      <c r="HY1233" s="519"/>
      <c r="HZ1233" s="519"/>
      <c r="IA1233" s="519"/>
      <c r="IB1233" s="519"/>
      <c r="IC1233" s="519"/>
      <c r="ID1233" s="519"/>
      <c r="IE1233" s="519"/>
      <c r="IF1233" s="519"/>
      <c r="IG1233" s="519"/>
      <c r="IH1233" s="519"/>
      <c r="II1233" s="519"/>
      <c r="IJ1233" s="519"/>
      <c r="IK1233" s="519"/>
      <c r="IL1233" s="519"/>
      <c r="IM1233" s="519"/>
      <c r="IN1233" s="519"/>
      <c r="IO1233" s="519"/>
      <c r="IP1233" s="519"/>
      <c r="IQ1233" s="519"/>
      <c r="IR1233" s="519"/>
      <c r="IS1233" s="519"/>
      <c r="IT1233" s="519"/>
      <c r="IU1233" s="519"/>
      <c r="IV1233" s="519"/>
    </row>
    <row r="1234" spans="1:256" s="506" customFormat="1" ht="24.75" customHeight="1" hidden="1">
      <c r="A1234" s="541" t="s">
        <v>988</v>
      </c>
      <c r="B1234" s="363"/>
      <c r="C1234" s="363">
        <f t="shared" si="60"/>
        <v>0</v>
      </c>
      <c r="D1234" s="363"/>
      <c r="E1234" s="542"/>
      <c r="F1234" s="543"/>
      <c r="G1234" s="542"/>
      <c r="H1234" s="518"/>
      <c r="I1234" s="519"/>
      <c r="J1234" s="519"/>
      <c r="K1234" s="519"/>
      <c r="L1234" s="519"/>
      <c r="M1234" s="519"/>
      <c r="N1234" s="519"/>
      <c r="O1234" s="519"/>
      <c r="P1234" s="519"/>
      <c r="Q1234" s="519"/>
      <c r="R1234" s="519"/>
      <c r="S1234" s="519"/>
      <c r="T1234" s="519"/>
      <c r="U1234" s="519"/>
      <c r="V1234" s="519"/>
      <c r="W1234" s="519"/>
      <c r="X1234" s="519"/>
      <c r="Y1234" s="519"/>
      <c r="Z1234" s="519"/>
      <c r="AA1234" s="519"/>
      <c r="AB1234" s="519"/>
      <c r="AC1234" s="519"/>
      <c r="AD1234" s="519"/>
      <c r="AE1234" s="519"/>
      <c r="AF1234" s="519"/>
      <c r="HQ1234" s="519"/>
      <c r="HR1234" s="519"/>
      <c r="HS1234" s="519"/>
      <c r="HT1234" s="519"/>
      <c r="HU1234" s="519"/>
      <c r="HV1234" s="519"/>
      <c r="HW1234" s="519"/>
      <c r="HX1234" s="519"/>
      <c r="HY1234" s="519"/>
      <c r="HZ1234" s="519"/>
      <c r="IA1234" s="519"/>
      <c r="IB1234" s="519"/>
      <c r="IC1234" s="519"/>
      <c r="ID1234" s="519"/>
      <c r="IE1234" s="519"/>
      <c r="IF1234" s="519"/>
      <c r="IG1234" s="519"/>
      <c r="IH1234" s="519"/>
      <c r="II1234" s="519"/>
      <c r="IJ1234" s="519"/>
      <c r="IK1234" s="519"/>
      <c r="IL1234" s="519"/>
      <c r="IM1234" s="519"/>
      <c r="IN1234" s="519"/>
      <c r="IO1234" s="519"/>
      <c r="IP1234" s="519"/>
      <c r="IQ1234" s="519"/>
      <c r="IR1234" s="519"/>
      <c r="IS1234" s="519"/>
      <c r="IT1234" s="519"/>
      <c r="IU1234" s="519"/>
      <c r="IV1234" s="519"/>
    </row>
    <row r="1235" spans="1:256" s="506" customFormat="1" ht="24.75" customHeight="1" hidden="1">
      <c r="A1235" s="541" t="s">
        <v>989</v>
      </c>
      <c r="B1235" s="363"/>
      <c r="C1235" s="363">
        <f t="shared" si="60"/>
        <v>0</v>
      </c>
      <c r="D1235" s="363"/>
      <c r="E1235" s="542"/>
      <c r="F1235" s="543"/>
      <c r="G1235" s="542"/>
      <c r="H1235" s="518"/>
      <c r="I1235" s="519"/>
      <c r="J1235" s="519"/>
      <c r="K1235" s="519"/>
      <c r="L1235" s="519"/>
      <c r="M1235" s="519"/>
      <c r="N1235" s="519"/>
      <c r="O1235" s="519"/>
      <c r="P1235" s="519"/>
      <c r="Q1235" s="519"/>
      <c r="R1235" s="519"/>
      <c r="S1235" s="519"/>
      <c r="T1235" s="519"/>
      <c r="U1235" s="519"/>
      <c r="V1235" s="519"/>
      <c r="W1235" s="519"/>
      <c r="X1235" s="519"/>
      <c r="Y1235" s="519"/>
      <c r="Z1235" s="519"/>
      <c r="AA1235" s="519"/>
      <c r="AB1235" s="519"/>
      <c r="AC1235" s="519"/>
      <c r="AD1235" s="519"/>
      <c r="AE1235" s="519"/>
      <c r="AF1235" s="519"/>
      <c r="HQ1235" s="519"/>
      <c r="HR1235" s="519"/>
      <c r="HS1235" s="519"/>
      <c r="HT1235" s="519"/>
      <c r="HU1235" s="519"/>
      <c r="HV1235" s="519"/>
      <c r="HW1235" s="519"/>
      <c r="HX1235" s="519"/>
      <c r="HY1235" s="519"/>
      <c r="HZ1235" s="519"/>
      <c r="IA1235" s="519"/>
      <c r="IB1235" s="519"/>
      <c r="IC1235" s="519"/>
      <c r="ID1235" s="519"/>
      <c r="IE1235" s="519"/>
      <c r="IF1235" s="519"/>
      <c r="IG1235" s="519"/>
      <c r="IH1235" s="519"/>
      <c r="II1235" s="519"/>
      <c r="IJ1235" s="519"/>
      <c r="IK1235" s="519"/>
      <c r="IL1235" s="519"/>
      <c r="IM1235" s="519"/>
      <c r="IN1235" s="519"/>
      <c r="IO1235" s="519"/>
      <c r="IP1235" s="519"/>
      <c r="IQ1235" s="519"/>
      <c r="IR1235" s="519"/>
      <c r="IS1235" s="519"/>
      <c r="IT1235" s="519"/>
      <c r="IU1235" s="519"/>
      <c r="IV1235" s="519"/>
    </row>
    <row r="1236" spans="1:256" s="509" customFormat="1" ht="24.75" customHeight="1" hidden="1">
      <c r="A1236" s="541" t="s">
        <v>990</v>
      </c>
      <c r="B1236" s="363"/>
      <c r="C1236" s="363">
        <f t="shared" si="60"/>
        <v>0</v>
      </c>
      <c r="D1236" s="363"/>
      <c r="E1236" s="542"/>
      <c r="F1236" s="543"/>
      <c r="G1236" s="542"/>
      <c r="H1236" s="518"/>
      <c r="I1236" s="519"/>
      <c r="J1236" s="519"/>
      <c r="K1236" s="519"/>
      <c r="L1236" s="519"/>
      <c r="M1236" s="519"/>
      <c r="N1236" s="519"/>
      <c r="O1236" s="519"/>
      <c r="P1236" s="519"/>
      <c r="Q1236" s="519"/>
      <c r="R1236" s="519"/>
      <c r="S1236" s="519"/>
      <c r="T1236" s="519"/>
      <c r="U1236" s="519"/>
      <c r="V1236" s="519"/>
      <c r="W1236" s="519"/>
      <c r="X1236" s="519"/>
      <c r="Y1236" s="519"/>
      <c r="Z1236" s="519"/>
      <c r="AA1236" s="519"/>
      <c r="AB1236" s="519"/>
      <c r="AC1236" s="519"/>
      <c r="AD1236" s="519"/>
      <c r="AE1236" s="519"/>
      <c r="AF1236" s="519"/>
      <c r="HQ1236" s="519"/>
      <c r="HR1236" s="519"/>
      <c r="HS1236" s="519"/>
      <c r="HT1236" s="519"/>
      <c r="HU1236" s="519"/>
      <c r="HV1236" s="519"/>
      <c r="HW1236" s="519"/>
      <c r="HX1236" s="519"/>
      <c r="HY1236" s="519"/>
      <c r="HZ1236" s="519"/>
      <c r="IA1236" s="519"/>
      <c r="IB1236" s="519"/>
      <c r="IC1236" s="519"/>
      <c r="ID1236" s="519"/>
      <c r="IE1236" s="519"/>
      <c r="IF1236" s="519"/>
      <c r="IG1236" s="519"/>
      <c r="IH1236" s="519"/>
      <c r="II1236" s="519"/>
      <c r="IJ1236" s="519"/>
      <c r="IK1236" s="519"/>
      <c r="IL1236" s="519"/>
      <c r="IM1236" s="519"/>
      <c r="IN1236" s="519"/>
      <c r="IO1236" s="519"/>
      <c r="IP1236" s="519"/>
      <c r="IQ1236" s="519"/>
      <c r="IR1236" s="519"/>
      <c r="IS1236" s="519"/>
      <c r="IT1236" s="519"/>
      <c r="IU1236" s="519"/>
      <c r="IV1236" s="519"/>
    </row>
    <row r="1237" spans="1:256" s="506" customFormat="1" ht="24.75" customHeight="1" hidden="1">
      <c r="A1237" s="541" t="s">
        <v>991</v>
      </c>
      <c r="B1237" s="363"/>
      <c r="C1237" s="363">
        <f t="shared" si="60"/>
        <v>0</v>
      </c>
      <c r="D1237" s="363"/>
      <c r="E1237" s="542"/>
      <c r="F1237" s="543"/>
      <c r="G1237" s="542"/>
      <c r="H1237" s="518"/>
      <c r="I1237" s="519"/>
      <c r="J1237" s="519"/>
      <c r="K1237" s="519"/>
      <c r="L1237" s="519"/>
      <c r="M1237" s="519"/>
      <c r="N1237" s="519"/>
      <c r="O1237" s="519"/>
      <c r="P1237" s="519"/>
      <c r="Q1237" s="519"/>
      <c r="R1237" s="519"/>
      <c r="S1237" s="519"/>
      <c r="T1237" s="519"/>
      <c r="U1237" s="519"/>
      <c r="V1237" s="519"/>
      <c r="W1237" s="519"/>
      <c r="X1237" s="519"/>
      <c r="Y1237" s="519"/>
      <c r="Z1237" s="519"/>
      <c r="AA1237" s="519"/>
      <c r="AB1237" s="519"/>
      <c r="AC1237" s="519"/>
      <c r="AD1237" s="519"/>
      <c r="AE1237" s="519"/>
      <c r="AF1237" s="519"/>
      <c r="HQ1237" s="519"/>
      <c r="HR1237" s="519"/>
      <c r="HS1237" s="519"/>
      <c r="HT1237" s="519"/>
      <c r="HU1237" s="519"/>
      <c r="HV1237" s="519"/>
      <c r="HW1237" s="519"/>
      <c r="HX1237" s="519"/>
      <c r="HY1237" s="519"/>
      <c r="HZ1237" s="519"/>
      <c r="IA1237" s="519"/>
      <c r="IB1237" s="519"/>
      <c r="IC1237" s="519"/>
      <c r="ID1237" s="519"/>
      <c r="IE1237" s="519"/>
      <c r="IF1237" s="519"/>
      <c r="IG1237" s="519"/>
      <c r="IH1237" s="519"/>
      <c r="II1237" s="519"/>
      <c r="IJ1237" s="519"/>
      <c r="IK1237" s="519"/>
      <c r="IL1237" s="519"/>
      <c r="IM1237" s="519"/>
      <c r="IN1237" s="519"/>
      <c r="IO1237" s="519"/>
      <c r="IP1237" s="519"/>
      <c r="IQ1237" s="519"/>
      <c r="IR1237" s="519"/>
      <c r="IS1237" s="519"/>
      <c r="IT1237" s="519"/>
      <c r="IU1237" s="519"/>
      <c r="IV1237" s="519"/>
    </row>
    <row r="1238" spans="1:256" s="509" customFormat="1" ht="24.75" customHeight="1" hidden="1">
      <c r="A1238" s="541" t="s">
        <v>992</v>
      </c>
      <c r="B1238" s="363"/>
      <c r="C1238" s="363">
        <f t="shared" si="60"/>
        <v>0</v>
      </c>
      <c r="D1238" s="363"/>
      <c r="E1238" s="542"/>
      <c r="F1238" s="543"/>
      <c r="G1238" s="542"/>
      <c r="H1238" s="518"/>
      <c r="I1238" s="519"/>
      <c r="J1238" s="519"/>
      <c r="K1238" s="519"/>
      <c r="L1238" s="519"/>
      <c r="M1238" s="519"/>
      <c r="N1238" s="519"/>
      <c r="O1238" s="519"/>
      <c r="P1238" s="519"/>
      <c r="Q1238" s="519"/>
      <c r="R1238" s="519"/>
      <c r="S1238" s="519"/>
      <c r="T1238" s="519"/>
      <c r="U1238" s="519"/>
      <c r="V1238" s="519"/>
      <c r="W1238" s="519"/>
      <c r="X1238" s="519"/>
      <c r="Y1238" s="519"/>
      <c r="Z1238" s="519"/>
      <c r="AA1238" s="519"/>
      <c r="AB1238" s="519"/>
      <c r="AC1238" s="519"/>
      <c r="AD1238" s="519"/>
      <c r="AE1238" s="519"/>
      <c r="AF1238" s="519"/>
      <c r="HQ1238" s="519"/>
      <c r="HR1238" s="519"/>
      <c r="HS1238" s="519"/>
      <c r="HT1238" s="519"/>
      <c r="HU1238" s="519"/>
      <c r="HV1238" s="519"/>
      <c r="HW1238" s="519"/>
      <c r="HX1238" s="519"/>
      <c r="HY1238" s="519"/>
      <c r="HZ1238" s="519"/>
      <c r="IA1238" s="519"/>
      <c r="IB1238" s="519"/>
      <c r="IC1238" s="519"/>
      <c r="ID1238" s="519"/>
      <c r="IE1238" s="519"/>
      <c r="IF1238" s="519"/>
      <c r="IG1238" s="519"/>
      <c r="IH1238" s="519"/>
      <c r="II1238" s="519"/>
      <c r="IJ1238" s="519"/>
      <c r="IK1238" s="519"/>
      <c r="IL1238" s="519"/>
      <c r="IM1238" s="519"/>
      <c r="IN1238" s="519"/>
      <c r="IO1238" s="519"/>
      <c r="IP1238" s="519"/>
      <c r="IQ1238" s="519"/>
      <c r="IR1238" s="519"/>
      <c r="IS1238" s="519"/>
      <c r="IT1238" s="519"/>
      <c r="IU1238" s="519"/>
      <c r="IV1238" s="519"/>
    </row>
    <row r="1239" spans="1:256" s="509" customFormat="1" ht="24.75" customHeight="1">
      <c r="A1239" s="541" t="s">
        <v>54</v>
      </c>
      <c r="B1239" s="363">
        <v>3</v>
      </c>
      <c r="C1239" s="363">
        <f t="shared" si="60"/>
        <v>0</v>
      </c>
      <c r="D1239" s="363"/>
      <c r="E1239" s="542"/>
      <c r="F1239" s="543"/>
      <c r="G1239" s="542"/>
      <c r="H1239" s="518"/>
      <c r="I1239" s="519"/>
      <c r="J1239" s="519"/>
      <c r="K1239" s="519"/>
      <c r="L1239" s="519"/>
      <c r="M1239" s="519"/>
      <c r="N1239" s="519"/>
      <c r="O1239" s="519"/>
      <c r="P1239" s="519"/>
      <c r="Q1239" s="519"/>
      <c r="R1239" s="519"/>
      <c r="S1239" s="519"/>
      <c r="T1239" s="519"/>
      <c r="U1239" s="519"/>
      <c r="V1239" s="519"/>
      <c r="W1239" s="519"/>
      <c r="X1239" s="519"/>
      <c r="Y1239" s="519"/>
      <c r="Z1239" s="519"/>
      <c r="AA1239" s="519"/>
      <c r="AB1239" s="519"/>
      <c r="AC1239" s="519"/>
      <c r="AD1239" s="519"/>
      <c r="AE1239" s="519"/>
      <c r="AF1239" s="519"/>
      <c r="HQ1239" s="519"/>
      <c r="HR1239" s="519"/>
      <c r="HS1239" s="519"/>
      <c r="HT1239" s="519"/>
      <c r="HU1239" s="519"/>
      <c r="HV1239" s="519"/>
      <c r="HW1239" s="519"/>
      <c r="HX1239" s="519"/>
      <c r="HY1239" s="519"/>
      <c r="HZ1239" s="519"/>
      <c r="IA1239" s="519"/>
      <c r="IB1239" s="519"/>
      <c r="IC1239" s="519"/>
      <c r="ID1239" s="519"/>
      <c r="IE1239" s="519"/>
      <c r="IF1239" s="519"/>
      <c r="IG1239" s="519"/>
      <c r="IH1239" s="519"/>
      <c r="II1239" s="519"/>
      <c r="IJ1239" s="519"/>
      <c r="IK1239" s="519"/>
      <c r="IL1239" s="519"/>
      <c r="IM1239" s="519"/>
      <c r="IN1239" s="519"/>
      <c r="IO1239" s="519"/>
      <c r="IP1239" s="519"/>
      <c r="IQ1239" s="519"/>
      <c r="IR1239" s="519"/>
      <c r="IS1239" s="519"/>
      <c r="IT1239" s="519"/>
      <c r="IU1239" s="519"/>
      <c r="IV1239" s="519"/>
    </row>
    <row r="1240" spans="1:8" s="508" customFormat="1" ht="24.75" customHeight="1">
      <c r="A1240" s="541" t="s">
        <v>993</v>
      </c>
      <c r="B1240" s="363"/>
      <c r="C1240" s="363">
        <f t="shared" si="60"/>
        <v>0</v>
      </c>
      <c r="D1240" s="360"/>
      <c r="E1240" s="542"/>
      <c r="F1240" s="539"/>
      <c r="G1240" s="542"/>
      <c r="H1240" s="544"/>
    </row>
    <row r="1241" spans="1:8" s="508" customFormat="1" ht="24.75" customHeight="1" hidden="1">
      <c r="A1241" s="534" t="s">
        <v>994</v>
      </c>
      <c r="B1241" s="360">
        <f>SUM(B1242:B1254)</f>
        <v>0</v>
      </c>
      <c r="C1241" s="360">
        <f t="shared" si="60"/>
        <v>0</v>
      </c>
      <c r="D1241" s="360">
        <f>SUM(D1242:D1254)</f>
        <v>0</v>
      </c>
      <c r="E1241" s="536"/>
      <c r="F1241" s="539">
        <f>SUM(F1242:F1254)</f>
        <v>0</v>
      </c>
      <c r="G1241" s="536"/>
      <c r="H1241" s="540">
        <f>SUM(H1242:H1254)</f>
        <v>0</v>
      </c>
    </row>
    <row r="1242" spans="1:256" s="510" customFormat="1" ht="24.75" customHeight="1" hidden="1">
      <c r="A1242" s="541" t="s">
        <v>45</v>
      </c>
      <c r="B1242" s="363"/>
      <c r="C1242" s="363">
        <f t="shared" si="60"/>
        <v>0</v>
      </c>
      <c r="D1242" s="363"/>
      <c r="E1242" s="542"/>
      <c r="F1242" s="543"/>
      <c r="G1242" s="542"/>
      <c r="H1242" s="518"/>
      <c r="I1242" s="519"/>
      <c r="J1242" s="519"/>
      <c r="K1242" s="519"/>
      <c r="L1242" s="519"/>
      <c r="M1242" s="519"/>
      <c r="N1242" s="519"/>
      <c r="O1242" s="519"/>
      <c r="P1242" s="519"/>
      <c r="Q1242" s="519"/>
      <c r="R1242" s="519"/>
      <c r="S1242" s="519"/>
      <c r="T1242" s="519"/>
      <c r="U1242" s="519"/>
      <c r="V1242" s="519"/>
      <c r="W1242" s="519"/>
      <c r="X1242" s="519"/>
      <c r="Y1242" s="519"/>
      <c r="Z1242" s="519"/>
      <c r="AA1242" s="519"/>
      <c r="AB1242" s="519"/>
      <c r="AC1242" s="519"/>
      <c r="AD1242" s="519"/>
      <c r="AE1242" s="519"/>
      <c r="AF1242" s="519"/>
      <c r="HQ1242" s="519"/>
      <c r="HR1242" s="519"/>
      <c r="HS1242" s="519"/>
      <c r="HT1242" s="519"/>
      <c r="HU1242" s="519"/>
      <c r="HV1242" s="519"/>
      <c r="HW1242" s="519"/>
      <c r="HX1242" s="519"/>
      <c r="HY1242" s="519"/>
      <c r="HZ1242" s="519"/>
      <c r="IA1242" s="519"/>
      <c r="IB1242" s="519"/>
      <c r="IC1242" s="519"/>
      <c r="ID1242" s="519"/>
      <c r="IE1242" s="519"/>
      <c r="IF1242" s="519"/>
      <c r="IG1242" s="519"/>
      <c r="IH1242" s="519"/>
      <c r="II1242" s="519"/>
      <c r="IJ1242" s="519"/>
      <c r="IK1242" s="519"/>
      <c r="IL1242" s="519"/>
      <c r="IM1242" s="519"/>
      <c r="IN1242" s="519"/>
      <c r="IO1242" s="519"/>
      <c r="IP1242" s="519"/>
      <c r="IQ1242" s="519"/>
      <c r="IR1242" s="519"/>
      <c r="IS1242" s="519"/>
      <c r="IT1242" s="519"/>
      <c r="IU1242" s="519"/>
      <c r="IV1242" s="519"/>
    </row>
    <row r="1243" spans="1:256" s="510" customFormat="1" ht="24.75" customHeight="1" hidden="1">
      <c r="A1243" s="541" t="s">
        <v>46</v>
      </c>
      <c r="B1243" s="363"/>
      <c r="C1243" s="363">
        <f t="shared" si="60"/>
        <v>0</v>
      </c>
      <c r="D1243" s="363"/>
      <c r="E1243" s="542"/>
      <c r="F1243" s="543"/>
      <c r="G1243" s="542"/>
      <c r="H1243" s="518"/>
      <c r="I1243" s="519"/>
      <c r="J1243" s="519"/>
      <c r="K1243" s="519"/>
      <c r="L1243" s="519"/>
      <c r="M1243" s="519"/>
      <c r="N1243" s="519"/>
      <c r="O1243" s="519"/>
      <c r="P1243" s="519"/>
      <c r="Q1243" s="519"/>
      <c r="R1243" s="519"/>
      <c r="S1243" s="519"/>
      <c r="T1243" s="519"/>
      <c r="U1243" s="519"/>
      <c r="V1243" s="519"/>
      <c r="W1243" s="519"/>
      <c r="X1243" s="519"/>
      <c r="Y1243" s="519"/>
      <c r="Z1243" s="519"/>
      <c r="AA1243" s="519"/>
      <c r="AB1243" s="519"/>
      <c r="AC1243" s="519"/>
      <c r="AD1243" s="519"/>
      <c r="AE1243" s="519"/>
      <c r="AF1243" s="519"/>
      <c r="HQ1243" s="519"/>
      <c r="HR1243" s="519"/>
      <c r="HS1243" s="519"/>
      <c r="HT1243" s="519"/>
      <c r="HU1243" s="519"/>
      <c r="HV1243" s="519"/>
      <c r="HW1243" s="519"/>
      <c r="HX1243" s="519"/>
      <c r="HY1243" s="519"/>
      <c r="HZ1243" s="519"/>
      <c r="IA1243" s="519"/>
      <c r="IB1243" s="519"/>
      <c r="IC1243" s="519"/>
      <c r="ID1243" s="519"/>
      <c r="IE1243" s="519"/>
      <c r="IF1243" s="519"/>
      <c r="IG1243" s="519"/>
      <c r="IH1243" s="519"/>
      <c r="II1243" s="519"/>
      <c r="IJ1243" s="519"/>
      <c r="IK1243" s="519"/>
      <c r="IL1243" s="519"/>
      <c r="IM1243" s="519"/>
      <c r="IN1243" s="519"/>
      <c r="IO1243" s="519"/>
      <c r="IP1243" s="519"/>
      <c r="IQ1243" s="519"/>
      <c r="IR1243" s="519"/>
      <c r="IS1243" s="519"/>
      <c r="IT1243" s="519"/>
      <c r="IU1243" s="519"/>
      <c r="IV1243" s="519"/>
    </row>
    <row r="1244" spans="1:8" s="508" customFormat="1" ht="24.75" customHeight="1" hidden="1">
      <c r="A1244" s="541" t="s">
        <v>47</v>
      </c>
      <c r="B1244" s="363"/>
      <c r="C1244" s="363">
        <f t="shared" si="60"/>
        <v>0</v>
      </c>
      <c r="D1244" s="360"/>
      <c r="E1244" s="542"/>
      <c r="F1244" s="539"/>
      <c r="G1244" s="542"/>
      <c r="H1244" s="544"/>
    </row>
    <row r="1245" spans="1:256" s="510" customFormat="1" ht="24.75" customHeight="1" hidden="1">
      <c r="A1245" s="541" t="s">
        <v>995</v>
      </c>
      <c r="B1245" s="363"/>
      <c r="C1245" s="363">
        <f t="shared" si="60"/>
        <v>0</v>
      </c>
      <c r="D1245" s="363"/>
      <c r="E1245" s="542"/>
      <c r="F1245" s="543"/>
      <c r="G1245" s="542"/>
      <c r="H1245" s="518"/>
      <c r="I1245" s="519"/>
      <c r="J1245" s="519"/>
      <c r="K1245" s="519"/>
      <c r="L1245" s="519"/>
      <c r="M1245" s="519"/>
      <c r="N1245" s="519"/>
      <c r="O1245" s="519"/>
      <c r="P1245" s="519"/>
      <c r="Q1245" s="519"/>
      <c r="R1245" s="519"/>
      <c r="S1245" s="519"/>
      <c r="T1245" s="519"/>
      <c r="U1245" s="519"/>
      <c r="V1245" s="519"/>
      <c r="W1245" s="519"/>
      <c r="X1245" s="519"/>
      <c r="Y1245" s="519"/>
      <c r="Z1245" s="519"/>
      <c r="AA1245" s="519"/>
      <c r="AB1245" s="519"/>
      <c r="AC1245" s="519"/>
      <c r="AD1245" s="519"/>
      <c r="AE1245" s="519"/>
      <c r="AF1245" s="519"/>
      <c r="HQ1245" s="519"/>
      <c r="HR1245" s="519"/>
      <c r="HS1245" s="519"/>
      <c r="HT1245" s="519"/>
      <c r="HU1245" s="519"/>
      <c r="HV1245" s="519"/>
      <c r="HW1245" s="519"/>
      <c r="HX1245" s="519"/>
      <c r="HY1245" s="519"/>
      <c r="HZ1245" s="519"/>
      <c r="IA1245" s="519"/>
      <c r="IB1245" s="519"/>
      <c r="IC1245" s="519"/>
      <c r="ID1245" s="519"/>
      <c r="IE1245" s="519"/>
      <c r="IF1245" s="519"/>
      <c r="IG1245" s="519"/>
      <c r="IH1245" s="519"/>
      <c r="II1245" s="519"/>
      <c r="IJ1245" s="519"/>
      <c r="IK1245" s="519"/>
      <c r="IL1245" s="519"/>
      <c r="IM1245" s="519"/>
      <c r="IN1245" s="519"/>
      <c r="IO1245" s="519"/>
      <c r="IP1245" s="519"/>
      <c r="IQ1245" s="519"/>
      <c r="IR1245" s="519"/>
      <c r="IS1245" s="519"/>
      <c r="IT1245" s="519"/>
      <c r="IU1245" s="519"/>
      <c r="IV1245" s="519"/>
    </row>
    <row r="1246" spans="1:256" s="510" customFormat="1" ht="24.75" customHeight="1" hidden="1">
      <c r="A1246" s="541" t="s">
        <v>996</v>
      </c>
      <c r="B1246" s="363"/>
      <c r="C1246" s="363">
        <f t="shared" si="60"/>
        <v>0</v>
      </c>
      <c r="D1246" s="363"/>
      <c r="E1246" s="542"/>
      <c r="F1246" s="543"/>
      <c r="G1246" s="542"/>
      <c r="H1246" s="518"/>
      <c r="I1246" s="519"/>
      <c r="J1246" s="519"/>
      <c r="K1246" s="519"/>
      <c r="L1246" s="519"/>
      <c r="M1246" s="519"/>
      <c r="N1246" s="519"/>
      <c r="O1246" s="519"/>
      <c r="P1246" s="519"/>
      <c r="Q1246" s="519"/>
      <c r="R1246" s="519"/>
      <c r="S1246" s="519"/>
      <c r="T1246" s="519"/>
      <c r="U1246" s="519"/>
      <c r="V1246" s="519"/>
      <c r="W1246" s="519"/>
      <c r="X1246" s="519"/>
      <c r="Y1246" s="519"/>
      <c r="Z1246" s="519"/>
      <c r="AA1246" s="519"/>
      <c r="AB1246" s="519"/>
      <c r="AC1246" s="519"/>
      <c r="AD1246" s="519"/>
      <c r="AE1246" s="519"/>
      <c r="AF1246" s="519"/>
      <c r="HQ1246" s="519"/>
      <c r="HR1246" s="519"/>
      <c r="HS1246" s="519"/>
      <c r="HT1246" s="519"/>
      <c r="HU1246" s="519"/>
      <c r="HV1246" s="519"/>
      <c r="HW1246" s="519"/>
      <c r="HX1246" s="519"/>
      <c r="HY1246" s="519"/>
      <c r="HZ1246" s="519"/>
      <c r="IA1246" s="519"/>
      <c r="IB1246" s="519"/>
      <c r="IC1246" s="519"/>
      <c r="ID1246" s="519"/>
      <c r="IE1246" s="519"/>
      <c r="IF1246" s="519"/>
      <c r="IG1246" s="519"/>
      <c r="IH1246" s="519"/>
      <c r="II1246" s="519"/>
      <c r="IJ1246" s="519"/>
      <c r="IK1246" s="519"/>
      <c r="IL1246" s="519"/>
      <c r="IM1246" s="519"/>
      <c r="IN1246" s="519"/>
      <c r="IO1246" s="519"/>
      <c r="IP1246" s="519"/>
      <c r="IQ1246" s="519"/>
      <c r="IR1246" s="519"/>
      <c r="IS1246" s="519"/>
      <c r="IT1246" s="519"/>
      <c r="IU1246" s="519"/>
      <c r="IV1246" s="519"/>
    </row>
    <row r="1247" spans="1:256" s="510" customFormat="1" ht="24.75" customHeight="1" hidden="1">
      <c r="A1247" s="541" t="s">
        <v>997</v>
      </c>
      <c r="B1247" s="363"/>
      <c r="C1247" s="363">
        <f t="shared" si="60"/>
        <v>0</v>
      </c>
      <c r="D1247" s="363"/>
      <c r="E1247" s="542"/>
      <c r="F1247" s="543"/>
      <c r="G1247" s="542"/>
      <c r="H1247" s="518"/>
      <c r="I1247" s="519"/>
      <c r="J1247" s="519"/>
      <c r="K1247" s="519"/>
      <c r="L1247" s="519"/>
      <c r="M1247" s="519"/>
      <c r="N1247" s="519"/>
      <c r="O1247" s="519"/>
      <c r="P1247" s="519"/>
      <c r="Q1247" s="519"/>
      <c r="R1247" s="519"/>
      <c r="S1247" s="519"/>
      <c r="T1247" s="519"/>
      <c r="U1247" s="519"/>
      <c r="V1247" s="519"/>
      <c r="W1247" s="519"/>
      <c r="X1247" s="519"/>
      <c r="Y1247" s="519"/>
      <c r="Z1247" s="519"/>
      <c r="AA1247" s="519"/>
      <c r="AB1247" s="519"/>
      <c r="AC1247" s="519"/>
      <c r="AD1247" s="519"/>
      <c r="AE1247" s="519"/>
      <c r="AF1247" s="519"/>
      <c r="HQ1247" s="519"/>
      <c r="HR1247" s="519"/>
      <c r="HS1247" s="519"/>
      <c r="HT1247" s="519"/>
      <c r="HU1247" s="519"/>
      <c r="HV1247" s="519"/>
      <c r="HW1247" s="519"/>
      <c r="HX1247" s="519"/>
      <c r="HY1247" s="519"/>
      <c r="HZ1247" s="519"/>
      <c r="IA1247" s="519"/>
      <c r="IB1247" s="519"/>
      <c r="IC1247" s="519"/>
      <c r="ID1247" s="519"/>
      <c r="IE1247" s="519"/>
      <c r="IF1247" s="519"/>
      <c r="IG1247" s="519"/>
      <c r="IH1247" s="519"/>
      <c r="II1247" s="519"/>
      <c r="IJ1247" s="519"/>
      <c r="IK1247" s="519"/>
      <c r="IL1247" s="519"/>
      <c r="IM1247" s="519"/>
      <c r="IN1247" s="519"/>
      <c r="IO1247" s="519"/>
      <c r="IP1247" s="519"/>
      <c r="IQ1247" s="519"/>
      <c r="IR1247" s="519"/>
      <c r="IS1247" s="519"/>
      <c r="IT1247" s="519"/>
      <c r="IU1247" s="519"/>
      <c r="IV1247" s="519"/>
    </row>
    <row r="1248" spans="1:8" s="508" customFormat="1" ht="24.75" customHeight="1" hidden="1">
      <c r="A1248" s="541" t="s">
        <v>998</v>
      </c>
      <c r="B1248" s="363"/>
      <c r="C1248" s="363">
        <f t="shared" si="60"/>
        <v>0</v>
      </c>
      <c r="D1248" s="360"/>
      <c r="E1248" s="542"/>
      <c r="F1248" s="539"/>
      <c r="G1248" s="542"/>
      <c r="H1248" s="544"/>
    </row>
    <row r="1249" spans="1:8" s="508" customFormat="1" ht="24.75" customHeight="1" hidden="1">
      <c r="A1249" s="541" t="s">
        <v>999</v>
      </c>
      <c r="B1249" s="363"/>
      <c r="C1249" s="363">
        <f t="shared" si="60"/>
        <v>0</v>
      </c>
      <c r="D1249" s="360"/>
      <c r="E1249" s="542"/>
      <c r="F1249" s="539"/>
      <c r="G1249" s="542"/>
      <c r="H1249" s="544"/>
    </row>
    <row r="1250" spans="1:256" s="510" customFormat="1" ht="24.75" customHeight="1" hidden="1">
      <c r="A1250" s="541" t="s">
        <v>1000</v>
      </c>
      <c r="B1250" s="363"/>
      <c r="C1250" s="363">
        <f t="shared" si="60"/>
        <v>0</v>
      </c>
      <c r="D1250" s="363"/>
      <c r="E1250" s="542"/>
      <c r="F1250" s="543"/>
      <c r="G1250" s="542"/>
      <c r="H1250" s="518"/>
      <c r="I1250" s="519"/>
      <c r="J1250" s="519"/>
      <c r="K1250" s="519"/>
      <c r="L1250" s="519"/>
      <c r="M1250" s="519"/>
      <c r="N1250" s="519"/>
      <c r="O1250" s="519"/>
      <c r="P1250" s="519"/>
      <c r="Q1250" s="519"/>
      <c r="R1250" s="519"/>
      <c r="S1250" s="519"/>
      <c r="T1250" s="519"/>
      <c r="U1250" s="519"/>
      <c r="V1250" s="519"/>
      <c r="W1250" s="519"/>
      <c r="X1250" s="519"/>
      <c r="Y1250" s="519"/>
      <c r="Z1250" s="519"/>
      <c r="AA1250" s="519"/>
      <c r="AB1250" s="519"/>
      <c r="AC1250" s="519"/>
      <c r="AD1250" s="519"/>
      <c r="AE1250" s="519"/>
      <c r="AF1250" s="519"/>
      <c r="HQ1250" s="519"/>
      <c r="HR1250" s="519"/>
      <c r="HS1250" s="519"/>
      <c r="HT1250" s="519"/>
      <c r="HU1250" s="519"/>
      <c r="HV1250" s="519"/>
      <c r="HW1250" s="519"/>
      <c r="HX1250" s="519"/>
      <c r="HY1250" s="519"/>
      <c r="HZ1250" s="519"/>
      <c r="IA1250" s="519"/>
      <c r="IB1250" s="519"/>
      <c r="IC1250" s="519"/>
      <c r="ID1250" s="519"/>
      <c r="IE1250" s="519"/>
      <c r="IF1250" s="519"/>
      <c r="IG1250" s="519"/>
      <c r="IH1250" s="519"/>
      <c r="II1250" s="519"/>
      <c r="IJ1250" s="519"/>
      <c r="IK1250" s="519"/>
      <c r="IL1250" s="519"/>
      <c r="IM1250" s="519"/>
      <c r="IN1250" s="519"/>
      <c r="IO1250" s="519"/>
      <c r="IP1250" s="519"/>
      <c r="IQ1250" s="519"/>
      <c r="IR1250" s="519"/>
      <c r="IS1250" s="519"/>
      <c r="IT1250" s="519"/>
      <c r="IU1250" s="519"/>
      <c r="IV1250" s="519"/>
    </row>
    <row r="1251" spans="1:256" s="510" customFormat="1" ht="24.75" customHeight="1" hidden="1">
      <c r="A1251" s="541" t="s">
        <v>1001</v>
      </c>
      <c r="B1251" s="363"/>
      <c r="C1251" s="363">
        <f t="shared" si="60"/>
        <v>0</v>
      </c>
      <c r="D1251" s="363"/>
      <c r="E1251" s="542"/>
      <c r="F1251" s="543"/>
      <c r="G1251" s="542"/>
      <c r="H1251" s="518"/>
      <c r="I1251" s="519"/>
      <c r="J1251" s="519"/>
      <c r="K1251" s="519"/>
      <c r="L1251" s="519"/>
      <c r="M1251" s="519"/>
      <c r="N1251" s="519"/>
      <c r="O1251" s="519"/>
      <c r="P1251" s="519"/>
      <c r="Q1251" s="519"/>
      <c r="R1251" s="519"/>
      <c r="S1251" s="519"/>
      <c r="T1251" s="519"/>
      <c r="U1251" s="519"/>
      <c r="V1251" s="519"/>
      <c r="W1251" s="519"/>
      <c r="X1251" s="519"/>
      <c r="Y1251" s="519"/>
      <c r="Z1251" s="519"/>
      <c r="AA1251" s="519"/>
      <c r="AB1251" s="519"/>
      <c r="AC1251" s="519"/>
      <c r="AD1251" s="519"/>
      <c r="AE1251" s="519"/>
      <c r="AF1251" s="519"/>
      <c r="HQ1251" s="519"/>
      <c r="HR1251" s="519"/>
      <c r="HS1251" s="519"/>
      <c r="HT1251" s="519"/>
      <c r="HU1251" s="519"/>
      <c r="HV1251" s="519"/>
      <c r="HW1251" s="519"/>
      <c r="HX1251" s="519"/>
      <c r="HY1251" s="519"/>
      <c r="HZ1251" s="519"/>
      <c r="IA1251" s="519"/>
      <c r="IB1251" s="519"/>
      <c r="IC1251" s="519"/>
      <c r="ID1251" s="519"/>
      <c r="IE1251" s="519"/>
      <c r="IF1251" s="519"/>
      <c r="IG1251" s="519"/>
      <c r="IH1251" s="519"/>
      <c r="II1251" s="519"/>
      <c r="IJ1251" s="519"/>
      <c r="IK1251" s="519"/>
      <c r="IL1251" s="519"/>
      <c r="IM1251" s="519"/>
      <c r="IN1251" s="519"/>
      <c r="IO1251" s="519"/>
      <c r="IP1251" s="519"/>
      <c r="IQ1251" s="519"/>
      <c r="IR1251" s="519"/>
      <c r="IS1251" s="519"/>
      <c r="IT1251" s="519"/>
      <c r="IU1251" s="519"/>
      <c r="IV1251" s="519"/>
    </row>
    <row r="1252" spans="1:8" s="508" customFormat="1" ht="24.75" customHeight="1" hidden="1">
      <c r="A1252" s="541" t="s">
        <v>1002</v>
      </c>
      <c r="B1252" s="363"/>
      <c r="C1252" s="363">
        <f t="shared" si="60"/>
        <v>0</v>
      </c>
      <c r="D1252" s="363"/>
      <c r="E1252" s="542"/>
      <c r="F1252" s="543"/>
      <c r="G1252" s="542"/>
      <c r="H1252" s="544"/>
    </row>
    <row r="1253" spans="1:256" s="510" customFormat="1" ht="24.75" customHeight="1" hidden="1">
      <c r="A1253" s="541" t="s">
        <v>54</v>
      </c>
      <c r="B1253" s="363"/>
      <c r="C1253" s="363">
        <f t="shared" si="60"/>
        <v>0</v>
      </c>
      <c r="D1253" s="363"/>
      <c r="E1253" s="542"/>
      <c r="F1253" s="543"/>
      <c r="G1253" s="542"/>
      <c r="H1253" s="518"/>
      <c r="I1253" s="519"/>
      <c r="J1253" s="519"/>
      <c r="K1253" s="519"/>
      <c r="L1253" s="519"/>
      <c r="M1253" s="519"/>
      <c r="N1253" s="519"/>
      <c r="O1253" s="519"/>
      <c r="P1253" s="519"/>
      <c r="Q1253" s="519"/>
      <c r="R1253" s="519"/>
      <c r="S1253" s="519"/>
      <c r="T1253" s="519"/>
      <c r="U1253" s="519"/>
      <c r="V1253" s="519"/>
      <c r="W1253" s="519"/>
      <c r="X1253" s="519"/>
      <c r="Y1253" s="519"/>
      <c r="Z1253" s="519"/>
      <c r="AA1253" s="519"/>
      <c r="AB1253" s="519"/>
      <c r="AC1253" s="519"/>
      <c r="AD1253" s="519"/>
      <c r="AE1253" s="519"/>
      <c r="AF1253" s="519"/>
      <c r="HQ1253" s="519"/>
      <c r="HR1253" s="519"/>
      <c r="HS1253" s="519"/>
      <c r="HT1253" s="519"/>
      <c r="HU1253" s="519"/>
      <c r="HV1253" s="519"/>
      <c r="HW1253" s="519"/>
      <c r="HX1253" s="519"/>
      <c r="HY1253" s="519"/>
      <c r="HZ1253" s="519"/>
      <c r="IA1253" s="519"/>
      <c r="IB1253" s="519"/>
      <c r="IC1253" s="519"/>
      <c r="ID1253" s="519"/>
      <c r="IE1253" s="519"/>
      <c r="IF1253" s="519"/>
      <c r="IG1253" s="519"/>
      <c r="IH1253" s="519"/>
      <c r="II1253" s="519"/>
      <c r="IJ1253" s="519"/>
      <c r="IK1253" s="519"/>
      <c r="IL1253" s="519"/>
      <c r="IM1253" s="519"/>
      <c r="IN1253" s="519"/>
      <c r="IO1253" s="519"/>
      <c r="IP1253" s="519"/>
      <c r="IQ1253" s="519"/>
      <c r="IR1253" s="519"/>
      <c r="IS1253" s="519"/>
      <c r="IT1253" s="519"/>
      <c r="IU1253" s="519"/>
      <c r="IV1253" s="519"/>
    </row>
    <row r="1254" spans="1:256" s="510" customFormat="1" ht="24.75" customHeight="1" hidden="1">
      <c r="A1254" s="541" t="s">
        <v>1003</v>
      </c>
      <c r="B1254" s="363"/>
      <c r="C1254" s="363">
        <f t="shared" si="60"/>
        <v>0</v>
      </c>
      <c r="D1254" s="363"/>
      <c r="E1254" s="542"/>
      <c r="F1254" s="543"/>
      <c r="G1254" s="542"/>
      <c r="H1254" s="518"/>
      <c r="I1254" s="519"/>
      <c r="J1254" s="519"/>
      <c r="K1254" s="519"/>
      <c r="L1254" s="519"/>
      <c r="M1254" s="519"/>
      <c r="N1254" s="519"/>
      <c r="O1254" s="519"/>
      <c r="P1254" s="519"/>
      <c r="Q1254" s="519"/>
      <c r="R1254" s="519"/>
      <c r="S1254" s="519"/>
      <c r="T1254" s="519"/>
      <c r="U1254" s="519"/>
      <c r="V1254" s="519"/>
      <c r="W1254" s="519"/>
      <c r="X1254" s="519"/>
      <c r="Y1254" s="519"/>
      <c r="Z1254" s="519"/>
      <c r="AA1254" s="519"/>
      <c r="AB1254" s="519"/>
      <c r="AC1254" s="519"/>
      <c r="AD1254" s="519"/>
      <c r="AE1254" s="519"/>
      <c r="AF1254" s="519"/>
      <c r="HQ1254" s="519"/>
      <c r="HR1254" s="519"/>
      <c r="HS1254" s="519"/>
      <c r="HT1254" s="519"/>
      <c r="HU1254" s="519"/>
      <c r="HV1254" s="519"/>
      <c r="HW1254" s="519"/>
      <c r="HX1254" s="519"/>
      <c r="HY1254" s="519"/>
      <c r="HZ1254" s="519"/>
      <c r="IA1254" s="519"/>
      <c r="IB1254" s="519"/>
      <c r="IC1254" s="519"/>
      <c r="ID1254" s="519"/>
      <c r="IE1254" s="519"/>
      <c r="IF1254" s="519"/>
      <c r="IG1254" s="519"/>
      <c r="IH1254" s="519"/>
      <c r="II1254" s="519"/>
      <c r="IJ1254" s="519"/>
      <c r="IK1254" s="519"/>
      <c r="IL1254" s="519"/>
      <c r="IM1254" s="519"/>
      <c r="IN1254" s="519"/>
      <c r="IO1254" s="519"/>
      <c r="IP1254" s="519"/>
      <c r="IQ1254" s="519"/>
      <c r="IR1254" s="519"/>
      <c r="IS1254" s="519"/>
      <c r="IT1254" s="519"/>
      <c r="IU1254" s="519"/>
      <c r="IV1254" s="519"/>
    </row>
    <row r="1255" spans="1:8" s="508" customFormat="1" ht="24.75" customHeight="1" hidden="1">
      <c r="A1255" s="534" t="s">
        <v>1004</v>
      </c>
      <c r="B1255" s="360">
        <f>SUM(B1256:B1259)</f>
        <v>0</v>
      </c>
      <c r="C1255" s="360">
        <f t="shared" si="60"/>
        <v>0</v>
      </c>
      <c r="D1255" s="360">
        <f>SUM(D1256:D1259)</f>
        <v>0</v>
      </c>
      <c r="E1255" s="536"/>
      <c r="F1255" s="539">
        <f>SUM(F1256:F1259)</f>
        <v>0</v>
      </c>
      <c r="G1255" s="536"/>
      <c r="H1255" s="540">
        <f>SUM(H1256:H1259)</f>
        <v>0</v>
      </c>
    </row>
    <row r="1256" spans="1:256" s="509" customFormat="1" ht="24.75" customHeight="1" hidden="1">
      <c r="A1256" s="541" t="s">
        <v>1005</v>
      </c>
      <c r="B1256" s="363"/>
      <c r="C1256" s="363">
        <f t="shared" si="60"/>
        <v>0</v>
      </c>
      <c r="D1256" s="363"/>
      <c r="E1256" s="542"/>
      <c r="F1256" s="543"/>
      <c r="G1256" s="542"/>
      <c r="H1256" s="518"/>
      <c r="I1256" s="519"/>
      <c r="J1256" s="519"/>
      <c r="K1256" s="519"/>
      <c r="L1256" s="519"/>
      <c r="M1256" s="519"/>
      <c r="N1256" s="519"/>
      <c r="O1256" s="519"/>
      <c r="P1256" s="519"/>
      <c r="Q1256" s="519"/>
      <c r="R1256" s="519"/>
      <c r="S1256" s="519"/>
      <c r="T1256" s="519"/>
      <c r="U1256" s="519"/>
      <c r="V1256" s="519"/>
      <c r="W1256" s="519"/>
      <c r="X1256" s="519"/>
      <c r="Y1256" s="519"/>
      <c r="Z1256" s="519"/>
      <c r="AA1256" s="519"/>
      <c r="AB1256" s="519"/>
      <c r="AC1256" s="519"/>
      <c r="AD1256" s="519"/>
      <c r="AE1256" s="519"/>
      <c r="AF1256" s="519"/>
      <c r="HQ1256" s="519"/>
      <c r="HR1256" s="519"/>
      <c r="HS1256" s="519"/>
      <c r="HT1256" s="519"/>
      <c r="HU1256" s="519"/>
      <c r="HV1256" s="519"/>
      <c r="HW1256" s="519"/>
      <c r="HX1256" s="519"/>
      <c r="HY1256" s="519"/>
      <c r="HZ1256" s="519"/>
      <c r="IA1256" s="519"/>
      <c r="IB1256" s="519"/>
      <c r="IC1256" s="519"/>
      <c r="ID1256" s="519"/>
      <c r="IE1256" s="519"/>
      <c r="IF1256" s="519"/>
      <c r="IG1256" s="519"/>
      <c r="IH1256" s="519"/>
      <c r="II1256" s="519"/>
      <c r="IJ1256" s="519"/>
      <c r="IK1256" s="519"/>
      <c r="IL1256" s="519"/>
      <c r="IM1256" s="519"/>
      <c r="IN1256" s="519"/>
      <c r="IO1256" s="519"/>
      <c r="IP1256" s="519"/>
      <c r="IQ1256" s="519"/>
      <c r="IR1256" s="519"/>
      <c r="IS1256" s="519"/>
      <c r="IT1256" s="519"/>
      <c r="IU1256" s="519"/>
      <c r="IV1256" s="519"/>
    </row>
    <row r="1257" spans="1:256" s="509" customFormat="1" ht="24.75" customHeight="1" hidden="1">
      <c r="A1257" s="541" t="s">
        <v>1006</v>
      </c>
      <c r="B1257" s="363"/>
      <c r="C1257" s="363">
        <f t="shared" si="60"/>
        <v>0</v>
      </c>
      <c r="D1257" s="363"/>
      <c r="E1257" s="542"/>
      <c r="F1257" s="543"/>
      <c r="G1257" s="542"/>
      <c r="H1257" s="518"/>
      <c r="I1257" s="519"/>
      <c r="J1257" s="519"/>
      <c r="K1257" s="519"/>
      <c r="L1257" s="519"/>
      <c r="M1257" s="519"/>
      <c r="N1257" s="519"/>
      <c r="O1257" s="519"/>
      <c r="P1257" s="519"/>
      <c r="Q1257" s="519"/>
      <c r="R1257" s="519"/>
      <c r="S1257" s="519"/>
      <c r="T1257" s="519"/>
      <c r="U1257" s="519"/>
      <c r="V1257" s="519"/>
      <c r="W1257" s="519"/>
      <c r="X1257" s="519"/>
      <c r="Y1257" s="519"/>
      <c r="Z1257" s="519"/>
      <c r="AA1257" s="519"/>
      <c r="AB1257" s="519"/>
      <c r="AC1257" s="519"/>
      <c r="AD1257" s="519"/>
      <c r="AE1257" s="519"/>
      <c r="AF1257" s="519"/>
      <c r="HQ1257" s="519"/>
      <c r="HR1257" s="519"/>
      <c r="HS1257" s="519"/>
      <c r="HT1257" s="519"/>
      <c r="HU1257" s="519"/>
      <c r="HV1257" s="519"/>
      <c r="HW1257" s="519"/>
      <c r="HX1257" s="519"/>
      <c r="HY1257" s="519"/>
      <c r="HZ1257" s="519"/>
      <c r="IA1257" s="519"/>
      <c r="IB1257" s="519"/>
      <c r="IC1257" s="519"/>
      <c r="ID1257" s="519"/>
      <c r="IE1257" s="519"/>
      <c r="IF1257" s="519"/>
      <c r="IG1257" s="519"/>
      <c r="IH1257" s="519"/>
      <c r="II1257" s="519"/>
      <c r="IJ1257" s="519"/>
      <c r="IK1257" s="519"/>
      <c r="IL1257" s="519"/>
      <c r="IM1257" s="519"/>
      <c r="IN1257" s="519"/>
      <c r="IO1257" s="519"/>
      <c r="IP1257" s="519"/>
      <c r="IQ1257" s="519"/>
      <c r="IR1257" s="519"/>
      <c r="IS1257" s="519"/>
      <c r="IT1257" s="519"/>
      <c r="IU1257" s="519"/>
      <c r="IV1257" s="519"/>
    </row>
    <row r="1258" spans="1:256" s="506" customFormat="1" ht="24.75" customHeight="1" hidden="1">
      <c r="A1258" s="541" t="s">
        <v>1007</v>
      </c>
      <c r="B1258" s="363"/>
      <c r="C1258" s="363">
        <f t="shared" si="60"/>
        <v>0</v>
      </c>
      <c r="D1258" s="363"/>
      <c r="E1258" s="542"/>
      <c r="F1258" s="543"/>
      <c r="G1258" s="542"/>
      <c r="H1258" s="518"/>
      <c r="I1258" s="519"/>
      <c r="J1258" s="519"/>
      <c r="K1258" s="519"/>
      <c r="L1258" s="519"/>
      <c r="M1258" s="519"/>
      <c r="N1258" s="519"/>
      <c r="O1258" s="519"/>
      <c r="P1258" s="519"/>
      <c r="Q1258" s="519"/>
      <c r="R1258" s="519"/>
      <c r="S1258" s="519"/>
      <c r="T1258" s="519"/>
      <c r="U1258" s="519"/>
      <c r="V1258" s="519"/>
      <c r="W1258" s="519"/>
      <c r="X1258" s="519"/>
      <c r="Y1258" s="519"/>
      <c r="Z1258" s="519"/>
      <c r="AA1258" s="519"/>
      <c r="AB1258" s="519"/>
      <c r="AC1258" s="519"/>
      <c r="AD1258" s="519"/>
      <c r="AE1258" s="519"/>
      <c r="AF1258" s="519"/>
      <c r="HQ1258" s="519"/>
      <c r="HR1258" s="519"/>
      <c r="HS1258" s="519"/>
      <c r="HT1258" s="519"/>
      <c r="HU1258" s="519"/>
      <c r="HV1258" s="519"/>
      <c r="HW1258" s="519"/>
      <c r="HX1258" s="519"/>
      <c r="HY1258" s="519"/>
      <c r="HZ1258" s="519"/>
      <c r="IA1258" s="519"/>
      <c r="IB1258" s="519"/>
      <c r="IC1258" s="519"/>
      <c r="ID1258" s="519"/>
      <c r="IE1258" s="519"/>
      <c r="IF1258" s="519"/>
      <c r="IG1258" s="519"/>
      <c r="IH1258" s="519"/>
      <c r="II1258" s="519"/>
      <c r="IJ1258" s="519"/>
      <c r="IK1258" s="519"/>
      <c r="IL1258" s="519"/>
      <c r="IM1258" s="519"/>
      <c r="IN1258" s="519"/>
      <c r="IO1258" s="519"/>
      <c r="IP1258" s="519"/>
      <c r="IQ1258" s="519"/>
      <c r="IR1258" s="519"/>
      <c r="IS1258" s="519"/>
      <c r="IT1258" s="519"/>
      <c r="IU1258" s="519"/>
      <c r="IV1258" s="519"/>
    </row>
    <row r="1259" spans="1:256" s="506" customFormat="1" ht="24.75" customHeight="1" hidden="1">
      <c r="A1259" s="541" t="s">
        <v>1008</v>
      </c>
      <c r="B1259" s="363"/>
      <c r="C1259" s="363">
        <f t="shared" si="60"/>
        <v>0</v>
      </c>
      <c r="D1259" s="363"/>
      <c r="E1259" s="542"/>
      <c r="F1259" s="543"/>
      <c r="G1259" s="542"/>
      <c r="H1259" s="518"/>
      <c r="I1259" s="519"/>
      <c r="J1259" s="519"/>
      <c r="K1259" s="519"/>
      <c r="L1259" s="519"/>
      <c r="M1259" s="519"/>
      <c r="N1259" s="519"/>
      <c r="O1259" s="519"/>
      <c r="P1259" s="519"/>
      <c r="Q1259" s="519"/>
      <c r="R1259" s="519"/>
      <c r="S1259" s="519"/>
      <c r="T1259" s="519"/>
      <c r="U1259" s="519"/>
      <c r="V1259" s="519"/>
      <c r="W1259" s="519"/>
      <c r="X1259" s="519"/>
      <c r="Y1259" s="519"/>
      <c r="Z1259" s="519"/>
      <c r="AA1259" s="519"/>
      <c r="AB1259" s="519"/>
      <c r="AC1259" s="519"/>
      <c r="AD1259" s="519"/>
      <c r="AE1259" s="519"/>
      <c r="AF1259" s="519"/>
      <c r="HQ1259" s="519"/>
      <c r="HR1259" s="519"/>
      <c r="HS1259" s="519"/>
      <c r="HT1259" s="519"/>
      <c r="HU1259" s="519"/>
      <c r="HV1259" s="519"/>
      <c r="HW1259" s="519"/>
      <c r="HX1259" s="519"/>
      <c r="HY1259" s="519"/>
      <c r="HZ1259" s="519"/>
      <c r="IA1259" s="519"/>
      <c r="IB1259" s="519"/>
      <c r="IC1259" s="519"/>
      <c r="ID1259" s="519"/>
      <c r="IE1259" s="519"/>
      <c r="IF1259" s="519"/>
      <c r="IG1259" s="519"/>
      <c r="IH1259" s="519"/>
      <c r="II1259" s="519"/>
      <c r="IJ1259" s="519"/>
      <c r="IK1259" s="519"/>
      <c r="IL1259" s="519"/>
      <c r="IM1259" s="519"/>
      <c r="IN1259" s="519"/>
      <c r="IO1259" s="519"/>
      <c r="IP1259" s="519"/>
      <c r="IQ1259" s="519"/>
      <c r="IR1259" s="519"/>
      <c r="IS1259" s="519"/>
      <c r="IT1259" s="519"/>
      <c r="IU1259" s="519"/>
      <c r="IV1259" s="519"/>
    </row>
    <row r="1260" spans="1:8" s="508" customFormat="1" ht="24.75" customHeight="1" hidden="1">
      <c r="A1260" s="534" t="s">
        <v>1009</v>
      </c>
      <c r="B1260" s="360">
        <f>SUM(B1261:B1265)</f>
        <v>0</v>
      </c>
      <c r="C1260" s="360">
        <f t="shared" si="60"/>
        <v>0</v>
      </c>
      <c r="D1260" s="360">
        <f>SUM(D1261:D1265)</f>
        <v>0</v>
      </c>
      <c r="E1260" s="536"/>
      <c r="F1260" s="539">
        <f>SUM(F1261:F1265)</f>
        <v>0</v>
      </c>
      <c r="G1260" s="536"/>
      <c r="H1260" s="540">
        <f>SUM(H1261:H1265)</f>
        <v>0</v>
      </c>
    </row>
    <row r="1261" spans="1:256" s="506" customFormat="1" ht="24.75" customHeight="1" hidden="1">
      <c r="A1261" s="541" t="s">
        <v>1010</v>
      </c>
      <c r="B1261" s="363"/>
      <c r="C1261" s="363">
        <f t="shared" si="60"/>
        <v>0</v>
      </c>
      <c r="D1261" s="363"/>
      <c r="E1261" s="542"/>
      <c r="F1261" s="543"/>
      <c r="G1261" s="542"/>
      <c r="H1261" s="518"/>
      <c r="I1261" s="519"/>
      <c r="J1261" s="519"/>
      <c r="K1261" s="519"/>
      <c r="L1261" s="519"/>
      <c r="M1261" s="519"/>
      <c r="N1261" s="519"/>
      <c r="O1261" s="519"/>
      <c r="P1261" s="519"/>
      <c r="Q1261" s="519"/>
      <c r="R1261" s="519"/>
      <c r="S1261" s="519"/>
      <c r="T1261" s="519"/>
      <c r="U1261" s="519"/>
      <c r="V1261" s="519"/>
      <c r="W1261" s="519"/>
      <c r="X1261" s="519"/>
      <c r="Y1261" s="519"/>
      <c r="Z1261" s="519"/>
      <c r="AA1261" s="519"/>
      <c r="AB1261" s="519"/>
      <c r="AC1261" s="519"/>
      <c r="AD1261" s="519"/>
      <c r="AE1261" s="519"/>
      <c r="AF1261" s="519"/>
      <c r="HQ1261" s="519"/>
      <c r="HR1261" s="519"/>
      <c r="HS1261" s="519"/>
      <c r="HT1261" s="519"/>
      <c r="HU1261" s="519"/>
      <c r="HV1261" s="519"/>
      <c r="HW1261" s="519"/>
      <c r="HX1261" s="519"/>
      <c r="HY1261" s="519"/>
      <c r="HZ1261" s="519"/>
      <c r="IA1261" s="519"/>
      <c r="IB1261" s="519"/>
      <c r="IC1261" s="519"/>
      <c r="ID1261" s="519"/>
      <c r="IE1261" s="519"/>
      <c r="IF1261" s="519"/>
      <c r="IG1261" s="519"/>
      <c r="IH1261" s="519"/>
      <c r="II1261" s="519"/>
      <c r="IJ1261" s="519"/>
      <c r="IK1261" s="519"/>
      <c r="IL1261" s="519"/>
      <c r="IM1261" s="519"/>
      <c r="IN1261" s="519"/>
      <c r="IO1261" s="519"/>
      <c r="IP1261" s="519"/>
      <c r="IQ1261" s="519"/>
      <c r="IR1261" s="519"/>
      <c r="IS1261" s="519"/>
      <c r="IT1261" s="519"/>
      <c r="IU1261" s="519"/>
      <c r="IV1261" s="519"/>
    </row>
    <row r="1262" spans="1:256" s="506" customFormat="1" ht="24.75" customHeight="1" hidden="1">
      <c r="A1262" s="541" t="s">
        <v>1011</v>
      </c>
      <c r="B1262" s="363"/>
      <c r="C1262" s="363">
        <f t="shared" si="60"/>
        <v>0</v>
      </c>
      <c r="D1262" s="363"/>
      <c r="E1262" s="542"/>
      <c r="F1262" s="543"/>
      <c r="G1262" s="542"/>
      <c r="H1262" s="518"/>
      <c r="I1262" s="519"/>
      <c r="J1262" s="519"/>
      <c r="K1262" s="519"/>
      <c r="L1262" s="519"/>
      <c r="M1262" s="519"/>
      <c r="N1262" s="519"/>
      <c r="O1262" s="519"/>
      <c r="P1262" s="519"/>
      <c r="Q1262" s="519"/>
      <c r="R1262" s="519"/>
      <c r="S1262" s="519"/>
      <c r="T1262" s="519"/>
      <c r="U1262" s="519"/>
      <c r="V1262" s="519"/>
      <c r="W1262" s="519"/>
      <c r="X1262" s="519"/>
      <c r="Y1262" s="519"/>
      <c r="Z1262" s="519"/>
      <c r="AA1262" s="519"/>
      <c r="AB1262" s="519"/>
      <c r="AC1262" s="519"/>
      <c r="AD1262" s="519"/>
      <c r="AE1262" s="519"/>
      <c r="AF1262" s="519"/>
      <c r="HQ1262" s="519"/>
      <c r="HR1262" s="519"/>
      <c r="HS1262" s="519"/>
      <c r="HT1262" s="519"/>
      <c r="HU1262" s="519"/>
      <c r="HV1262" s="519"/>
      <c r="HW1262" s="519"/>
      <c r="HX1262" s="519"/>
      <c r="HY1262" s="519"/>
      <c r="HZ1262" s="519"/>
      <c r="IA1262" s="519"/>
      <c r="IB1262" s="519"/>
      <c r="IC1262" s="519"/>
      <c r="ID1262" s="519"/>
      <c r="IE1262" s="519"/>
      <c r="IF1262" s="519"/>
      <c r="IG1262" s="519"/>
      <c r="IH1262" s="519"/>
      <c r="II1262" s="519"/>
      <c r="IJ1262" s="519"/>
      <c r="IK1262" s="519"/>
      <c r="IL1262" s="519"/>
      <c r="IM1262" s="519"/>
      <c r="IN1262" s="519"/>
      <c r="IO1262" s="519"/>
      <c r="IP1262" s="519"/>
      <c r="IQ1262" s="519"/>
      <c r="IR1262" s="519"/>
      <c r="IS1262" s="519"/>
      <c r="IT1262" s="519"/>
      <c r="IU1262" s="519"/>
      <c r="IV1262" s="519"/>
    </row>
    <row r="1263" spans="1:256" s="506" customFormat="1" ht="24.75" customHeight="1" hidden="1">
      <c r="A1263" s="541" t="s">
        <v>1012</v>
      </c>
      <c r="B1263" s="363"/>
      <c r="C1263" s="363">
        <f t="shared" si="60"/>
        <v>0</v>
      </c>
      <c r="D1263" s="363"/>
      <c r="E1263" s="542"/>
      <c r="F1263" s="543"/>
      <c r="G1263" s="542"/>
      <c r="H1263" s="518"/>
      <c r="I1263" s="519"/>
      <c r="J1263" s="519"/>
      <c r="K1263" s="519"/>
      <c r="L1263" s="519"/>
      <c r="M1263" s="519"/>
      <c r="N1263" s="519"/>
      <c r="O1263" s="519"/>
      <c r="P1263" s="519"/>
      <c r="Q1263" s="519"/>
      <c r="R1263" s="519"/>
      <c r="S1263" s="519"/>
      <c r="T1263" s="519"/>
      <c r="U1263" s="519"/>
      <c r="V1263" s="519"/>
      <c r="W1263" s="519"/>
      <c r="X1263" s="519"/>
      <c r="Y1263" s="519"/>
      <c r="Z1263" s="519"/>
      <c r="AA1263" s="519"/>
      <c r="AB1263" s="519"/>
      <c r="AC1263" s="519"/>
      <c r="AD1263" s="519"/>
      <c r="AE1263" s="519"/>
      <c r="AF1263" s="519"/>
      <c r="HQ1263" s="519"/>
      <c r="HR1263" s="519"/>
      <c r="HS1263" s="519"/>
      <c r="HT1263" s="519"/>
      <c r="HU1263" s="519"/>
      <c r="HV1263" s="519"/>
      <c r="HW1263" s="519"/>
      <c r="HX1263" s="519"/>
      <c r="HY1263" s="519"/>
      <c r="HZ1263" s="519"/>
      <c r="IA1263" s="519"/>
      <c r="IB1263" s="519"/>
      <c r="IC1263" s="519"/>
      <c r="ID1263" s="519"/>
      <c r="IE1263" s="519"/>
      <c r="IF1263" s="519"/>
      <c r="IG1263" s="519"/>
      <c r="IH1263" s="519"/>
      <c r="II1263" s="519"/>
      <c r="IJ1263" s="519"/>
      <c r="IK1263" s="519"/>
      <c r="IL1263" s="519"/>
      <c r="IM1263" s="519"/>
      <c r="IN1263" s="519"/>
      <c r="IO1263" s="519"/>
      <c r="IP1263" s="519"/>
      <c r="IQ1263" s="519"/>
      <c r="IR1263" s="519"/>
      <c r="IS1263" s="519"/>
      <c r="IT1263" s="519"/>
      <c r="IU1263" s="519"/>
      <c r="IV1263" s="519"/>
    </row>
    <row r="1264" spans="1:8" s="508" customFormat="1" ht="24.75" customHeight="1" hidden="1">
      <c r="A1264" s="541" t="s">
        <v>1013</v>
      </c>
      <c r="B1264" s="363"/>
      <c r="C1264" s="363">
        <f t="shared" si="60"/>
        <v>0</v>
      </c>
      <c r="D1264" s="360"/>
      <c r="E1264" s="542"/>
      <c r="F1264" s="539"/>
      <c r="G1264" s="542"/>
      <c r="H1264" s="544"/>
    </row>
    <row r="1265" spans="1:256" s="506" customFormat="1" ht="24.75" customHeight="1" hidden="1">
      <c r="A1265" s="541" t="s">
        <v>1014</v>
      </c>
      <c r="B1265" s="363"/>
      <c r="C1265" s="363">
        <f t="shared" si="60"/>
        <v>0</v>
      </c>
      <c r="D1265" s="363"/>
      <c r="E1265" s="542"/>
      <c r="F1265" s="543"/>
      <c r="G1265" s="542"/>
      <c r="H1265" s="518"/>
      <c r="I1265" s="519"/>
      <c r="J1265" s="519"/>
      <c r="K1265" s="519"/>
      <c r="L1265" s="519"/>
      <c r="M1265" s="519"/>
      <c r="N1265" s="519"/>
      <c r="O1265" s="519"/>
      <c r="P1265" s="519"/>
      <c r="Q1265" s="519"/>
      <c r="R1265" s="519"/>
      <c r="S1265" s="519"/>
      <c r="T1265" s="519"/>
      <c r="U1265" s="519"/>
      <c r="V1265" s="519"/>
      <c r="W1265" s="519"/>
      <c r="X1265" s="519"/>
      <c r="Y1265" s="519"/>
      <c r="Z1265" s="519"/>
      <c r="AA1265" s="519"/>
      <c r="AB1265" s="519"/>
      <c r="AC1265" s="519"/>
      <c r="AD1265" s="519"/>
      <c r="AE1265" s="519"/>
      <c r="AF1265" s="519"/>
      <c r="HQ1265" s="519"/>
      <c r="HR1265" s="519"/>
      <c r="HS1265" s="519"/>
      <c r="HT1265" s="519"/>
      <c r="HU1265" s="519"/>
      <c r="HV1265" s="519"/>
      <c r="HW1265" s="519"/>
      <c r="HX1265" s="519"/>
      <c r="HY1265" s="519"/>
      <c r="HZ1265" s="519"/>
      <c r="IA1265" s="519"/>
      <c r="IB1265" s="519"/>
      <c r="IC1265" s="519"/>
      <c r="ID1265" s="519"/>
      <c r="IE1265" s="519"/>
      <c r="IF1265" s="519"/>
      <c r="IG1265" s="519"/>
      <c r="IH1265" s="519"/>
      <c r="II1265" s="519"/>
      <c r="IJ1265" s="519"/>
      <c r="IK1265" s="519"/>
      <c r="IL1265" s="519"/>
      <c r="IM1265" s="519"/>
      <c r="IN1265" s="519"/>
      <c r="IO1265" s="519"/>
      <c r="IP1265" s="519"/>
      <c r="IQ1265" s="519"/>
      <c r="IR1265" s="519"/>
      <c r="IS1265" s="519"/>
      <c r="IT1265" s="519"/>
      <c r="IU1265" s="519"/>
      <c r="IV1265" s="519"/>
    </row>
    <row r="1266" spans="1:8" s="508" customFormat="1" ht="24.75" customHeight="1" hidden="1">
      <c r="A1266" s="534" t="s">
        <v>1015</v>
      </c>
      <c r="B1266" s="360">
        <f>SUM(B1267:B1277)</f>
        <v>0</v>
      </c>
      <c r="C1266" s="360">
        <f t="shared" si="60"/>
        <v>0</v>
      </c>
      <c r="D1266" s="360">
        <f>SUM(D1267:D1277)</f>
        <v>0</v>
      </c>
      <c r="E1266" s="536"/>
      <c r="F1266" s="539">
        <f>SUM(F1267:F1277)</f>
        <v>0</v>
      </c>
      <c r="G1266" s="536"/>
      <c r="H1266" s="540">
        <f>SUM(H1267:H1277)</f>
        <v>0</v>
      </c>
    </row>
    <row r="1267" spans="1:256" s="506" customFormat="1" ht="24.75" customHeight="1" hidden="1">
      <c r="A1267" s="541" t="s">
        <v>1016</v>
      </c>
      <c r="B1267" s="363"/>
      <c r="C1267" s="363">
        <f t="shared" si="60"/>
        <v>0</v>
      </c>
      <c r="D1267" s="363"/>
      <c r="E1267" s="542"/>
      <c r="F1267" s="543"/>
      <c r="G1267" s="542"/>
      <c r="H1267" s="518"/>
      <c r="I1267" s="519"/>
      <c r="J1267" s="519"/>
      <c r="K1267" s="519"/>
      <c r="L1267" s="519"/>
      <c r="M1267" s="519"/>
      <c r="N1267" s="519"/>
      <c r="O1267" s="519"/>
      <c r="P1267" s="519"/>
      <c r="Q1267" s="519"/>
      <c r="R1267" s="519"/>
      <c r="S1267" s="519"/>
      <c r="T1267" s="519"/>
      <c r="U1267" s="519"/>
      <c r="V1267" s="519"/>
      <c r="W1267" s="519"/>
      <c r="X1267" s="519"/>
      <c r="Y1267" s="519"/>
      <c r="Z1267" s="519"/>
      <c r="AA1267" s="519"/>
      <c r="AB1267" s="519"/>
      <c r="AC1267" s="519"/>
      <c r="AD1267" s="519"/>
      <c r="AE1267" s="519"/>
      <c r="AF1267" s="519"/>
      <c r="HQ1267" s="519"/>
      <c r="HR1267" s="519"/>
      <c r="HS1267" s="519"/>
      <c r="HT1267" s="519"/>
      <c r="HU1267" s="519"/>
      <c r="HV1267" s="519"/>
      <c r="HW1267" s="519"/>
      <c r="HX1267" s="519"/>
      <c r="HY1267" s="519"/>
      <c r="HZ1267" s="519"/>
      <c r="IA1267" s="519"/>
      <c r="IB1267" s="519"/>
      <c r="IC1267" s="519"/>
      <c r="ID1267" s="519"/>
      <c r="IE1267" s="519"/>
      <c r="IF1267" s="519"/>
      <c r="IG1267" s="519"/>
      <c r="IH1267" s="519"/>
      <c r="II1267" s="519"/>
      <c r="IJ1267" s="519"/>
      <c r="IK1267" s="519"/>
      <c r="IL1267" s="519"/>
      <c r="IM1267" s="519"/>
      <c r="IN1267" s="519"/>
      <c r="IO1267" s="519"/>
      <c r="IP1267" s="519"/>
      <c r="IQ1267" s="519"/>
      <c r="IR1267" s="519"/>
      <c r="IS1267" s="519"/>
      <c r="IT1267" s="519"/>
      <c r="IU1267" s="519"/>
      <c r="IV1267" s="519"/>
    </row>
    <row r="1268" spans="1:256" s="506" customFormat="1" ht="24.75" customHeight="1" hidden="1">
      <c r="A1268" s="541" t="s">
        <v>1017</v>
      </c>
      <c r="B1268" s="363"/>
      <c r="C1268" s="363">
        <f t="shared" si="60"/>
        <v>0</v>
      </c>
      <c r="D1268" s="363"/>
      <c r="E1268" s="542"/>
      <c r="F1268" s="543"/>
      <c r="G1268" s="542"/>
      <c r="H1268" s="518"/>
      <c r="I1268" s="519"/>
      <c r="J1268" s="519"/>
      <c r="K1268" s="519"/>
      <c r="L1268" s="519"/>
      <c r="M1268" s="519"/>
      <c r="N1268" s="519"/>
      <c r="O1268" s="519"/>
      <c r="P1268" s="519"/>
      <c r="Q1268" s="519"/>
      <c r="R1268" s="519"/>
      <c r="S1268" s="519"/>
      <c r="T1268" s="519"/>
      <c r="U1268" s="519"/>
      <c r="V1268" s="519"/>
      <c r="W1268" s="519"/>
      <c r="X1268" s="519"/>
      <c r="Y1268" s="519"/>
      <c r="Z1268" s="519"/>
      <c r="AA1268" s="519"/>
      <c r="AB1268" s="519"/>
      <c r="AC1268" s="519"/>
      <c r="AD1268" s="519"/>
      <c r="AE1268" s="519"/>
      <c r="AF1268" s="519"/>
      <c r="HQ1268" s="519"/>
      <c r="HR1268" s="519"/>
      <c r="HS1268" s="519"/>
      <c r="HT1268" s="519"/>
      <c r="HU1268" s="519"/>
      <c r="HV1268" s="519"/>
      <c r="HW1268" s="519"/>
      <c r="HX1268" s="519"/>
      <c r="HY1268" s="519"/>
      <c r="HZ1268" s="519"/>
      <c r="IA1268" s="519"/>
      <c r="IB1268" s="519"/>
      <c r="IC1268" s="519"/>
      <c r="ID1268" s="519"/>
      <c r="IE1268" s="519"/>
      <c r="IF1268" s="519"/>
      <c r="IG1268" s="519"/>
      <c r="IH1268" s="519"/>
      <c r="II1268" s="519"/>
      <c r="IJ1268" s="519"/>
      <c r="IK1268" s="519"/>
      <c r="IL1268" s="519"/>
      <c r="IM1268" s="519"/>
      <c r="IN1268" s="519"/>
      <c r="IO1268" s="519"/>
      <c r="IP1268" s="519"/>
      <c r="IQ1268" s="519"/>
      <c r="IR1268" s="519"/>
      <c r="IS1268" s="519"/>
      <c r="IT1268" s="519"/>
      <c r="IU1268" s="519"/>
      <c r="IV1268" s="519"/>
    </row>
    <row r="1269" spans="1:256" s="506" customFormat="1" ht="24.75" customHeight="1" hidden="1">
      <c r="A1269" s="541" t="s">
        <v>1018</v>
      </c>
      <c r="B1269" s="363"/>
      <c r="C1269" s="363">
        <f t="shared" si="60"/>
        <v>0</v>
      </c>
      <c r="D1269" s="363"/>
      <c r="E1269" s="542"/>
      <c r="F1269" s="543"/>
      <c r="G1269" s="542"/>
      <c r="H1269" s="518"/>
      <c r="I1269" s="519"/>
      <c r="J1269" s="519"/>
      <c r="K1269" s="519"/>
      <c r="L1269" s="519"/>
      <c r="M1269" s="519"/>
      <c r="N1269" s="519"/>
      <c r="O1269" s="519"/>
      <c r="P1269" s="519"/>
      <c r="Q1269" s="519"/>
      <c r="R1269" s="519"/>
      <c r="S1269" s="519"/>
      <c r="T1269" s="519"/>
      <c r="U1269" s="519"/>
      <c r="V1269" s="519"/>
      <c r="W1269" s="519"/>
      <c r="X1269" s="519"/>
      <c r="Y1269" s="519"/>
      <c r="Z1269" s="519"/>
      <c r="AA1269" s="519"/>
      <c r="AB1269" s="519"/>
      <c r="AC1269" s="519"/>
      <c r="AD1269" s="519"/>
      <c r="AE1269" s="519"/>
      <c r="AF1269" s="519"/>
      <c r="HQ1269" s="519"/>
      <c r="HR1269" s="519"/>
      <c r="HS1269" s="519"/>
      <c r="HT1269" s="519"/>
      <c r="HU1269" s="519"/>
      <c r="HV1269" s="519"/>
      <c r="HW1269" s="519"/>
      <c r="HX1269" s="519"/>
      <c r="HY1269" s="519"/>
      <c r="HZ1269" s="519"/>
      <c r="IA1269" s="519"/>
      <c r="IB1269" s="519"/>
      <c r="IC1269" s="519"/>
      <c r="ID1269" s="519"/>
      <c r="IE1269" s="519"/>
      <c r="IF1269" s="519"/>
      <c r="IG1269" s="519"/>
      <c r="IH1269" s="519"/>
      <c r="II1269" s="519"/>
      <c r="IJ1269" s="519"/>
      <c r="IK1269" s="519"/>
      <c r="IL1269" s="519"/>
      <c r="IM1269" s="519"/>
      <c r="IN1269" s="519"/>
      <c r="IO1269" s="519"/>
      <c r="IP1269" s="519"/>
      <c r="IQ1269" s="519"/>
      <c r="IR1269" s="519"/>
      <c r="IS1269" s="519"/>
      <c r="IT1269" s="519"/>
      <c r="IU1269" s="519"/>
      <c r="IV1269" s="519"/>
    </row>
    <row r="1270" spans="1:256" s="506" customFormat="1" ht="24.75" customHeight="1" hidden="1">
      <c r="A1270" s="541" t="s">
        <v>1019</v>
      </c>
      <c r="B1270" s="363"/>
      <c r="C1270" s="363">
        <f t="shared" si="60"/>
        <v>0</v>
      </c>
      <c r="D1270" s="363"/>
      <c r="E1270" s="542"/>
      <c r="F1270" s="543"/>
      <c r="G1270" s="542"/>
      <c r="H1270" s="518"/>
      <c r="I1270" s="519"/>
      <c r="J1270" s="519"/>
      <c r="K1270" s="519"/>
      <c r="L1270" s="519"/>
      <c r="M1270" s="519"/>
      <c r="N1270" s="519"/>
      <c r="O1270" s="519"/>
      <c r="P1270" s="519"/>
      <c r="Q1270" s="519"/>
      <c r="R1270" s="519"/>
      <c r="S1270" s="519"/>
      <c r="T1270" s="519"/>
      <c r="U1270" s="519"/>
      <c r="V1270" s="519"/>
      <c r="W1270" s="519"/>
      <c r="X1270" s="519"/>
      <c r="Y1270" s="519"/>
      <c r="Z1270" s="519"/>
      <c r="AA1270" s="519"/>
      <c r="AB1270" s="519"/>
      <c r="AC1270" s="519"/>
      <c r="AD1270" s="519"/>
      <c r="AE1270" s="519"/>
      <c r="AF1270" s="519"/>
      <c r="HQ1270" s="519"/>
      <c r="HR1270" s="519"/>
      <c r="HS1270" s="519"/>
      <c r="HT1270" s="519"/>
      <c r="HU1270" s="519"/>
      <c r="HV1270" s="519"/>
      <c r="HW1270" s="519"/>
      <c r="HX1270" s="519"/>
      <c r="HY1270" s="519"/>
      <c r="HZ1270" s="519"/>
      <c r="IA1270" s="519"/>
      <c r="IB1270" s="519"/>
      <c r="IC1270" s="519"/>
      <c r="ID1270" s="519"/>
      <c r="IE1270" s="519"/>
      <c r="IF1270" s="519"/>
      <c r="IG1270" s="519"/>
      <c r="IH1270" s="519"/>
      <c r="II1270" s="519"/>
      <c r="IJ1270" s="519"/>
      <c r="IK1270" s="519"/>
      <c r="IL1270" s="519"/>
      <c r="IM1270" s="519"/>
      <c r="IN1270" s="519"/>
      <c r="IO1270" s="519"/>
      <c r="IP1270" s="519"/>
      <c r="IQ1270" s="519"/>
      <c r="IR1270" s="519"/>
      <c r="IS1270" s="519"/>
      <c r="IT1270" s="519"/>
      <c r="IU1270" s="519"/>
      <c r="IV1270" s="519"/>
    </row>
    <row r="1271" spans="1:8" s="508" customFormat="1" ht="24.75" customHeight="1" hidden="1">
      <c r="A1271" s="541" t="s">
        <v>1020</v>
      </c>
      <c r="B1271" s="363"/>
      <c r="C1271" s="363">
        <f t="shared" si="60"/>
        <v>0</v>
      </c>
      <c r="D1271" s="363"/>
      <c r="E1271" s="542"/>
      <c r="F1271" s="543"/>
      <c r="G1271" s="542"/>
      <c r="H1271" s="544"/>
    </row>
    <row r="1272" spans="1:256" s="509" customFormat="1" ht="24.75" customHeight="1" hidden="1">
      <c r="A1272" s="541" t="s">
        <v>1021</v>
      </c>
      <c r="B1272" s="363"/>
      <c r="C1272" s="363">
        <f t="shared" si="60"/>
        <v>0</v>
      </c>
      <c r="D1272" s="363"/>
      <c r="E1272" s="542"/>
      <c r="F1272" s="543"/>
      <c r="G1272" s="542"/>
      <c r="H1272" s="518"/>
      <c r="I1272" s="519"/>
      <c r="J1272" s="519"/>
      <c r="K1272" s="519"/>
      <c r="L1272" s="519"/>
      <c r="M1272" s="519"/>
      <c r="N1272" s="519"/>
      <c r="O1272" s="519"/>
      <c r="P1272" s="519"/>
      <c r="Q1272" s="519"/>
      <c r="R1272" s="519"/>
      <c r="S1272" s="519"/>
      <c r="T1272" s="519"/>
      <c r="U1272" s="519"/>
      <c r="V1272" s="519"/>
      <c r="W1272" s="519"/>
      <c r="X1272" s="519"/>
      <c r="Y1272" s="519"/>
      <c r="Z1272" s="519"/>
      <c r="AA1272" s="519"/>
      <c r="AB1272" s="519"/>
      <c r="AC1272" s="519"/>
      <c r="AD1272" s="519"/>
      <c r="AE1272" s="519"/>
      <c r="AF1272" s="519"/>
      <c r="HQ1272" s="519"/>
      <c r="HR1272" s="519"/>
      <c r="HS1272" s="519"/>
      <c r="HT1272" s="519"/>
      <c r="HU1272" s="519"/>
      <c r="HV1272" s="519"/>
      <c r="HW1272" s="519"/>
      <c r="HX1272" s="519"/>
      <c r="HY1272" s="519"/>
      <c r="HZ1272" s="519"/>
      <c r="IA1272" s="519"/>
      <c r="IB1272" s="519"/>
      <c r="IC1272" s="519"/>
      <c r="ID1272" s="519"/>
      <c r="IE1272" s="519"/>
      <c r="IF1272" s="519"/>
      <c r="IG1272" s="519"/>
      <c r="IH1272" s="519"/>
      <c r="II1272" s="519"/>
      <c r="IJ1272" s="519"/>
      <c r="IK1272" s="519"/>
      <c r="IL1272" s="519"/>
      <c r="IM1272" s="519"/>
      <c r="IN1272" s="519"/>
      <c r="IO1272" s="519"/>
      <c r="IP1272" s="519"/>
      <c r="IQ1272" s="519"/>
      <c r="IR1272" s="519"/>
      <c r="IS1272" s="519"/>
      <c r="IT1272" s="519"/>
      <c r="IU1272" s="519"/>
      <c r="IV1272" s="519"/>
    </row>
    <row r="1273" spans="1:256" s="511" customFormat="1" ht="24.75" customHeight="1" hidden="1">
      <c r="A1273" s="541" t="s">
        <v>1022</v>
      </c>
      <c r="B1273" s="363"/>
      <c r="C1273" s="363">
        <f t="shared" si="60"/>
        <v>0</v>
      </c>
      <c r="D1273" s="363"/>
      <c r="E1273" s="542"/>
      <c r="F1273" s="543"/>
      <c r="G1273" s="542"/>
      <c r="H1273" s="518"/>
      <c r="I1273" s="519"/>
      <c r="J1273" s="519"/>
      <c r="K1273" s="519"/>
      <c r="L1273" s="519"/>
      <c r="M1273" s="519"/>
      <c r="N1273" s="519"/>
      <c r="O1273" s="519"/>
      <c r="P1273" s="519"/>
      <c r="Q1273" s="519"/>
      <c r="R1273" s="519"/>
      <c r="S1273" s="519"/>
      <c r="T1273" s="519"/>
      <c r="U1273" s="519"/>
      <c r="V1273" s="519"/>
      <c r="W1273" s="519"/>
      <c r="X1273" s="519"/>
      <c r="Y1273" s="519"/>
      <c r="Z1273" s="519"/>
      <c r="AA1273" s="519"/>
      <c r="AB1273" s="519"/>
      <c r="AC1273" s="519"/>
      <c r="AD1273" s="519"/>
      <c r="AE1273" s="519"/>
      <c r="AF1273" s="519"/>
      <c r="HQ1273" s="519"/>
      <c r="HR1273" s="519"/>
      <c r="HS1273" s="519"/>
      <c r="HT1273" s="519"/>
      <c r="HU1273" s="519"/>
      <c r="HV1273" s="519"/>
      <c r="HW1273" s="519"/>
      <c r="HX1273" s="519"/>
      <c r="HY1273" s="519"/>
      <c r="HZ1273" s="519"/>
      <c r="IA1273" s="519"/>
      <c r="IB1273" s="519"/>
      <c r="IC1273" s="519"/>
      <c r="ID1273" s="519"/>
      <c r="IE1273" s="519"/>
      <c r="IF1273" s="519"/>
      <c r="IG1273" s="519"/>
      <c r="IH1273" s="519"/>
      <c r="II1273" s="519"/>
      <c r="IJ1273" s="519"/>
      <c r="IK1273" s="519"/>
      <c r="IL1273" s="519"/>
      <c r="IM1273" s="519"/>
      <c r="IN1273" s="519"/>
      <c r="IO1273" s="519"/>
      <c r="IP1273" s="519"/>
      <c r="IQ1273" s="519"/>
      <c r="IR1273" s="519"/>
      <c r="IS1273" s="519"/>
      <c r="IT1273" s="519"/>
      <c r="IU1273" s="519"/>
      <c r="IV1273" s="519"/>
    </row>
    <row r="1274" spans="1:256" s="506" customFormat="1" ht="24.75" customHeight="1" hidden="1">
      <c r="A1274" s="541" t="s">
        <v>1023</v>
      </c>
      <c r="B1274" s="363"/>
      <c r="C1274" s="363">
        <f t="shared" si="60"/>
        <v>0</v>
      </c>
      <c r="D1274" s="363"/>
      <c r="E1274" s="542"/>
      <c r="F1274" s="543"/>
      <c r="G1274" s="542"/>
      <c r="H1274" s="518"/>
      <c r="I1274" s="519"/>
      <c r="J1274" s="519"/>
      <c r="K1274" s="519"/>
      <c r="L1274" s="519"/>
      <c r="M1274" s="519"/>
      <c r="N1274" s="519"/>
      <c r="O1274" s="519"/>
      <c r="P1274" s="519"/>
      <c r="Q1274" s="519"/>
      <c r="R1274" s="519"/>
      <c r="S1274" s="519"/>
      <c r="T1274" s="519"/>
      <c r="U1274" s="519"/>
      <c r="V1274" s="519"/>
      <c r="W1274" s="519"/>
      <c r="X1274" s="519"/>
      <c r="Y1274" s="519"/>
      <c r="Z1274" s="519"/>
      <c r="AA1274" s="519"/>
      <c r="AB1274" s="519"/>
      <c r="AC1274" s="519"/>
      <c r="AD1274" s="519"/>
      <c r="AE1274" s="519"/>
      <c r="AF1274" s="519"/>
      <c r="HQ1274" s="519"/>
      <c r="HR1274" s="519"/>
      <c r="HS1274" s="519"/>
      <c r="HT1274" s="519"/>
      <c r="HU1274" s="519"/>
      <c r="HV1274" s="519"/>
      <c r="HW1274" s="519"/>
      <c r="HX1274" s="519"/>
      <c r="HY1274" s="519"/>
      <c r="HZ1274" s="519"/>
      <c r="IA1274" s="519"/>
      <c r="IB1274" s="519"/>
      <c r="IC1274" s="519"/>
      <c r="ID1274" s="519"/>
      <c r="IE1274" s="519"/>
      <c r="IF1274" s="519"/>
      <c r="IG1274" s="519"/>
      <c r="IH1274" s="519"/>
      <c r="II1274" s="519"/>
      <c r="IJ1274" s="519"/>
      <c r="IK1274" s="519"/>
      <c r="IL1274" s="519"/>
      <c r="IM1274" s="519"/>
      <c r="IN1274" s="519"/>
      <c r="IO1274" s="519"/>
      <c r="IP1274" s="519"/>
      <c r="IQ1274" s="519"/>
      <c r="IR1274" s="519"/>
      <c r="IS1274" s="519"/>
      <c r="IT1274" s="519"/>
      <c r="IU1274" s="519"/>
      <c r="IV1274" s="519"/>
    </row>
    <row r="1275" spans="1:256" s="506" customFormat="1" ht="24.75" customHeight="1" hidden="1">
      <c r="A1275" s="541" t="s">
        <v>1024</v>
      </c>
      <c r="B1275" s="363"/>
      <c r="C1275" s="363">
        <f t="shared" si="60"/>
        <v>0</v>
      </c>
      <c r="D1275" s="363"/>
      <c r="E1275" s="542"/>
      <c r="F1275" s="543"/>
      <c r="G1275" s="542"/>
      <c r="H1275" s="518"/>
      <c r="I1275" s="519"/>
      <c r="J1275" s="519"/>
      <c r="K1275" s="519"/>
      <c r="L1275" s="519"/>
      <c r="M1275" s="519"/>
      <c r="N1275" s="519"/>
      <c r="O1275" s="519"/>
      <c r="P1275" s="519"/>
      <c r="Q1275" s="519"/>
      <c r="R1275" s="519"/>
      <c r="S1275" s="519"/>
      <c r="T1275" s="519"/>
      <c r="U1275" s="519"/>
      <c r="V1275" s="519"/>
      <c r="W1275" s="519"/>
      <c r="X1275" s="519"/>
      <c r="Y1275" s="519"/>
      <c r="Z1275" s="519"/>
      <c r="AA1275" s="519"/>
      <c r="AB1275" s="519"/>
      <c r="AC1275" s="519"/>
      <c r="AD1275" s="519"/>
      <c r="AE1275" s="519"/>
      <c r="AF1275" s="519"/>
      <c r="HQ1275" s="519"/>
      <c r="HR1275" s="519"/>
      <c r="HS1275" s="519"/>
      <c r="HT1275" s="519"/>
      <c r="HU1275" s="519"/>
      <c r="HV1275" s="519"/>
      <c r="HW1275" s="519"/>
      <c r="HX1275" s="519"/>
      <c r="HY1275" s="519"/>
      <c r="HZ1275" s="519"/>
      <c r="IA1275" s="519"/>
      <c r="IB1275" s="519"/>
      <c r="IC1275" s="519"/>
      <c r="ID1275" s="519"/>
      <c r="IE1275" s="519"/>
      <c r="IF1275" s="519"/>
      <c r="IG1275" s="519"/>
      <c r="IH1275" s="519"/>
      <c r="II1275" s="519"/>
      <c r="IJ1275" s="519"/>
      <c r="IK1275" s="519"/>
      <c r="IL1275" s="519"/>
      <c r="IM1275" s="519"/>
      <c r="IN1275" s="519"/>
      <c r="IO1275" s="519"/>
      <c r="IP1275" s="519"/>
      <c r="IQ1275" s="519"/>
      <c r="IR1275" s="519"/>
      <c r="IS1275" s="519"/>
      <c r="IT1275" s="519"/>
      <c r="IU1275" s="519"/>
      <c r="IV1275" s="519"/>
    </row>
    <row r="1276" spans="1:256" s="506" customFormat="1" ht="24.75" customHeight="1" hidden="1">
      <c r="A1276" s="541" t="s">
        <v>1025</v>
      </c>
      <c r="B1276" s="363"/>
      <c r="C1276" s="363">
        <f t="shared" si="60"/>
        <v>0</v>
      </c>
      <c r="D1276" s="363"/>
      <c r="E1276" s="542"/>
      <c r="F1276" s="543"/>
      <c r="G1276" s="542"/>
      <c r="H1276" s="518"/>
      <c r="I1276" s="519"/>
      <c r="J1276" s="519"/>
      <c r="K1276" s="519"/>
      <c r="L1276" s="519"/>
      <c r="M1276" s="519"/>
      <c r="N1276" s="519"/>
      <c r="O1276" s="519"/>
      <c r="P1276" s="519"/>
      <c r="Q1276" s="519"/>
      <c r="R1276" s="519"/>
      <c r="S1276" s="519"/>
      <c r="T1276" s="519"/>
      <c r="U1276" s="519"/>
      <c r="V1276" s="519"/>
      <c r="W1276" s="519"/>
      <c r="X1276" s="519"/>
      <c r="Y1276" s="519"/>
      <c r="Z1276" s="519"/>
      <c r="AA1276" s="519"/>
      <c r="AB1276" s="519"/>
      <c r="AC1276" s="519"/>
      <c r="AD1276" s="519"/>
      <c r="AE1276" s="519"/>
      <c r="AF1276" s="519"/>
      <c r="HQ1276" s="519"/>
      <c r="HR1276" s="519"/>
      <c r="HS1276" s="519"/>
      <c r="HT1276" s="519"/>
      <c r="HU1276" s="519"/>
      <c r="HV1276" s="519"/>
      <c r="HW1276" s="519"/>
      <c r="HX1276" s="519"/>
      <c r="HY1276" s="519"/>
      <c r="HZ1276" s="519"/>
      <c r="IA1276" s="519"/>
      <c r="IB1276" s="519"/>
      <c r="IC1276" s="519"/>
      <c r="ID1276" s="519"/>
      <c r="IE1276" s="519"/>
      <c r="IF1276" s="519"/>
      <c r="IG1276" s="519"/>
      <c r="IH1276" s="519"/>
      <c r="II1276" s="519"/>
      <c r="IJ1276" s="519"/>
      <c r="IK1276" s="519"/>
      <c r="IL1276" s="519"/>
      <c r="IM1276" s="519"/>
      <c r="IN1276" s="519"/>
      <c r="IO1276" s="519"/>
      <c r="IP1276" s="519"/>
      <c r="IQ1276" s="519"/>
      <c r="IR1276" s="519"/>
      <c r="IS1276" s="519"/>
      <c r="IT1276" s="519"/>
      <c r="IU1276" s="519"/>
      <c r="IV1276" s="519"/>
    </row>
    <row r="1277" spans="1:256" s="506" customFormat="1" ht="24.75" customHeight="1" hidden="1">
      <c r="A1277" s="541" t="s">
        <v>1026</v>
      </c>
      <c r="B1277" s="363"/>
      <c r="C1277" s="363">
        <f t="shared" si="60"/>
        <v>0</v>
      </c>
      <c r="D1277" s="363"/>
      <c r="E1277" s="542"/>
      <c r="F1277" s="543"/>
      <c r="G1277" s="542"/>
      <c r="H1277" s="518"/>
      <c r="I1277" s="519"/>
      <c r="J1277" s="519"/>
      <c r="K1277" s="519"/>
      <c r="L1277" s="519"/>
      <c r="M1277" s="519"/>
      <c r="N1277" s="519"/>
      <c r="O1277" s="519"/>
      <c r="P1277" s="519"/>
      <c r="Q1277" s="519"/>
      <c r="R1277" s="519"/>
      <c r="S1277" s="519"/>
      <c r="T1277" s="519"/>
      <c r="U1277" s="519"/>
      <c r="V1277" s="519"/>
      <c r="W1277" s="519"/>
      <c r="X1277" s="519"/>
      <c r="Y1277" s="519"/>
      <c r="Z1277" s="519"/>
      <c r="AA1277" s="519"/>
      <c r="AB1277" s="519"/>
      <c r="AC1277" s="519"/>
      <c r="AD1277" s="519"/>
      <c r="AE1277" s="519"/>
      <c r="AF1277" s="519"/>
      <c r="HQ1277" s="519"/>
      <c r="HR1277" s="519"/>
      <c r="HS1277" s="519"/>
      <c r="HT1277" s="519"/>
      <c r="HU1277" s="519"/>
      <c r="HV1277" s="519"/>
      <c r="HW1277" s="519"/>
      <c r="HX1277" s="519"/>
      <c r="HY1277" s="519"/>
      <c r="HZ1277" s="519"/>
      <c r="IA1277" s="519"/>
      <c r="IB1277" s="519"/>
      <c r="IC1277" s="519"/>
      <c r="ID1277" s="519"/>
      <c r="IE1277" s="519"/>
      <c r="IF1277" s="519"/>
      <c r="IG1277" s="519"/>
      <c r="IH1277" s="519"/>
      <c r="II1277" s="519"/>
      <c r="IJ1277" s="519"/>
      <c r="IK1277" s="519"/>
      <c r="IL1277" s="519"/>
      <c r="IM1277" s="519"/>
      <c r="IN1277" s="519"/>
      <c r="IO1277" s="519"/>
      <c r="IP1277" s="519"/>
      <c r="IQ1277" s="519"/>
      <c r="IR1277" s="519"/>
      <c r="IS1277" s="519"/>
      <c r="IT1277" s="519"/>
      <c r="IU1277" s="519"/>
      <c r="IV1277" s="519"/>
    </row>
    <row r="1278" spans="1:8" s="508" customFormat="1" ht="24.75" customHeight="1">
      <c r="A1278" s="534" t="s">
        <v>1027</v>
      </c>
      <c r="B1278" s="360">
        <f>B1279+B1291+B1297+B1303+B1311+B1324+B1328+B1334</f>
        <v>868</v>
      </c>
      <c r="C1278" s="360">
        <f t="shared" si="60"/>
        <v>1360</v>
      </c>
      <c r="D1278" s="360">
        <f>D1279+D1291+D1297+D1303+D1311+D1324+D1328+D1334</f>
        <v>992</v>
      </c>
      <c r="E1278" s="536">
        <f>D1278/C1278</f>
        <v>0.7294117647058823</v>
      </c>
      <c r="F1278" s="539">
        <f>F1279+F1291+F1297+F1303+F1311+F1324+F1328+F1334</f>
        <v>953</v>
      </c>
      <c r="G1278" s="536">
        <f>(D1278-F1278)/F1278</f>
        <v>0.040923399790136414</v>
      </c>
      <c r="H1278" s="540">
        <f>H1279+H1291+H1297+H1303+H1311+H1324+H1328+H1334</f>
        <v>368</v>
      </c>
    </row>
    <row r="1279" spans="1:8" s="508" customFormat="1" ht="24.75" customHeight="1">
      <c r="A1279" s="534" t="s">
        <v>1028</v>
      </c>
      <c r="B1279" s="360">
        <f>SUM(B1280:B1290)</f>
        <v>569</v>
      </c>
      <c r="C1279" s="360">
        <f t="shared" si="60"/>
        <v>831</v>
      </c>
      <c r="D1279" s="360">
        <f>SUM(D1280:D1290)</f>
        <v>591</v>
      </c>
      <c r="E1279" s="536">
        <f>D1279/C1279</f>
        <v>0.7111913357400722</v>
      </c>
      <c r="F1279" s="539">
        <f>SUM(F1280:F1290)</f>
        <v>726</v>
      </c>
      <c r="G1279" s="536">
        <f>(D1279-F1279)/F1279</f>
        <v>-0.1859504132231405</v>
      </c>
      <c r="H1279" s="540">
        <f>SUM(H1280:H1290)</f>
        <v>240</v>
      </c>
    </row>
    <row r="1280" spans="1:8" s="508" customFormat="1" ht="24.75" customHeight="1">
      <c r="A1280" s="541" t="s">
        <v>45</v>
      </c>
      <c r="B1280" s="363">
        <v>395</v>
      </c>
      <c r="C1280" s="363">
        <f t="shared" si="60"/>
        <v>405</v>
      </c>
      <c r="D1280" s="25">
        <v>405</v>
      </c>
      <c r="E1280" s="542">
        <f>D1280/C1280</f>
        <v>1</v>
      </c>
      <c r="F1280" s="543">
        <v>356</v>
      </c>
      <c r="G1280" s="542">
        <f>(D1280-F1280)/F1280</f>
        <v>0.13764044943820225</v>
      </c>
      <c r="H1280" s="544"/>
    </row>
    <row r="1281" spans="1:256" s="506" customFormat="1" ht="24.75" customHeight="1">
      <c r="A1281" s="541" t="s">
        <v>46</v>
      </c>
      <c r="B1281" s="363"/>
      <c r="C1281" s="363">
        <f t="shared" si="60"/>
        <v>0</v>
      </c>
      <c r="D1281" s="25"/>
      <c r="E1281" s="542"/>
      <c r="F1281" s="543">
        <v>0</v>
      </c>
      <c r="G1281" s="542"/>
      <c r="H1281" s="518"/>
      <c r="I1281" s="519"/>
      <c r="J1281" s="519"/>
      <c r="K1281" s="519"/>
      <c r="L1281" s="519"/>
      <c r="M1281" s="519"/>
      <c r="N1281" s="519"/>
      <c r="O1281" s="519"/>
      <c r="P1281" s="519"/>
      <c r="Q1281" s="519"/>
      <c r="R1281" s="519"/>
      <c r="S1281" s="519"/>
      <c r="T1281" s="519"/>
      <c r="U1281" s="519"/>
      <c r="V1281" s="519"/>
      <c r="W1281" s="519"/>
      <c r="X1281" s="519"/>
      <c r="Y1281" s="519"/>
      <c r="Z1281" s="519"/>
      <c r="AA1281" s="519"/>
      <c r="AB1281" s="519"/>
      <c r="AC1281" s="519"/>
      <c r="AD1281" s="519"/>
      <c r="AE1281" s="519"/>
      <c r="AF1281" s="519"/>
      <c r="HQ1281" s="519"/>
      <c r="HR1281" s="519"/>
      <c r="HS1281" s="519"/>
      <c r="HT1281" s="519"/>
      <c r="HU1281" s="519"/>
      <c r="HV1281" s="519"/>
      <c r="HW1281" s="519"/>
      <c r="HX1281" s="519"/>
      <c r="HY1281" s="519"/>
      <c r="HZ1281" s="519"/>
      <c r="IA1281" s="519"/>
      <c r="IB1281" s="519"/>
      <c r="IC1281" s="519"/>
      <c r="ID1281" s="519"/>
      <c r="IE1281" s="519"/>
      <c r="IF1281" s="519"/>
      <c r="IG1281" s="519"/>
      <c r="IH1281" s="519"/>
      <c r="II1281" s="519"/>
      <c r="IJ1281" s="519"/>
      <c r="IK1281" s="519"/>
      <c r="IL1281" s="519"/>
      <c r="IM1281" s="519"/>
      <c r="IN1281" s="519"/>
      <c r="IO1281" s="519"/>
      <c r="IP1281" s="519"/>
      <c r="IQ1281" s="519"/>
      <c r="IR1281" s="519"/>
      <c r="IS1281" s="519"/>
      <c r="IT1281" s="519"/>
      <c r="IU1281" s="519"/>
      <c r="IV1281" s="519"/>
    </row>
    <row r="1282" spans="1:256" s="511" customFormat="1" ht="24.75" customHeight="1" hidden="1">
      <c r="A1282" s="541" t="s">
        <v>47</v>
      </c>
      <c r="B1282" s="363"/>
      <c r="C1282" s="363">
        <f t="shared" si="60"/>
        <v>0</v>
      </c>
      <c r="D1282" s="25"/>
      <c r="E1282" s="542"/>
      <c r="F1282" s="543">
        <v>0</v>
      </c>
      <c r="G1282" s="542"/>
      <c r="H1282" s="518"/>
      <c r="I1282" s="519"/>
      <c r="J1282" s="519"/>
      <c r="K1282" s="519"/>
      <c r="L1282" s="519"/>
      <c r="M1282" s="519"/>
      <c r="N1282" s="519"/>
      <c r="O1282" s="519"/>
      <c r="P1282" s="519"/>
      <c r="Q1282" s="519"/>
      <c r="R1282" s="519"/>
      <c r="S1282" s="519"/>
      <c r="T1282" s="519"/>
      <c r="U1282" s="519"/>
      <c r="V1282" s="519"/>
      <c r="W1282" s="519"/>
      <c r="X1282" s="519"/>
      <c r="Y1282" s="519"/>
      <c r="Z1282" s="519"/>
      <c r="AA1282" s="519"/>
      <c r="AB1282" s="519"/>
      <c r="AC1282" s="519"/>
      <c r="AD1282" s="519"/>
      <c r="AE1282" s="519"/>
      <c r="AF1282" s="519"/>
      <c r="HQ1282" s="519"/>
      <c r="HR1282" s="519"/>
      <c r="HS1282" s="519"/>
      <c r="HT1282" s="519"/>
      <c r="HU1282" s="519"/>
      <c r="HV1282" s="519"/>
      <c r="HW1282" s="519"/>
      <c r="HX1282" s="519"/>
      <c r="HY1282" s="519"/>
      <c r="HZ1282" s="519"/>
      <c r="IA1282" s="519"/>
      <c r="IB1282" s="519"/>
      <c r="IC1282" s="519"/>
      <c r="ID1282" s="519"/>
      <c r="IE1282" s="519"/>
      <c r="IF1282" s="519"/>
      <c r="IG1282" s="519"/>
      <c r="IH1282" s="519"/>
      <c r="II1282" s="519"/>
      <c r="IJ1282" s="519"/>
      <c r="IK1282" s="519"/>
      <c r="IL1282" s="519"/>
      <c r="IM1282" s="519"/>
      <c r="IN1282" s="519"/>
      <c r="IO1282" s="519"/>
      <c r="IP1282" s="519"/>
      <c r="IQ1282" s="519"/>
      <c r="IR1282" s="519"/>
      <c r="IS1282" s="519"/>
      <c r="IT1282" s="519"/>
      <c r="IU1282" s="519"/>
      <c r="IV1282" s="519"/>
    </row>
    <row r="1283" spans="1:256" s="506" customFormat="1" ht="24.75" customHeight="1" hidden="1">
      <c r="A1283" s="541" t="s">
        <v>1029</v>
      </c>
      <c r="B1283" s="363"/>
      <c r="C1283" s="363">
        <f t="shared" si="60"/>
        <v>0</v>
      </c>
      <c r="D1283" s="25"/>
      <c r="E1283" s="542"/>
      <c r="F1283" s="543">
        <v>0</v>
      </c>
      <c r="G1283" s="542"/>
      <c r="H1283" s="518"/>
      <c r="I1283" s="519"/>
      <c r="J1283" s="519"/>
      <c r="K1283" s="519"/>
      <c r="L1283" s="519"/>
      <c r="M1283" s="519"/>
      <c r="N1283" s="519"/>
      <c r="O1283" s="519"/>
      <c r="P1283" s="519"/>
      <c r="Q1283" s="519"/>
      <c r="R1283" s="519"/>
      <c r="S1283" s="519"/>
      <c r="T1283" s="519"/>
      <c r="U1283" s="519"/>
      <c r="V1283" s="519"/>
      <c r="W1283" s="519"/>
      <c r="X1283" s="519"/>
      <c r="Y1283" s="519"/>
      <c r="Z1283" s="519"/>
      <c r="AA1283" s="519"/>
      <c r="AB1283" s="519"/>
      <c r="AC1283" s="519"/>
      <c r="AD1283" s="519"/>
      <c r="AE1283" s="519"/>
      <c r="AF1283" s="519"/>
      <c r="HQ1283" s="519"/>
      <c r="HR1283" s="519"/>
      <c r="HS1283" s="519"/>
      <c r="HT1283" s="519"/>
      <c r="HU1283" s="519"/>
      <c r="HV1283" s="519"/>
      <c r="HW1283" s="519"/>
      <c r="HX1283" s="519"/>
      <c r="HY1283" s="519"/>
      <c r="HZ1283" s="519"/>
      <c r="IA1283" s="519"/>
      <c r="IB1283" s="519"/>
      <c r="IC1283" s="519"/>
      <c r="ID1283" s="519"/>
      <c r="IE1283" s="519"/>
      <c r="IF1283" s="519"/>
      <c r="IG1283" s="519"/>
      <c r="IH1283" s="519"/>
      <c r="II1283" s="519"/>
      <c r="IJ1283" s="519"/>
      <c r="IK1283" s="519"/>
      <c r="IL1283" s="519"/>
      <c r="IM1283" s="519"/>
      <c r="IN1283" s="519"/>
      <c r="IO1283" s="519"/>
      <c r="IP1283" s="519"/>
      <c r="IQ1283" s="519"/>
      <c r="IR1283" s="519"/>
      <c r="IS1283" s="519"/>
      <c r="IT1283" s="519"/>
      <c r="IU1283" s="519"/>
      <c r="IV1283" s="519"/>
    </row>
    <row r="1284" spans="1:256" s="506" customFormat="1" ht="24.75" customHeight="1" hidden="1">
      <c r="A1284" s="541" t="s">
        <v>1030</v>
      </c>
      <c r="B1284" s="363"/>
      <c r="C1284" s="363">
        <f t="shared" si="60"/>
        <v>0</v>
      </c>
      <c r="D1284" s="25"/>
      <c r="E1284" s="542"/>
      <c r="F1284" s="543">
        <v>0</v>
      </c>
      <c r="G1284" s="542"/>
      <c r="H1284" s="518"/>
      <c r="I1284" s="519"/>
      <c r="J1284" s="519"/>
      <c r="K1284" s="519"/>
      <c r="L1284" s="519"/>
      <c r="M1284" s="519"/>
      <c r="N1284" s="519"/>
      <c r="O1284" s="519"/>
      <c r="P1284" s="519"/>
      <c r="Q1284" s="519"/>
      <c r="R1284" s="519"/>
      <c r="S1284" s="519"/>
      <c r="T1284" s="519"/>
      <c r="U1284" s="519"/>
      <c r="V1284" s="519"/>
      <c r="W1284" s="519"/>
      <c r="X1284" s="519"/>
      <c r="Y1284" s="519"/>
      <c r="Z1284" s="519"/>
      <c r="AA1284" s="519"/>
      <c r="AB1284" s="519"/>
      <c r="AC1284" s="519"/>
      <c r="AD1284" s="519"/>
      <c r="AE1284" s="519"/>
      <c r="AF1284" s="519"/>
      <c r="HQ1284" s="519"/>
      <c r="HR1284" s="519"/>
      <c r="HS1284" s="519"/>
      <c r="HT1284" s="519"/>
      <c r="HU1284" s="519"/>
      <c r="HV1284" s="519"/>
      <c r="HW1284" s="519"/>
      <c r="HX1284" s="519"/>
      <c r="HY1284" s="519"/>
      <c r="HZ1284" s="519"/>
      <c r="IA1284" s="519"/>
      <c r="IB1284" s="519"/>
      <c r="IC1284" s="519"/>
      <c r="ID1284" s="519"/>
      <c r="IE1284" s="519"/>
      <c r="IF1284" s="519"/>
      <c r="IG1284" s="519"/>
      <c r="IH1284" s="519"/>
      <c r="II1284" s="519"/>
      <c r="IJ1284" s="519"/>
      <c r="IK1284" s="519"/>
      <c r="IL1284" s="519"/>
      <c r="IM1284" s="519"/>
      <c r="IN1284" s="519"/>
      <c r="IO1284" s="519"/>
      <c r="IP1284" s="519"/>
      <c r="IQ1284" s="519"/>
      <c r="IR1284" s="519"/>
      <c r="IS1284" s="519"/>
      <c r="IT1284" s="519"/>
      <c r="IU1284" s="519"/>
      <c r="IV1284" s="519"/>
    </row>
    <row r="1285" spans="1:256" s="506" customFormat="1" ht="24.75" customHeight="1" hidden="1">
      <c r="A1285" s="541" t="s">
        <v>1031</v>
      </c>
      <c r="B1285" s="363"/>
      <c r="C1285" s="363">
        <f t="shared" si="60"/>
        <v>0</v>
      </c>
      <c r="D1285" s="25"/>
      <c r="E1285" s="542"/>
      <c r="F1285" s="543">
        <v>0</v>
      </c>
      <c r="G1285" s="542"/>
      <c r="H1285" s="518"/>
      <c r="I1285" s="519"/>
      <c r="J1285" s="519"/>
      <c r="K1285" s="519"/>
      <c r="L1285" s="519"/>
      <c r="M1285" s="519"/>
      <c r="N1285" s="519"/>
      <c r="O1285" s="519"/>
      <c r="P1285" s="519"/>
      <c r="Q1285" s="519"/>
      <c r="R1285" s="519"/>
      <c r="S1285" s="519"/>
      <c r="T1285" s="519"/>
      <c r="U1285" s="519"/>
      <c r="V1285" s="519"/>
      <c r="W1285" s="519"/>
      <c r="X1285" s="519"/>
      <c r="Y1285" s="519"/>
      <c r="Z1285" s="519"/>
      <c r="AA1285" s="519"/>
      <c r="AB1285" s="519"/>
      <c r="AC1285" s="519"/>
      <c r="AD1285" s="519"/>
      <c r="AE1285" s="519"/>
      <c r="AF1285" s="519"/>
      <c r="HQ1285" s="519"/>
      <c r="HR1285" s="519"/>
      <c r="HS1285" s="519"/>
      <c r="HT1285" s="519"/>
      <c r="HU1285" s="519"/>
      <c r="HV1285" s="519"/>
      <c r="HW1285" s="519"/>
      <c r="HX1285" s="519"/>
      <c r="HY1285" s="519"/>
      <c r="HZ1285" s="519"/>
      <c r="IA1285" s="519"/>
      <c r="IB1285" s="519"/>
      <c r="IC1285" s="519"/>
      <c r="ID1285" s="519"/>
      <c r="IE1285" s="519"/>
      <c r="IF1285" s="519"/>
      <c r="IG1285" s="519"/>
      <c r="IH1285" s="519"/>
      <c r="II1285" s="519"/>
      <c r="IJ1285" s="519"/>
      <c r="IK1285" s="519"/>
      <c r="IL1285" s="519"/>
      <c r="IM1285" s="519"/>
      <c r="IN1285" s="519"/>
      <c r="IO1285" s="519"/>
      <c r="IP1285" s="519"/>
      <c r="IQ1285" s="519"/>
      <c r="IR1285" s="519"/>
      <c r="IS1285" s="519"/>
      <c r="IT1285" s="519"/>
      <c r="IU1285" s="519"/>
      <c r="IV1285" s="519"/>
    </row>
    <row r="1286" spans="1:256" s="509" customFormat="1" ht="24.75" customHeight="1" hidden="1">
      <c r="A1286" s="541" t="s">
        <v>1032</v>
      </c>
      <c r="B1286" s="363"/>
      <c r="C1286" s="363">
        <f t="shared" si="60"/>
        <v>0</v>
      </c>
      <c r="D1286" s="25"/>
      <c r="E1286" s="542"/>
      <c r="F1286" s="543">
        <v>0</v>
      </c>
      <c r="G1286" s="542"/>
      <c r="H1286" s="518"/>
      <c r="I1286" s="519"/>
      <c r="J1286" s="519"/>
      <c r="K1286" s="519"/>
      <c r="L1286" s="519"/>
      <c r="M1286" s="519"/>
      <c r="N1286" s="519"/>
      <c r="O1286" s="519"/>
      <c r="P1286" s="519"/>
      <c r="Q1286" s="519"/>
      <c r="R1286" s="519"/>
      <c r="S1286" s="519"/>
      <c r="T1286" s="519"/>
      <c r="U1286" s="519"/>
      <c r="V1286" s="519"/>
      <c r="W1286" s="519"/>
      <c r="X1286" s="519"/>
      <c r="Y1286" s="519"/>
      <c r="Z1286" s="519"/>
      <c r="AA1286" s="519"/>
      <c r="AB1286" s="519"/>
      <c r="AC1286" s="519"/>
      <c r="AD1286" s="519"/>
      <c r="AE1286" s="519"/>
      <c r="AF1286" s="519"/>
      <c r="HQ1286" s="519"/>
      <c r="HR1286" s="519"/>
      <c r="HS1286" s="519"/>
      <c r="HT1286" s="519"/>
      <c r="HU1286" s="519"/>
      <c r="HV1286" s="519"/>
      <c r="HW1286" s="519"/>
      <c r="HX1286" s="519"/>
      <c r="HY1286" s="519"/>
      <c r="HZ1286" s="519"/>
      <c r="IA1286" s="519"/>
      <c r="IB1286" s="519"/>
      <c r="IC1286" s="519"/>
      <c r="ID1286" s="519"/>
      <c r="IE1286" s="519"/>
      <c r="IF1286" s="519"/>
      <c r="IG1286" s="519"/>
      <c r="IH1286" s="519"/>
      <c r="II1286" s="519"/>
      <c r="IJ1286" s="519"/>
      <c r="IK1286" s="519"/>
      <c r="IL1286" s="519"/>
      <c r="IM1286" s="519"/>
      <c r="IN1286" s="519"/>
      <c r="IO1286" s="519"/>
      <c r="IP1286" s="519"/>
      <c r="IQ1286" s="519"/>
      <c r="IR1286" s="519"/>
      <c r="IS1286" s="519"/>
      <c r="IT1286" s="519"/>
      <c r="IU1286" s="519"/>
      <c r="IV1286" s="519"/>
    </row>
    <row r="1287" spans="1:256" s="506" customFormat="1" ht="24.75" customHeight="1">
      <c r="A1287" s="541" t="s">
        <v>1033</v>
      </c>
      <c r="B1287" s="363"/>
      <c r="C1287" s="363">
        <f aca="true" t="shared" si="61" ref="C1287:C1350">D1287+H1287</f>
        <v>0</v>
      </c>
      <c r="D1287" s="25"/>
      <c r="E1287" s="542"/>
      <c r="F1287" s="543">
        <v>130</v>
      </c>
      <c r="G1287" s="542">
        <f aca="true" t="shared" si="62" ref="G1287:G1292">(D1287-F1287)/F1287</f>
        <v>-1</v>
      </c>
      <c r="H1287" s="518"/>
      <c r="I1287" s="519"/>
      <c r="J1287" s="519"/>
      <c r="K1287" s="519"/>
      <c r="L1287" s="519"/>
      <c r="M1287" s="519"/>
      <c r="N1287" s="519"/>
      <c r="O1287" s="519"/>
      <c r="P1287" s="519"/>
      <c r="Q1287" s="519"/>
      <c r="R1287" s="519"/>
      <c r="S1287" s="519"/>
      <c r="T1287" s="519"/>
      <c r="U1287" s="519"/>
      <c r="V1287" s="519"/>
      <c r="W1287" s="519"/>
      <c r="X1287" s="519"/>
      <c r="Y1287" s="519"/>
      <c r="Z1287" s="519"/>
      <c r="AA1287" s="519"/>
      <c r="AB1287" s="519"/>
      <c r="AC1287" s="519"/>
      <c r="AD1287" s="519"/>
      <c r="AE1287" s="519"/>
      <c r="AF1287" s="519"/>
      <c r="HQ1287" s="519"/>
      <c r="HR1287" s="519"/>
      <c r="HS1287" s="519"/>
      <c r="HT1287" s="519"/>
      <c r="HU1287" s="519"/>
      <c r="HV1287" s="519"/>
      <c r="HW1287" s="519"/>
      <c r="HX1287" s="519"/>
      <c r="HY1287" s="519"/>
      <c r="HZ1287" s="519"/>
      <c r="IA1287" s="519"/>
      <c r="IB1287" s="519"/>
      <c r="IC1287" s="519"/>
      <c r="ID1287" s="519"/>
      <c r="IE1287" s="519"/>
      <c r="IF1287" s="519"/>
      <c r="IG1287" s="519"/>
      <c r="IH1287" s="519"/>
      <c r="II1287" s="519"/>
      <c r="IJ1287" s="519"/>
      <c r="IK1287" s="519"/>
      <c r="IL1287" s="519"/>
      <c r="IM1287" s="519"/>
      <c r="IN1287" s="519"/>
      <c r="IO1287" s="519"/>
      <c r="IP1287" s="519"/>
      <c r="IQ1287" s="519"/>
      <c r="IR1287" s="519"/>
      <c r="IS1287" s="519"/>
      <c r="IT1287" s="519"/>
      <c r="IU1287" s="519"/>
      <c r="IV1287" s="519"/>
    </row>
    <row r="1288" spans="1:256" s="506" customFormat="1" ht="24.75" customHeight="1">
      <c r="A1288" s="541" t="s">
        <v>1034</v>
      </c>
      <c r="B1288" s="363"/>
      <c r="C1288" s="363">
        <f t="shared" si="61"/>
        <v>0</v>
      </c>
      <c r="D1288" s="25"/>
      <c r="E1288" s="542"/>
      <c r="F1288" s="543">
        <v>0</v>
      </c>
      <c r="G1288" s="542"/>
      <c r="H1288" s="518"/>
      <c r="I1288" s="519"/>
      <c r="J1288" s="519"/>
      <c r="K1288" s="519"/>
      <c r="L1288" s="519"/>
      <c r="M1288" s="519"/>
      <c r="N1288" s="519"/>
      <c r="O1288" s="519"/>
      <c r="P1288" s="519"/>
      <c r="Q1288" s="519"/>
      <c r="R1288" s="519"/>
      <c r="S1288" s="519"/>
      <c r="T1288" s="519"/>
      <c r="U1288" s="519"/>
      <c r="V1288" s="519"/>
      <c r="W1288" s="519"/>
      <c r="X1288" s="519"/>
      <c r="Y1288" s="519"/>
      <c r="Z1288" s="519"/>
      <c r="AA1288" s="519"/>
      <c r="AB1288" s="519"/>
      <c r="AC1288" s="519"/>
      <c r="AD1288" s="519"/>
      <c r="AE1288" s="519"/>
      <c r="AF1288" s="519"/>
      <c r="HQ1288" s="519"/>
      <c r="HR1288" s="519"/>
      <c r="HS1288" s="519"/>
      <c r="HT1288" s="519"/>
      <c r="HU1288" s="519"/>
      <c r="HV1288" s="519"/>
      <c r="HW1288" s="519"/>
      <c r="HX1288" s="519"/>
      <c r="HY1288" s="519"/>
      <c r="HZ1288" s="519"/>
      <c r="IA1288" s="519"/>
      <c r="IB1288" s="519"/>
      <c r="IC1288" s="519"/>
      <c r="ID1288" s="519"/>
      <c r="IE1288" s="519"/>
      <c r="IF1288" s="519"/>
      <c r="IG1288" s="519"/>
      <c r="IH1288" s="519"/>
      <c r="II1288" s="519"/>
      <c r="IJ1288" s="519"/>
      <c r="IK1288" s="519"/>
      <c r="IL1288" s="519"/>
      <c r="IM1288" s="519"/>
      <c r="IN1288" s="519"/>
      <c r="IO1288" s="519"/>
      <c r="IP1288" s="519"/>
      <c r="IQ1288" s="519"/>
      <c r="IR1288" s="519"/>
      <c r="IS1288" s="519"/>
      <c r="IT1288" s="519"/>
      <c r="IU1288" s="519"/>
      <c r="IV1288" s="519"/>
    </row>
    <row r="1289" spans="1:256" s="506" customFormat="1" ht="24.75" customHeight="1">
      <c r="A1289" s="541" t="s">
        <v>54</v>
      </c>
      <c r="B1289" s="363">
        <v>121</v>
      </c>
      <c r="C1289" s="363">
        <f t="shared" si="61"/>
        <v>122</v>
      </c>
      <c r="D1289" s="25">
        <v>122</v>
      </c>
      <c r="E1289" s="542">
        <f>D1289/C1289</f>
        <v>1</v>
      </c>
      <c r="F1289" s="543">
        <v>130</v>
      </c>
      <c r="G1289" s="542">
        <f t="shared" si="62"/>
        <v>-0.06153846153846154</v>
      </c>
      <c r="H1289" s="518"/>
      <c r="I1289" s="519"/>
      <c r="J1289" s="519"/>
      <c r="K1289" s="519"/>
      <c r="L1289" s="519"/>
      <c r="M1289" s="519"/>
      <c r="N1289" s="519"/>
      <c r="O1289" s="519"/>
      <c r="P1289" s="519"/>
      <c r="Q1289" s="519"/>
      <c r="R1289" s="519"/>
      <c r="S1289" s="519"/>
      <c r="T1289" s="519"/>
      <c r="U1289" s="519"/>
      <c r="V1289" s="519"/>
      <c r="W1289" s="519"/>
      <c r="X1289" s="519"/>
      <c r="Y1289" s="519"/>
      <c r="Z1289" s="519"/>
      <c r="AA1289" s="519"/>
      <c r="AB1289" s="519"/>
      <c r="AC1289" s="519"/>
      <c r="AD1289" s="519"/>
      <c r="AE1289" s="519"/>
      <c r="AF1289" s="519"/>
      <c r="HQ1289" s="519"/>
      <c r="HR1289" s="519"/>
      <c r="HS1289" s="519"/>
      <c r="HT1289" s="519"/>
      <c r="HU1289" s="519"/>
      <c r="HV1289" s="519"/>
      <c r="HW1289" s="519"/>
      <c r="HX1289" s="519"/>
      <c r="HY1289" s="519"/>
      <c r="HZ1289" s="519"/>
      <c r="IA1289" s="519"/>
      <c r="IB1289" s="519"/>
      <c r="IC1289" s="519"/>
      <c r="ID1289" s="519"/>
      <c r="IE1289" s="519"/>
      <c r="IF1289" s="519"/>
      <c r="IG1289" s="519"/>
      <c r="IH1289" s="519"/>
      <c r="II1289" s="519"/>
      <c r="IJ1289" s="519"/>
      <c r="IK1289" s="519"/>
      <c r="IL1289" s="519"/>
      <c r="IM1289" s="519"/>
      <c r="IN1289" s="519"/>
      <c r="IO1289" s="519"/>
      <c r="IP1289" s="519"/>
      <c r="IQ1289" s="519"/>
      <c r="IR1289" s="519"/>
      <c r="IS1289" s="519"/>
      <c r="IT1289" s="519"/>
      <c r="IU1289" s="519"/>
      <c r="IV1289" s="519"/>
    </row>
    <row r="1290" spans="1:256" s="506" customFormat="1" ht="24.75" customHeight="1">
      <c r="A1290" s="541" t="s">
        <v>1035</v>
      </c>
      <c r="B1290" s="363">
        <v>53</v>
      </c>
      <c r="C1290" s="363">
        <f t="shared" si="61"/>
        <v>304</v>
      </c>
      <c r="D1290" s="25">
        <v>64</v>
      </c>
      <c r="E1290" s="542">
        <f>D1290/C1290</f>
        <v>0.21052631578947367</v>
      </c>
      <c r="F1290" s="543">
        <v>110</v>
      </c>
      <c r="G1290" s="542">
        <f t="shared" si="62"/>
        <v>-0.41818181818181815</v>
      </c>
      <c r="H1290" s="518">
        <v>240</v>
      </c>
      <c r="I1290" s="519"/>
      <c r="J1290" s="519"/>
      <c r="K1290" s="519"/>
      <c r="L1290" s="519"/>
      <c r="M1290" s="519"/>
      <c r="N1290" s="519"/>
      <c r="O1290" s="519"/>
      <c r="P1290" s="519"/>
      <c r="Q1290" s="519"/>
      <c r="R1290" s="519"/>
      <c r="S1290" s="519"/>
      <c r="T1290" s="519"/>
      <c r="U1290" s="519"/>
      <c r="V1290" s="519"/>
      <c r="W1290" s="519"/>
      <c r="X1290" s="519"/>
      <c r="Y1290" s="519"/>
      <c r="Z1290" s="519"/>
      <c r="AA1290" s="519"/>
      <c r="AB1290" s="519"/>
      <c r="AC1290" s="519"/>
      <c r="AD1290" s="519"/>
      <c r="AE1290" s="519"/>
      <c r="AF1290" s="519"/>
      <c r="HQ1290" s="519"/>
      <c r="HR1290" s="519"/>
      <c r="HS1290" s="519"/>
      <c r="HT1290" s="519"/>
      <c r="HU1290" s="519"/>
      <c r="HV1290" s="519"/>
      <c r="HW1290" s="519"/>
      <c r="HX1290" s="519"/>
      <c r="HY1290" s="519"/>
      <c r="HZ1290" s="519"/>
      <c r="IA1290" s="519"/>
      <c r="IB1290" s="519"/>
      <c r="IC1290" s="519"/>
      <c r="ID1290" s="519"/>
      <c r="IE1290" s="519"/>
      <c r="IF1290" s="519"/>
      <c r="IG1290" s="519"/>
      <c r="IH1290" s="519"/>
      <c r="II1290" s="519"/>
      <c r="IJ1290" s="519"/>
      <c r="IK1290" s="519"/>
      <c r="IL1290" s="519"/>
      <c r="IM1290" s="519"/>
      <c r="IN1290" s="519"/>
      <c r="IO1290" s="519"/>
      <c r="IP1290" s="519"/>
      <c r="IQ1290" s="519"/>
      <c r="IR1290" s="519"/>
      <c r="IS1290" s="519"/>
      <c r="IT1290" s="519"/>
      <c r="IU1290" s="519"/>
      <c r="IV1290" s="519"/>
    </row>
    <row r="1291" spans="1:8" s="508" customFormat="1" ht="24.75" customHeight="1">
      <c r="A1291" s="534" t="s">
        <v>1036</v>
      </c>
      <c r="B1291" s="360">
        <f>SUM(B1292:B1296)</f>
        <v>0</v>
      </c>
      <c r="C1291" s="360">
        <f t="shared" si="61"/>
        <v>218</v>
      </c>
      <c r="D1291" s="360">
        <f>SUM(D1292:D1296)</f>
        <v>218</v>
      </c>
      <c r="E1291" s="536">
        <f>D1291/C1291</f>
        <v>1</v>
      </c>
      <c r="F1291" s="539">
        <f>SUM(F1292:F1296)</f>
        <v>78</v>
      </c>
      <c r="G1291" s="536">
        <f t="shared" si="62"/>
        <v>1.794871794871795</v>
      </c>
      <c r="H1291" s="540">
        <f>SUM(H1292:H1296)</f>
        <v>0</v>
      </c>
    </row>
    <row r="1292" spans="1:256" s="506" customFormat="1" ht="24.75" customHeight="1">
      <c r="A1292" s="541" t="s">
        <v>45</v>
      </c>
      <c r="B1292" s="363"/>
      <c r="C1292" s="363">
        <f t="shared" si="61"/>
        <v>45</v>
      </c>
      <c r="D1292" s="25">
        <v>45</v>
      </c>
      <c r="E1292" s="542">
        <f>D1292/C1292</f>
        <v>1</v>
      </c>
      <c r="F1292" s="543">
        <v>78</v>
      </c>
      <c r="G1292" s="542">
        <f t="shared" si="62"/>
        <v>-0.4230769230769231</v>
      </c>
      <c r="H1292" s="518"/>
      <c r="I1292" s="519"/>
      <c r="J1292" s="519"/>
      <c r="K1292" s="519"/>
      <c r="L1292" s="519"/>
      <c r="M1292" s="519"/>
      <c r="N1292" s="519"/>
      <c r="O1292" s="519"/>
      <c r="P1292" s="519"/>
      <c r="Q1292" s="519"/>
      <c r="R1292" s="519"/>
      <c r="S1292" s="519"/>
      <c r="T1292" s="519"/>
      <c r="U1292" s="519"/>
      <c r="V1292" s="519"/>
      <c r="W1292" s="519"/>
      <c r="X1292" s="519"/>
      <c r="Y1292" s="519"/>
      <c r="Z1292" s="519"/>
      <c r="AA1292" s="519"/>
      <c r="AB1292" s="519"/>
      <c r="AC1292" s="519"/>
      <c r="AD1292" s="519"/>
      <c r="AE1292" s="519"/>
      <c r="AF1292" s="519"/>
      <c r="HQ1292" s="519"/>
      <c r="HR1292" s="519"/>
      <c r="HS1292" s="519"/>
      <c r="HT1292" s="519"/>
      <c r="HU1292" s="519"/>
      <c r="HV1292" s="519"/>
      <c r="HW1292" s="519"/>
      <c r="HX1292" s="519"/>
      <c r="HY1292" s="519"/>
      <c r="HZ1292" s="519"/>
      <c r="IA1292" s="519"/>
      <c r="IB1292" s="519"/>
      <c r="IC1292" s="519"/>
      <c r="ID1292" s="519"/>
      <c r="IE1292" s="519"/>
      <c r="IF1292" s="519"/>
      <c r="IG1292" s="519"/>
      <c r="IH1292" s="519"/>
      <c r="II1292" s="519"/>
      <c r="IJ1292" s="519"/>
      <c r="IK1292" s="519"/>
      <c r="IL1292" s="519"/>
      <c r="IM1292" s="519"/>
      <c r="IN1292" s="519"/>
      <c r="IO1292" s="519"/>
      <c r="IP1292" s="519"/>
      <c r="IQ1292" s="519"/>
      <c r="IR1292" s="519"/>
      <c r="IS1292" s="519"/>
      <c r="IT1292" s="519"/>
      <c r="IU1292" s="519"/>
      <c r="IV1292" s="519"/>
    </row>
    <row r="1293" spans="1:8" s="508" customFormat="1" ht="24.75" customHeight="1">
      <c r="A1293" s="541" t="s">
        <v>46</v>
      </c>
      <c r="B1293" s="363"/>
      <c r="C1293" s="363">
        <f t="shared" si="61"/>
        <v>116</v>
      </c>
      <c r="D1293" s="25">
        <v>116</v>
      </c>
      <c r="E1293" s="542">
        <f>D1293/C1293</f>
        <v>1</v>
      </c>
      <c r="F1293" s="543">
        <v>0</v>
      </c>
      <c r="G1293" s="542"/>
      <c r="H1293" s="544"/>
    </row>
    <row r="1294" spans="1:256" s="506" customFormat="1" ht="24.75" customHeight="1">
      <c r="A1294" s="541" t="s">
        <v>47</v>
      </c>
      <c r="B1294" s="363"/>
      <c r="C1294" s="363">
        <f t="shared" si="61"/>
        <v>0</v>
      </c>
      <c r="D1294" s="25"/>
      <c r="E1294" s="542"/>
      <c r="F1294" s="543">
        <v>0</v>
      </c>
      <c r="G1294" s="542"/>
      <c r="H1294" s="518"/>
      <c r="I1294" s="519"/>
      <c r="J1294" s="519"/>
      <c r="K1294" s="519"/>
      <c r="L1294" s="519"/>
      <c r="M1294" s="519"/>
      <c r="N1294" s="519"/>
      <c r="O1294" s="519"/>
      <c r="P1294" s="519"/>
      <c r="Q1294" s="519"/>
      <c r="R1294" s="519"/>
      <c r="S1294" s="519"/>
      <c r="T1294" s="519"/>
      <c r="U1294" s="519"/>
      <c r="V1294" s="519"/>
      <c r="W1294" s="519"/>
      <c r="X1294" s="519"/>
      <c r="Y1294" s="519"/>
      <c r="Z1294" s="519"/>
      <c r="AA1294" s="519"/>
      <c r="AB1294" s="519"/>
      <c r="AC1294" s="519"/>
      <c r="AD1294" s="519"/>
      <c r="AE1294" s="519"/>
      <c r="AF1294" s="519"/>
      <c r="HQ1294" s="519"/>
      <c r="HR1294" s="519"/>
      <c r="HS1294" s="519"/>
      <c r="HT1294" s="519"/>
      <c r="HU1294" s="519"/>
      <c r="HV1294" s="519"/>
      <c r="HW1294" s="519"/>
      <c r="HX1294" s="519"/>
      <c r="HY1294" s="519"/>
      <c r="HZ1294" s="519"/>
      <c r="IA1294" s="519"/>
      <c r="IB1294" s="519"/>
      <c r="IC1294" s="519"/>
      <c r="ID1294" s="519"/>
      <c r="IE1294" s="519"/>
      <c r="IF1294" s="519"/>
      <c r="IG1294" s="519"/>
      <c r="IH1294" s="519"/>
      <c r="II1294" s="519"/>
      <c r="IJ1294" s="519"/>
      <c r="IK1294" s="519"/>
      <c r="IL1294" s="519"/>
      <c r="IM1294" s="519"/>
      <c r="IN1294" s="519"/>
      <c r="IO1294" s="519"/>
      <c r="IP1294" s="519"/>
      <c r="IQ1294" s="519"/>
      <c r="IR1294" s="519"/>
      <c r="IS1294" s="519"/>
      <c r="IT1294" s="519"/>
      <c r="IU1294" s="519"/>
      <c r="IV1294" s="519"/>
    </row>
    <row r="1295" spans="1:256" s="511" customFormat="1" ht="24.75" customHeight="1">
      <c r="A1295" s="541" t="s">
        <v>1037</v>
      </c>
      <c r="B1295" s="363"/>
      <c r="C1295" s="363">
        <f t="shared" si="61"/>
        <v>57</v>
      </c>
      <c r="D1295" s="25">
        <v>57</v>
      </c>
      <c r="E1295" s="542">
        <f>D1295/C1295</f>
        <v>1</v>
      </c>
      <c r="F1295" s="543">
        <v>0</v>
      </c>
      <c r="G1295" s="542"/>
      <c r="H1295" s="518"/>
      <c r="I1295" s="519"/>
      <c r="J1295" s="519"/>
      <c r="K1295" s="519"/>
      <c r="L1295" s="519"/>
      <c r="M1295" s="519"/>
      <c r="N1295" s="519"/>
      <c r="O1295" s="519"/>
      <c r="P1295" s="519"/>
      <c r="Q1295" s="519"/>
      <c r="R1295" s="519"/>
      <c r="S1295" s="519"/>
      <c r="T1295" s="519"/>
      <c r="U1295" s="519"/>
      <c r="V1295" s="519"/>
      <c r="W1295" s="519"/>
      <c r="X1295" s="519"/>
      <c r="Y1295" s="519"/>
      <c r="Z1295" s="519"/>
      <c r="AA1295" s="519"/>
      <c r="AB1295" s="519"/>
      <c r="AC1295" s="519"/>
      <c r="AD1295" s="519"/>
      <c r="AE1295" s="519"/>
      <c r="AF1295" s="519"/>
      <c r="HQ1295" s="519"/>
      <c r="HR1295" s="519"/>
      <c r="HS1295" s="519"/>
      <c r="HT1295" s="519"/>
      <c r="HU1295" s="519"/>
      <c r="HV1295" s="519"/>
      <c r="HW1295" s="519"/>
      <c r="HX1295" s="519"/>
      <c r="HY1295" s="519"/>
      <c r="HZ1295" s="519"/>
      <c r="IA1295" s="519"/>
      <c r="IB1295" s="519"/>
      <c r="IC1295" s="519"/>
      <c r="ID1295" s="519"/>
      <c r="IE1295" s="519"/>
      <c r="IF1295" s="519"/>
      <c r="IG1295" s="519"/>
      <c r="IH1295" s="519"/>
      <c r="II1295" s="519"/>
      <c r="IJ1295" s="519"/>
      <c r="IK1295" s="519"/>
      <c r="IL1295" s="519"/>
      <c r="IM1295" s="519"/>
      <c r="IN1295" s="519"/>
      <c r="IO1295" s="519"/>
      <c r="IP1295" s="519"/>
      <c r="IQ1295" s="519"/>
      <c r="IR1295" s="519"/>
      <c r="IS1295" s="519"/>
      <c r="IT1295" s="519"/>
      <c r="IU1295" s="519"/>
      <c r="IV1295" s="519"/>
    </row>
    <row r="1296" spans="1:256" s="506" customFormat="1" ht="24.75" customHeight="1">
      <c r="A1296" s="541" t="s">
        <v>1038</v>
      </c>
      <c r="B1296" s="363"/>
      <c r="C1296" s="363">
        <f t="shared" si="61"/>
        <v>0</v>
      </c>
      <c r="D1296" s="25"/>
      <c r="E1296" s="542"/>
      <c r="F1296" s="543">
        <v>0</v>
      </c>
      <c r="G1296" s="542"/>
      <c r="H1296" s="518"/>
      <c r="I1296" s="519"/>
      <c r="J1296" s="519"/>
      <c r="K1296" s="519"/>
      <c r="L1296" s="519"/>
      <c r="M1296" s="519"/>
      <c r="N1296" s="519"/>
      <c r="O1296" s="519"/>
      <c r="P1296" s="519"/>
      <c r="Q1296" s="519"/>
      <c r="R1296" s="519"/>
      <c r="S1296" s="519"/>
      <c r="T1296" s="519"/>
      <c r="U1296" s="519"/>
      <c r="V1296" s="519"/>
      <c r="W1296" s="519"/>
      <c r="X1296" s="519"/>
      <c r="Y1296" s="519"/>
      <c r="Z1296" s="519"/>
      <c r="AA1296" s="519"/>
      <c r="AB1296" s="519"/>
      <c r="AC1296" s="519"/>
      <c r="AD1296" s="519"/>
      <c r="AE1296" s="519"/>
      <c r="AF1296" s="519"/>
      <c r="HQ1296" s="519"/>
      <c r="HR1296" s="519"/>
      <c r="HS1296" s="519"/>
      <c r="HT1296" s="519"/>
      <c r="HU1296" s="519"/>
      <c r="HV1296" s="519"/>
      <c r="HW1296" s="519"/>
      <c r="HX1296" s="519"/>
      <c r="HY1296" s="519"/>
      <c r="HZ1296" s="519"/>
      <c r="IA1296" s="519"/>
      <c r="IB1296" s="519"/>
      <c r="IC1296" s="519"/>
      <c r="ID1296" s="519"/>
      <c r="IE1296" s="519"/>
      <c r="IF1296" s="519"/>
      <c r="IG1296" s="519"/>
      <c r="IH1296" s="519"/>
      <c r="II1296" s="519"/>
      <c r="IJ1296" s="519"/>
      <c r="IK1296" s="519"/>
      <c r="IL1296" s="519"/>
      <c r="IM1296" s="519"/>
      <c r="IN1296" s="519"/>
      <c r="IO1296" s="519"/>
      <c r="IP1296" s="519"/>
      <c r="IQ1296" s="519"/>
      <c r="IR1296" s="519"/>
      <c r="IS1296" s="519"/>
      <c r="IT1296" s="519"/>
      <c r="IU1296" s="519"/>
      <c r="IV1296" s="519"/>
    </row>
    <row r="1297" spans="1:8" s="508" customFormat="1" ht="24.75" customHeight="1" hidden="1">
      <c r="A1297" s="534" t="s">
        <v>1039</v>
      </c>
      <c r="B1297" s="360">
        <f>SUM(B1298:B1302)</f>
        <v>0</v>
      </c>
      <c r="C1297" s="360">
        <f t="shared" si="61"/>
        <v>0</v>
      </c>
      <c r="D1297" s="360">
        <f>SUM(D1298:D1302)</f>
        <v>0</v>
      </c>
      <c r="E1297" s="536"/>
      <c r="F1297" s="539">
        <f>SUM(F1298:F1302)</f>
        <v>0</v>
      </c>
      <c r="G1297" s="536"/>
      <c r="H1297" s="540">
        <f>SUM(H1298:H1302)</f>
        <v>0</v>
      </c>
    </row>
    <row r="1298" spans="1:256" s="506" customFormat="1" ht="24.75" customHeight="1" hidden="1">
      <c r="A1298" s="541" t="s">
        <v>45</v>
      </c>
      <c r="B1298" s="363"/>
      <c r="C1298" s="363">
        <f t="shared" si="61"/>
        <v>0</v>
      </c>
      <c r="D1298" s="363"/>
      <c r="E1298" s="542"/>
      <c r="F1298" s="543"/>
      <c r="G1298" s="542"/>
      <c r="H1298" s="518"/>
      <c r="I1298" s="519"/>
      <c r="J1298" s="519"/>
      <c r="K1298" s="519"/>
      <c r="L1298" s="519"/>
      <c r="M1298" s="519"/>
      <c r="N1298" s="519"/>
      <c r="O1298" s="519"/>
      <c r="P1298" s="519"/>
      <c r="Q1298" s="519"/>
      <c r="R1298" s="519"/>
      <c r="S1298" s="519"/>
      <c r="T1298" s="519"/>
      <c r="U1298" s="519"/>
      <c r="V1298" s="519"/>
      <c r="W1298" s="519"/>
      <c r="X1298" s="519"/>
      <c r="Y1298" s="519"/>
      <c r="Z1298" s="519"/>
      <c r="AA1298" s="519"/>
      <c r="AB1298" s="519"/>
      <c r="AC1298" s="519"/>
      <c r="AD1298" s="519"/>
      <c r="AE1298" s="519"/>
      <c r="AF1298" s="519"/>
      <c r="HQ1298" s="519"/>
      <c r="HR1298" s="519"/>
      <c r="HS1298" s="519"/>
      <c r="HT1298" s="519"/>
      <c r="HU1298" s="519"/>
      <c r="HV1298" s="519"/>
      <c r="HW1298" s="519"/>
      <c r="HX1298" s="519"/>
      <c r="HY1298" s="519"/>
      <c r="HZ1298" s="519"/>
      <c r="IA1298" s="519"/>
      <c r="IB1298" s="519"/>
      <c r="IC1298" s="519"/>
      <c r="ID1298" s="519"/>
      <c r="IE1298" s="519"/>
      <c r="IF1298" s="519"/>
      <c r="IG1298" s="519"/>
      <c r="IH1298" s="519"/>
      <c r="II1298" s="519"/>
      <c r="IJ1298" s="519"/>
      <c r="IK1298" s="519"/>
      <c r="IL1298" s="519"/>
      <c r="IM1298" s="519"/>
      <c r="IN1298" s="519"/>
      <c r="IO1298" s="519"/>
      <c r="IP1298" s="519"/>
      <c r="IQ1298" s="519"/>
      <c r="IR1298" s="519"/>
      <c r="IS1298" s="519"/>
      <c r="IT1298" s="519"/>
      <c r="IU1298" s="519"/>
      <c r="IV1298" s="519"/>
    </row>
    <row r="1299" spans="1:256" s="506" customFormat="1" ht="24.75" customHeight="1" hidden="1">
      <c r="A1299" s="541" t="s">
        <v>46</v>
      </c>
      <c r="B1299" s="363"/>
      <c r="C1299" s="363">
        <f t="shared" si="61"/>
        <v>0</v>
      </c>
      <c r="D1299" s="363"/>
      <c r="E1299" s="542"/>
      <c r="F1299" s="543"/>
      <c r="G1299" s="542"/>
      <c r="H1299" s="518"/>
      <c r="I1299" s="519"/>
      <c r="J1299" s="519"/>
      <c r="K1299" s="519"/>
      <c r="L1299" s="519"/>
      <c r="M1299" s="519"/>
      <c r="N1299" s="519"/>
      <c r="O1299" s="519"/>
      <c r="P1299" s="519"/>
      <c r="Q1299" s="519"/>
      <c r="R1299" s="519"/>
      <c r="S1299" s="519"/>
      <c r="T1299" s="519"/>
      <c r="U1299" s="519"/>
      <c r="V1299" s="519"/>
      <c r="W1299" s="519"/>
      <c r="X1299" s="519"/>
      <c r="Y1299" s="519"/>
      <c r="Z1299" s="519"/>
      <c r="AA1299" s="519"/>
      <c r="AB1299" s="519"/>
      <c r="AC1299" s="519"/>
      <c r="AD1299" s="519"/>
      <c r="AE1299" s="519"/>
      <c r="AF1299" s="519"/>
      <c r="HQ1299" s="519"/>
      <c r="HR1299" s="519"/>
      <c r="HS1299" s="519"/>
      <c r="HT1299" s="519"/>
      <c r="HU1299" s="519"/>
      <c r="HV1299" s="519"/>
      <c r="HW1299" s="519"/>
      <c r="HX1299" s="519"/>
      <c r="HY1299" s="519"/>
      <c r="HZ1299" s="519"/>
      <c r="IA1299" s="519"/>
      <c r="IB1299" s="519"/>
      <c r="IC1299" s="519"/>
      <c r="ID1299" s="519"/>
      <c r="IE1299" s="519"/>
      <c r="IF1299" s="519"/>
      <c r="IG1299" s="519"/>
      <c r="IH1299" s="519"/>
      <c r="II1299" s="519"/>
      <c r="IJ1299" s="519"/>
      <c r="IK1299" s="519"/>
      <c r="IL1299" s="519"/>
      <c r="IM1299" s="519"/>
      <c r="IN1299" s="519"/>
      <c r="IO1299" s="519"/>
      <c r="IP1299" s="519"/>
      <c r="IQ1299" s="519"/>
      <c r="IR1299" s="519"/>
      <c r="IS1299" s="519"/>
      <c r="IT1299" s="519"/>
      <c r="IU1299" s="519"/>
      <c r="IV1299" s="519"/>
    </row>
    <row r="1300" spans="1:256" s="506" customFormat="1" ht="24.75" customHeight="1" hidden="1">
      <c r="A1300" s="541" t="s">
        <v>47</v>
      </c>
      <c r="B1300" s="363"/>
      <c r="C1300" s="363">
        <f t="shared" si="61"/>
        <v>0</v>
      </c>
      <c r="D1300" s="363"/>
      <c r="E1300" s="542"/>
      <c r="F1300" s="543"/>
      <c r="G1300" s="542"/>
      <c r="H1300" s="518"/>
      <c r="I1300" s="519"/>
      <c r="J1300" s="519"/>
      <c r="K1300" s="519"/>
      <c r="L1300" s="519"/>
      <c r="M1300" s="519"/>
      <c r="N1300" s="519"/>
      <c r="O1300" s="519"/>
      <c r="P1300" s="519"/>
      <c r="Q1300" s="519"/>
      <c r="R1300" s="519"/>
      <c r="S1300" s="519"/>
      <c r="T1300" s="519"/>
      <c r="U1300" s="519"/>
      <c r="V1300" s="519"/>
      <c r="W1300" s="519"/>
      <c r="X1300" s="519"/>
      <c r="Y1300" s="519"/>
      <c r="Z1300" s="519"/>
      <c r="AA1300" s="519"/>
      <c r="AB1300" s="519"/>
      <c r="AC1300" s="519"/>
      <c r="AD1300" s="519"/>
      <c r="AE1300" s="519"/>
      <c r="AF1300" s="519"/>
      <c r="HQ1300" s="519"/>
      <c r="HR1300" s="519"/>
      <c r="HS1300" s="519"/>
      <c r="HT1300" s="519"/>
      <c r="HU1300" s="519"/>
      <c r="HV1300" s="519"/>
      <c r="HW1300" s="519"/>
      <c r="HX1300" s="519"/>
      <c r="HY1300" s="519"/>
      <c r="HZ1300" s="519"/>
      <c r="IA1300" s="519"/>
      <c r="IB1300" s="519"/>
      <c r="IC1300" s="519"/>
      <c r="ID1300" s="519"/>
      <c r="IE1300" s="519"/>
      <c r="IF1300" s="519"/>
      <c r="IG1300" s="519"/>
      <c r="IH1300" s="519"/>
      <c r="II1300" s="519"/>
      <c r="IJ1300" s="519"/>
      <c r="IK1300" s="519"/>
      <c r="IL1300" s="519"/>
      <c r="IM1300" s="519"/>
      <c r="IN1300" s="519"/>
      <c r="IO1300" s="519"/>
      <c r="IP1300" s="519"/>
      <c r="IQ1300" s="519"/>
      <c r="IR1300" s="519"/>
      <c r="IS1300" s="519"/>
      <c r="IT1300" s="519"/>
      <c r="IU1300" s="519"/>
      <c r="IV1300" s="519"/>
    </row>
    <row r="1301" spans="1:8" s="508" customFormat="1" ht="24.75" customHeight="1" hidden="1">
      <c r="A1301" s="541" t="s">
        <v>1040</v>
      </c>
      <c r="B1301" s="363"/>
      <c r="C1301" s="363">
        <f t="shared" si="61"/>
        <v>0</v>
      </c>
      <c r="D1301" s="360"/>
      <c r="E1301" s="542"/>
      <c r="F1301" s="539"/>
      <c r="G1301" s="542"/>
      <c r="H1301" s="544"/>
    </row>
    <row r="1302" spans="1:8" s="508" customFormat="1" ht="24.75" customHeight="1" hidden="1">
      <c r="A1302" s="541" t="s">
        <v>1041</v>
      </c>
      <c r="B1302" s="363"/>
      <c r="C1302" s="363">
        <f t="shared" si="61"/>
        <v>0</v>
      </c>
      <c r="D1302" s="360"/>
      <c r="E1302" s="542"/>
      <c r="F1302" s="539"/>
      <c r="G1302" s="542"/>
      <c r="H1302" s="544"/>
    </row>
    <row r="1303" spans="1:8" s="508" customFormat="1" ht="24.75" customHeight="1">
      <c r="A1303" s="534" t="s">
        <v>1042</v>
      </c>
      <c r="B1303" s="360">
        <f>SUM(B1304:B1310)</f>
        <v>141</v>
      </c>
      <c r="C1303" s="360">
        <f t="shared" si="61"/>
        <v>144</v>
      </c>
      <c r="D1303" s="360">
        <f>SUM(D1304:D1310)</f>
        <v>144</v>
      </c>
      <c r="E1303" s="536">
        <f>D1303/C1303</f>
        <v>1</v>
      </c>
      <c r="F1303" s="539">
        <f>SUM(F1304:F1310)</f>
        <v>149</v>
      </c>
      <c r="G1303" s="536">
        <f>(D1303-F1303)/F1303</f>
        <v>-0.03355704697986577</v>
      </c>
      <c r="H1303" s="540">
        <f>SUM(H1304:H1310)</f>
        <v>0</v>
      </c>
    </row>
    <row r="1304" spans="1:256" s="511" customFormat="1" ht="24.75" customHeight="1">
      <c r="A1304" s="541" t="s">
        <v>45</v>
      </c>
      <c r="B1304" s="363"/>
      <c r="C1304" s="363">
        <f t="shared" si="61"/>
        <v>0</v>
      </c>
      <c r="D1304" s="25"/>
      <c r="E1304" s="542"/>
      <c r="F1304" s="539"/>
      <c r="G1304" s="542"/>
      <c r="H1304" s="518"/>
      <c r="I1304" s="519"/>
      <c r="J1304" s="519"/>
      <c r="K1304" s="519"/>
      <c r="L1304" s="519"/>
      <c r="M1304" s="519"/>
      <c r="N1304" s="519"/>
      <c r="O1304" s="519"/>
      <c r="P1304" s="519"/>
      <c r="Q1304" s="519"/>
      <c r="R1304" s="519"/>
      <c r="S1304" s="519"/>
      <c r="T1304" s="519"/>
      <c r="U1304" s="519"/>
      <c r="V1304" s="519"/>
      <c r="W1304" s="519"/>
      <c r="X1304" s="519"/>
      <c r="Y1304" s="519"/>
      <c r="Z1304" s="519"/>
      <c r="AA1304" s="519"/>
      <c r="AB1304" s="519"/>
      <c r="AC1304" s="519"/>
      <c r="AD1304" s="519"/>
      <c r="AE1304" s="519"/>
      <c r="AF1304" s="519"/>
      <c r="HQ1304" s="519"/>
      <c r="HR1304" s="519"/>
      <c r="HS1304" s="519"/>
      <c r="HT1304" s="519"/>
      <c r="HU1304" s="519"/>
      <c r="HV1304" s="519"/>
      <c r="HW1304" s="519"/>
      <c r="HX1304" s="519"/>
      <c r="HY1304" s="519"/>
      <c r="HZ1304" s="519"/>
      <c r="IA1304" s="519"/>
      <c r="IB1304" s="519"/>
      <c r="IC1304" s="519"/>
      <c r="ID1304" s="519"/>
      <c r="IE1304" s="519"/>
      <c r="IF1304" s="519"/>
      <c r="IG1304" s="519"/>
      <c r="IH1304" s="519"/>
      <c r="II1304" s="519"/>
      <c r="IJ1304" s="519"/>
      <c r="IK1304" s="519"/>
      <c r="IL1304" s="519"/>
      <c r="IM1304" s="519"/>
      <c r="IN1304" s="519"/>
      <c r="IO1304" s="519"/>
      <c r="IP1304" s="519"/>
      <c r="IQ1304" s="519"/>
      <c r="IR1304" s="519"/>
      <c r="IS1304" s="519"/>
      <c r="IT1304" s="519"/>
      <c r="IU1304" s="519"/>
      <c r="IV1304" s="519"/>
    </row>
    <row r="1305" spans="1:256" s="506" customFormat="1" ht="24.75" customHeight="1">
      <c r="A1305" s="541" t="s">
        <v>46</v>
      </c>
      <c r="B1305" s="363"/>
      <c r="C1305" s="363">
        <f t="shared" si="61"/>
        <v>0</v>
      </c>
      <c r="D1305" s="25"/>
      <c r="E1305" s="542"/>
      <c r="F1305" s="543"/>
      <c r="G1305" s="542"/>
      <c r="H1305" s="518"/>
      <c r="I1305" s="519"/>
      <c r="J1305" s="519"/>
      <c r="K1305" s="519"/>
      <c r="L1305" s="519"/>
      <c r="M1305" s="519"/>
      <c r="N1305" s="519"/>
      <c r="O1305" s="519"/>
      <c r="P1305" s="519"/>
      <c r="Q1305" s="519"/>
      <c r="R1305" s="519"/>
      <c r="S1305" s="519"/>
      <c r="T1305" s="519"/>
      <c r="U1305" s="519"/>
      <c r="V1305" s="519"/>
      <c r="W1305" s="519"/>
      <c r="X1305" s="519"/>
      <c r="Y1305" s="519"/>
      <c r="Z1305" s="519"/>
      <c r="AA1305" s="519"/>
      <c r="AB1305" s="519"/>
      <c r="AC1305" s="519"/>
      <c r="AD1305" s="519"/>
      <c r="AE1305" s="519"/>
      <c r="AF1305" s="519"/>
      <c r="HQ1305" s="519"/>
      <c r="HR1305" s="519"/>
      <c r="HS1305" s="519"/>
      <c r="HT1305" s="519"/>
      <c r="HU1305" s="519"/>
      <c r="HV1305" s="519"/>
      <c r="HW1305" s="519"/>
      <c r="HX1305" s="519"/>
      <c r="HY1305" s="519"/>
      <c r="HZ1305" s="519"/>
      <c r="IA1305" s="519"/>
      <c r="IB1305" s="519"/>
      <c r="IC1305" s="519"/>
      <c r="ID1305" s="519"/>
      <c r="IE1305" s="519"/>
      <c r="IF1305" s="519"/>
      <c r="IG1305" s="519"/>
      <c r="IH1305" s="519"/>
      <c r="II1305" s="519"/>
      <c r="IJ1305" s="519"/>
      <c r="IK1305" s="519"/>
      <c r="IL1305" s="519"/>
      <c r="IM1305" s="519"/>
      <c r="IN1305" s="519"/>
      <c r="IO1305" s="519"/>
      <c r="IP1305" s="519"/>
      <c r="IQ1305" s="519"/>
      <c r="IR1305" s="519"/>
      <c r="IS1305" s="519"/>
      <c r="IT1305" s="519"/>
      <c r="IU1305" s="519"/>
      <c r="IV1305" s="519"/>
    </row>
    <row r="1306" spans="1:256" s="506" customFormat="1" ht="24.75" customHeight="1">
      <c r="A1306" s="541" t="s">
        <v>47</v>
      </c>
      <c r="B1306" s="363"/>
      <c r="C1306" s="363">
        <f t="shared" si="61"/>
        <v>0</v>
      </c>
      <c r="D1306" s="25"/>
      <c r="E1306" s="542"/>
      <c r="F1306" s="543"/>
      <c r="G1306" s="542"/>
      <c r="H1306" s="518"/>
      <c r="I1306" s="519"/>
      <c r="J1306" s="519"/>
      <c r="K1306" s="519"/>
      <c r="L1306" s="519"/>
      <c r="M1306" s="519"/>
      <c r="N1306" s="519"/>
      <c r="O1306" s="519"/>
      <c r="P1306" s="519"/>
      <c r="Q1306" s="519"/>
      <c r="R1306" s="519"/>
      <c r="S1306" s="519"/>
      <c r="T1306" s="519"/>
      <c r="U1306" s="519"/>
      <c r="V1306" s="519"/>
      <c r="W1306" s="519"/>
      <c r="X1306" s="519"/>
      <c r="Y1306" s="519"/>
      <c r="Z1306" s="519"/>
      <c r="AA1306" s="519"/>
      <c r="AB1306" s="519"/>
      <c r="AC1306" s="519"/>
      <c r="AD1306" s="519"/>
      <c r="AE1306" s="519"/>
      <c r="AF1306" s="519"/>
      <c r="HQ1306" s="519"/>
      <c r="HR1306" s="519"/>
      <c r="HS1306" s="519"/>
      <c r="HT1306" s="519"/>
      <c r="HU1306" s="519"/>
      <c r="HV1306" s="519"/>
      <c r="HW1306" s="519"/>
      <c r="HX1306" s="519"/>
      <c r="HY1306" s="519"/>
      <c r="HZ1306" s="519"/>
      <c r="IA1306" s="519"/>
      <c r="IB1306" s="519"/>
      <c r="IC1306" s="519"/>
      <c r="ID1306" s="519"/>
      <c r="IE1306" s="519"/>
      <c r="IF1306" s="519"/>
      <c r="IG1306" s="519"/>
      <c r="IH1306" s="519"/>
      <c r="II1306" s="519"/>
      <c r="IJ1306" s="519"/>
      <c r="IK1306" s="519"/>
      <c r="IL1306" s="519"/>
      <c r="IM1306" s="519"/>
      <c r="IN1306" s="519"/>
      <c r="IO1306" s="519"/>
      <c r="IP1306" s="519"/>
      <c r="IQ1306" s="519"/>
      <c r="IR1306" s="519"/>
      <c r="IS1306" s="519"/>
      <c r="IT1306" s="519"/>
      <c r="IU1306" s="519"/>
      <c r="IV1306" s="519"/>
    </row>
    <row r="1307" spans="1:256" s="506" customFormat="1" ht="24.75" customHeight="1">
      <c r="A1307" s="541" t="s">
        <v>1043</v>
      </c>
      <c r="B1307" s="363">
        <v>10</v>
      </c>
      <c r="C1307" s="363">
        <f t="shared" si="61"/>
        <v>10</v>
      </c>
      <c r="D1307" s="25">
        <v>10</v>
      </c>
      <c r="E1307" s="542">
        <f>D1307/C1307</f>
        <v>1</v>
      </c>
      <c r="F1307" s="543"/>
      <c r="G1307" s="542"/>
      <c r="H1307" s="518"/>
      <c r="I1307" s="519"/>
      <c r="J1307" s="519"/>
      <c r="K1307" s="519"/>
      <c r="L1307" s="519"/>
      <c r="M1307" s="519"/>
      <c r="N1307" s="519"/>
      <c r="O1307" s="519"/>
      <c r="P1307" s="519"/>
      <c r="Q1307" s="519"/>
      <c r="R1307" s="519"/>
      <c r="S1307" s="519"/>
      <c r="T1307" s="519"/>
      <c r="U1307" s="519"/>
      <c r="V1307" s="519"/>
      <c r="W1307" s="519"/>
      <c r="X1307" s="519"/>
      <c r="Y1307" s="519"/>
      <c r="Z1307" s="519"/>
      <c r="AA1307" s="519"/>
      <c r="AB1307" s="519"/>
      <c r="AC1307" s="519"/>
      <c r="AD1307" s="519"/>
      <c r="AE1307" s="519"/>
      <c r="AF1307" s="519"/>
      <c r="HQ1307" s="519"/>
      <c r="HR1307" s="519"/>
      <c r="HS1307" s="519"/>
      <c r="HT1307" s="519"/>
      <c r="HU1307" s="519"/>
      <c r="HV1307" s="519"/>
      <c r="HW1307" s="519"/>
      <c r="HX1307" s="519"/>
      <c r="HY1307" s="519"/>
      <c r="HZ1307" s="519"/>
      <c r="IA1307" s="519"/>
      <c r="IB1307" s="519"/>
      <c r="IC1307" s="519"/>
      <c r="ID1307" s="519"/>
      <c r="IE1307" s="519"/>
      <c r="IF1307" s="519"/>
      <c r="IG1307" s="519"/>
      <c r="IH1307" s="519"/>
      <c r="II1307" s="519"/>
      <c r="IJ1307" s="519"/>
      <c r="IK1307" s="519"/>
      <c r="IL1307" s="519"/>
      <c r="IM1307" s="519"/>
      <c r="IN1307" s="519"/>
      <c r="IO1307" s="519"/>
      <c r="IP1307" s="519"/>
      <c r="IQ1307" s="519"/>
      <c r="IR1307" s="519"/>
      <c r="IS1307" s="519"/>
      <c r="IT1307" s="519"/>
      <c r="IU1307" s="519"/>
      <c r="IV1307" s="519"/>
    </row>
    <row r="1308" spans="1:8" s="508" customFormat="1" ht="24.75" customHeight="1">
      <c r="A1308" s="541" t="s">
        <v>1044</v>
      </c>
      <c r="B1308" s="363"/>
      <c r="C1308" s="363">
        <f t="shared" si="61"/>
        <v>0</v>
      </c>
      <c r="D1308" s="25"/>
      <c r="E1308" s="542"/>
      <c r="F1308" s="543"/>
      <c r="G1308" s="542"/>
      <c r="H1308" s="544"/>
    </row>
    <row r="1309" spans="1:256" s="509" customFormat="1" ht="24.75" customHeight="1">
      <c r="A1309" s="541" t="s">
        <v>54</v>
      </c>
      <c r="B1309" s="363">
        <v>131</v>
      </c>
      <c r="C1309" s="363">
        <f t="shared" si="61"/>
        <v>134</v>
      </c>
      <c r="D1309" s="25">
        <v>134</v>
      </c>
      <c r="E1309" s="542">
        <f>D1309/C1309</f>
        <v>1</v>
      </c>
      <c r="F1309" s="543">
        <v>140</v>
      </c>
      <c r="G1309" s="542">
        <f>(D1309-F1309)/F1309</f>
        <v>-0.04285714285714286</v>
      </c>
      <c r="H1309" s="518"/>
      <c r="I1309" s="519"/>
      <c r="J1309" s="519"/>
      <c r="K1309" s="519"/>
      <c r="L1309" s="519"/>
      <c r="M1309" s="519"/>
      <c r="N1309" s="519"/>
      <c r="O1309" s="519"/>
      <c r="P1309" s="519"/>
      <c r="Q1309" s="519"/>
      <c r="R1309" s="519"/>
      <c r="S1309" s="519"/>
      <c r="T1309" s="519"/>
      <c r="U1309" s="519"/>
      <c r="V1309" s="519"/>
      <c r="W1309" s="519"/>
      <c r="X1309" s="519"/>
      <c r="Y1309" s="519"/>
      <c r="Z1309" s="519"/>
      <c r="AA1309" s="519"/>
      <c r="AB1309" s="519"/>
      <c r="AC1309" s="519"/>
      <c r="AD1309" s="519"/>
      <c r="AE1309" s="519"/>
      <c r="AF1309" s="519"/>
      <c r="HQ1309" s="519"/>
      <c r="HR1309" s="519"/>
      <c r="HS1309" s="519"/>
      <c r="HT1309" s="519"/>
      <c r="HU1309" s="519"/>
      <c r="HV1309" s="519"/>
      <c r="HW1309" s="519"/>
      <c r="HX1309" s="519"/>
      <c r="HY1309" s="519"/>
      <c r="HZ1309" s="519"/>
      <c r="IA1309" s="519"/>
      <c r="IB1309" s="519"/>
      <c r="IC1309" s="519"/>
      <c r="ID1309" s="519"/>
      <c r="IE1309" s="519"/>
      <c r="IF1309" s="519"/>
      <c r="IG1309" s="519"/>
      <c r="IH1309" s="519"/>
      <c r="II1309" s="519"/>
      <c r="IJ1309" s="519"/>
      <c r="IK1309" s="519"/>
      <c r="IL1309" s="519"/>
      <c r="IM1309" s="519"/>
      <c r="IN1309" s="519"/>
      <c r="IO1309" s="519"/>
      <c r="IP1309" s="519"/>
      <c r="IQ1309" s="519"/>
      <c r="IR1309" s="519"/>
      <c r="IS1309" s="519"/>
      <c r="IT1309" s="519"/>
      <c r="IU1309" s="519"/>
      <c r="IV1309" s="519"/>
    </row>
    <row r="1310" spans="1:8" s="508" customFormat="1" ht="24.75" customHeight="1">
      <c r="A1310" s="541" t="s">
        <v>1045</v>
      </c>
      <c r="B1310" s="363"/>
      <c r="C1310" s="363">
        <f t="shared" si="61"/>
        <v>0</v>
      </c>
      <c r="D1310" s="25"/>
      <c r="E1310" s="542"/>
      <c r="F1310" s="543">
        <v>9</v>
      </c>
      <c r="G1310" s="542">
        <f>(D1310-F1310)/F1310</f>
        <v>-1</v>
      </c>
      <c r="H1310" s="544"/>
    </row>
    <row r="1311" spans="1:8" s="508" customFormat="1" ht="24.75" customHeight="1" hidden="1">
      <c r="A1311" s="534" t="s">
        <v>1046</v>
      </c>
      <c r="B1311" s="360">
        <f>SUM(B1312:B1323)</f>
        <v>0</v>
      </c>
      <c r="C1311" s="360">
        <f t="shared" si="61"/>
        <v>0</v>
      </c>
      <c r="D1311" s="360">
        <f>SUM(D1312:D1323)</f>
        <v>0</v>
      </c>
      <c r="E1311" s="536"/>
      <c r="F1311" s="539">
        <f>SUM(F1312:F1323)</f>
        <v>0</v>
      </c>
      <c r="G1311" s="536"/>
      <c r="H1311" s="540">
        <f>SUM(H1312:H1323)</f>
        <v>0</v>
      </c>
    </row>
    <row r="1312" spans="1:256" s="510" customFormat="1" ht="24.75" customHeight="1" hidden="1">
      <c r="A1312" s="541" t="s">
        <v>45</v>
      </c>
      <c r="B1312" s="363"/>
      <c r="C1312" s="363">
        <f t="shared" si="61"/>
        <v>0</v>
      </c>
      <c r="D1312" s="363"/>
      <c r="E1312" s="542"/>
      <c r="F1312" s="543"/>
      <c r="G1312" s="542"/>
      <c r="H1312" s="518"/>
      <c r="I1312" s="519"/>
      <c r="J1312" s="519"/>
      <c r="K1312" s="519"/>
      <c r="L1312" s="519"/>
      <c r="M1312" s="519"/>
      <c r="N1312" s="519"/>
      <c r="O1312" s="519"/>
      <c r="P1312" s="519"/>
      <c r="Q1312" s="519"/>
      <c r="R1312" s="519"/>
      <c r="S1312" s="519"/>
      <c r="T1312" s="519"/>
      <c r="U1312" s="519"/>
      <c r="V1312" s="519"/>
      <c r="W1312" s="519"/>
      <c r="X1312" s="519"/>
      <c r="Y1312" s="519"/>
      <c r="Z1312" s="519"/>
      <c r="AA1312" s="519"/>
      <c r="AB1312" s="519"/>
      <c r="AC1312" s="519"/>
      <c r="AD1312" s="519"/>
      <c r="AE1312" s="519"/>
      <c r="AF1312" s="519"/>
      <c r="HQ1312" s="519"/>
      <c r="HR1312" s="519"/>
      <c r="HS1312" s="519"/>
      <c r="HT1312" s="519"/>
      <c r="HU1312" s="519"/>
      <c r="HV1312" s="519"/>
      <c r="HW1312" s="519"/>
      <c r="HX1312" s="519"/>
      <c r="HY1312" s="519"/>
      <c r="HZ1312" s="519"/>
      <c r="IA1312" s="519"/>
      <c r="IB1312" s="519"/>
      <c r="IC1312" s="519"/>
      <c r="ID1312" s="519"/>
      <c r="IE1312" s="519"/>
      <c r="IF1312" s="519"/>
      <c r="IG1312" s="519"/>
      <c r="IH1312" s="519"/>
      <c r="II1312" s="519"/>
      <c r="IJ1312" s="519"/>
      <c r="IK1312" s="519"/>
      <c r="IL1312" s="519"/>
      <c r="IM1312" s="519"/>
      <c r="IN1312" s="519"/>
      <c r="IO1312" s="519"/>
      <c r="IP1312" s="519"/>
      <c r="IQ1312" s="519"/>
      <c r="IR1312" s="519"/>
      <c r="IS1312" s="519"/>
      <c r="IT1312" s="519"/>
      <c r="IU1312" s="519"/>
      <c r="IV1312" s="519"/>
    </row>
    <row r="1313" spans="1:256" s="510" customFormat="1" ht="24.75" customHeight="1" hidden="1">
      <c r="A1313" s="541" t="s">
        <v>46</v>
      </c>
      <c r="B1313" s="363"/>
      <c r="C1313" s="363">
        <f t="shared" si="61"/>
        <v>0</v>
      </c>
      <c r="D1313" s="363"/>
      <c r="E1313" s="542"/>
      <c r="F1313" s="543"/>
      <c r="G1313" s="542"/>
      <c r="H1313" s="518"/>
      <c r="I1313" s="519"/>
      <c r="J1313" s="519"/>
      <c r="K1313" s="519"/>
      <c r="L1313" s="519"/>
      <c r="M1313" s="519"/>
      <c r="N1313" s="519"/>
      <c r="O1313" s="519"/>
      <c r="P1313" s="519"/>
      <c r="Q1313" s="519"/>
      <c r="R1313" s="519"/>
      <c r="S1313" s="519"/>
      <c r="T1313" s="519"/>
      <c r="U1313" s="519"/>
      <c r="V1313" s="519"/>
      <c r="W1313" s="519"/>
      <c r="X1313" s="519"/>
      <c r="Y1313" s="519"/>
      <c r="Z1313" s="519"/>
      <c r="AA1313" s="519"/>
      <c r="AB1313" s="519"/>
      <c r="AC1313" s="519"/>
      <c r="AD1313" s="519"/>
      <c r="AE1313" s="519"/>
      <c r="AF1313" s="519"/>
      <c r="HQ1313" s="519"/>
      <c r="HR1313" s="519"/>
      <c r="HS1313" s="519"/>
      <c r="HT1313" s="519"/>
      <c r="HU1313" s="519"/>
      <c r="HV1313" s="519"/>
      <c r="HW1313" s="519"/>
      <c r="HX1313" s="519"/>
      <c r="HY1313" s="519"/>
      <c r="HZ1313" s="519"/>
      <c r="IA1313" s="519"/>
      <c r="IB1313" s="519"/>
      <c r="IC1313" s="519"/>
      <c r="ID1313" s="519"/>
      <c r="IE1313" s="519"/>
      <c r="IF1313" s="519"/>
      <c r="IG1313" s="519"/>
      <c r="IH1313" s="519"/>
      <c r="II1313" s="519"/>
      <c r="IJ1313" s="519"/>
      <c r="IK1313" s="519"/>
      <c r="IL1313" s="519"/>
      <c r="IM1313" s="519"/>
      <c r="IN1313" s="519"/>
      <c r="IO1313" s="519"/>
      <c r="IP1313" s="519"/>
      <c r="IQ1313" s="519"/>
      <c r="IR1313" s="519"/>
      <c r="IS1313" s="519"/>
      <c r="IT1313" s="519"/>
      <c r="IU1313" s="519"/>
      <c r="IV1313" s="519"/>
    </row>
    <row r="1314" spans="1:256" s="510" customFormat="1" ht="24.75" customHeight="1" hidden="1">
      <c r="A1314" s="541" t="s">
        <v>47</v>
      </c>
      <c r="B1314" s="363"/>
      <c r="C1314" s="363">
        <f t="shared" si="61"/>
        <v>0</v>
      </c>
      <c r="D1314" s="360"/>
      <c r="E1314" s="542"/>
      <c r="F1314" s="539"/>
      <c r="G1314" s="542"/>
      <c r="H1314" s="518"/>
      <c r="I1314" s="519"/>
      <c r="J1314" s="519"/>
      <c r="K1314" s="519"/>
      <c r="L1314" s="519"/>
      <c r="M1314" s="519"/>
      <c r="N1314" s="519"/>
      <c r="O1314" s="519"/>
      <c r="P1314" s="519"/>
      <c r="Q1314" s="519"/>
      <c r="R1314" s="519"/>
      <c r="S1314" s="519"/>
      <c r="T1314" s="519"/>
      <c r="U1314" s="519"/>
      <c r="V1314" s="519"/>
      <c r="W1314" s="519"/>
      <c r="X1314" s="519"/>
      <c r="Y1314" s="519"/>
      <c r="Z1314" s="519"/>
      <c r="AA1314" s="519"/>
      <c r="AB1314" s="519"/>
      <c r="AC1314" s="519"/>
      <c r="AD1314" s="519"/>
      <c r="AE1314" s="519"/>
      <c r="AF1314" s="519"/>
      <c r="HQ1314" s="519"/>
      <c r="HR1314" s="519"/>
      <c r="HS1314" s="519"/>
      <c r="HT1314" s="519"/>
      <c r="HU1314" s="519"/>
      <c r="HV1314" s="519"/>
      <c r="HW1314" s="519"/>
      <c r="HX1314" s="519"/>
      <c r="HY1314" s="519"/>
      <c r="HZ1314" s="519"/>
      <c r="IA1314" s="519"/>
      <c r="IB1314" s="519"/>
      <c r="IC1314" s="519"/>
      <c r="ID1314" s="519"/>
      <c r="IE1314" s="519"/>
      <c r="IF1314" s="519"/>
      <c r="IG1314" s="519"/>
      <c r="IH1314" s="519"/>
      <c r="II1314" s="519"/>
      <c r="IJ1314" s="519"/>
      <c r="IK1314" s="519"/>
      <c r="IL1314" s="519"/>
      <c r="IM1314" s="519"/>
      <c r="IN1314" s="519"/>
      <c r="IO1314" s="519"/>
      <c r="IP1314" s="519"/>
      <c r="IQ1314" s="519"/>
      <c r="IR1314" s="519"/>
      <c r="IS1314" s="519"/>
      <c r="IT1314" s="519"/>
      <c r="IU1314" s="519"/>
      <c r="IV1314" s="519"/>
    </row>
    <row r="1315" spans="1:256" s="510" customFormat="1" ht="24.75" customHeight="1" hidden="1">
      <c r="A1315" s="541" t="s">
        <v>1047</v>
      </c>
      <c r="B1315" s="363"/>
      <c r="C1315" s="363">
        <f t="shared" si="61"/>
        <v>0</v>
      </c>
      <c r="D1315" s="363"/>
      <c r="E1315" s="542"/>
      <c r="F1315" s="543"/>
      <c r="G1315" s="542"/>
      <c r="H1315" s="518"/>
      <c r="I1315" s="519"/>
      <c r="J1315" s="519"/>
      <c r="K1315" s="519"/>
      <c r="L1315" s="519"/>
      <c r="M1315" s="519"/>
      <c r="N1315" s="519"/>
      <c r="O1315" s="519"/>
      <c r="P1315" s="519"/>
      <c r="Q1315" s="519"/>
      <c r="R1315" s="519"/>
      <c r="S1315" s="519"/>
      <c r="T1315" s="519"/>
      <c r="U1315" s="519"/>
      <c r="V1315" s="519"/>
      <c r="W1315" s="519"/>
      <c r="X1315" s="519"/>
      <c r="Y1315" s="519"/>
      <c r="Z1315" s="519"/>
      <c r="AA1315" s="519"/>
      <c r="AB1315" s="519"/>
      <c r="AC1315" s="519"/>
      <c r="AD1315" s="519"/>
      <c r="AE1315" s="519"/>
      <c r="AF1315" s="519"/>
      <c r="HQ1315" s="519"/>
      <c r="HR1315" s="519"/>
      <c r="HS1315" s="519"/>
      <c r="HT1315" s="519"/>
      <c r="HU1315" s="519"/>
      <c r="HV1315" s="519"/>
      <c r="HW1315" s="519"/>
      <c r="HX1315" s="519"/>
      <c r="HY1315" s="519"/>
      <c r="HZ1315" s="519"/>
      <c r="IA1315" s="519"/>
      <c r="IB1315" s="519"/>
      <c r="IC1315" s="519"/>
      <c r="ID1315" s="519"/>
      <c r="IE1315" s="519"/>
      <c r="IF1315" s="519"/>
      <c r="IG1315" s="519"/>
      <c r="IH1315" s="519"/>
      <c r="II1315" s="519"/>
      <c r="IJ1315" s="519"/>
      <c r="IK1315" s="519"/>
      <c r="IL1315" s="519"/>
      <c r="IM1315" s="519"/>
      <c r="IN1315" s="519"/>
      <c r="IO1315" s="519"/>
      <c r="IP1315" s="519"/>
      <c r="IQ1315" s="519"/>
      <c r="IR1315" s="519"/>
      <c r="IS1315" s="519"/>
      <c r="IT1315" s="519"/>
      <c r="IU1315" s="519"/>
      <c r="IV1315" s="519"/>
    </row>
    <row r="1316" spans="1:256" s="510" customFormat="1" ht="24.75" customHeight="1" hidden="1">
      <c r="A1316" s="541" t="s">
        <v>1048</v>
      </c>
      <c r="B1316" s="363"/>
      <c r="C1316" s="363">
        <f t="shared" si="61"/>
        <v>0</v>
      </c>
      <c r="D1316" s="363"/>
      <c r="E1316" s="542"/>
      <c r="F1316" s="543"/>
      <c r="G1316" s="542"/>
      <c r="H1316" s="518"/>
      <c r="I1316" s="519"/>
      <c r="J1316" s="519"/>
      <c r="K1316" s="519"/>
      <c r="L1316" s="519"/>
      <c r="M1316" s="519"/>
      <c r="N1316" s="519"/>
      <c r="O1316" s="519"/>
      <c r="P1316" s="519"/>
      <c r="Q1316" s="519"/>
      <c r="R1316" s="519"/>
      <c r="S1316" s="519"/>
      <c r="T1316" s="519"/>
      <c r="U1316" s="519"/>
      <c r="V1316" s="519"/>
      <c r="W1316" s="519"/>
      <c r="X1316" s="519"/>
      <c r="Y1316" s="519"/>
      <c r="Z1316" s="519"/>
      <c r="AA1316" s="519"/>
      <c r="AB1316" s="519"/>
      <c r="AC1316" s="519"/>
      <c r="AD1316" s="519"/>
      <c r="AE1316" s="519"/>
      <c r="AF1316" s="519"/>
      <c r="HQ1316" s="519"/>
      <c r="HR1316" s="519"/>
      <c r="HS1316" s="519"/>
      <c r="HT1316" s="519"/>
      <c r="HU1316" s="519"/>
      <c r="HV1316" s="519"/>
      <c r="HW1316" s="519"/>
      <c r="HX1316" s="519"/>
      <c r="HY1316" s="519"/>
      <c r="HZ1316" s="519"/>
      <c r="IA1316" s="519"/>
      <c r="IB1316" s="519"/>
      <c r="IC1316" s="519"/>
      <c r="ID1316" s="519"/>
      <c r="IE1316" s="519"/>
      <c r="IF1316" s="519"/>
      <c r="IG1316" s="519"/>
      <c r="IH1316" s="519"/>
      <c r="II1316" s="519"/>
      <c r="IJ1316" s="519"/>
      <c r="IK1316" s="519"/>
      <c r="IL1316" s="519"/>
      <c r="IM1316" s="519"/>
      <c r="IN1316" s="519"/>
      <c r="IO1316" s="519"/>
      <c r="IP1316" s="519"/>
      <c r="IQ1316" s="519"/>
      <c r="IR1316" s="519"/>
      <c r="IS1316" s="519"/>
      <c r="IT1316" s="519"/>
      <c r="IU1316" s="519"/>
      <c r="IV1316" s="519"/>
    </row>
    <row r="1317" spans="1:256" s="510" customFormat="1" ht="24.75" customHeight="1" hidden="1">
      <c r="A1317" s="541" t="s">
        <v>1049</v>
      </c>
      <c r="B1317" s="363"/>
      <c r="C1317" s="363">
        <f t="shared" si="61"/>
        <v>0</v>
      </c>
      <c r="D1317" s="363"/>
      <c r="E1317" s="542"/>
      <c r="F1317" s="543"/>
      <c r="G1317" s="542"/>
      <c r="H1317" s="518"/>
      <c r="I1317" s="519"/>
      <c r="J1317" s="519"/>
      <c r="K1317" s="519"/>
      <c r="L1317" s="519"/>
      <c r="M1317" s="519"/>
      <c r="N1317" s="519"/>
      <c r="O1317" s="519"/>
      <c r="P1317" s="519"/>
      <c r="Q1317" s="519"/>
      <c r="R1317" s="519"/>
      <c r="S1317" s="519"/>
      <c r="T1317" s="519"/>
      <c r="U1317" s="519"/>
      <c r="V1317" s="519"/>
      <c r="W1317" s="519"/>
      <c r="X1317" s="519"/>
      <c r="Y1317" s="519"/>
      <c r="Z1317" s="519"/>
      <c r="AA1317" s="519"/>
      <c r="AB1317" s="519"/>
      <c r="AC1317" s="519"/>
      <c r="AD1317" s="519"/>
      <c r="AE1317" s="519"/>
      <c r="AF1317" s="519"/>
      <c r="HQ1317" s="519"/>
      <c r="HR1317" s="519"/>
      <c r="HS1317" s="519"/>
      <c r="HT1317" s="519"/>
      <c r="HU1317" s="519"/>
      <c r="HV1317" s="519"/>
      <c r="HW1317" s="519"/>
      <c r="HX1317" s="519"/>
      <c r="HY1317" s="519"/>
      <c r="HZ1317" s="519"/>
      <c r="IA1317" s="519"/>
      <c r="IB1317" s="519"/>
      <c r="IC1317" s="519"/>
      <c r="ID1317" s="519"/>
      <c r="IE1317" s="519"/>
      <c r="IF1317" s="519"/>
      <c r="IG1317" s="519"/>
      <c r="IH1317" s="519"/>
      <c r="II1317" s="519"/>
      <c r="IJ1317" s="519"/>
      <c r="IK1317" s="519"/>
      <c r="IL1317" s="519"/>
      <c r="IM1317" s="519"/>
      <c r="IN1317" s="519"/>
      <c r="IO1317" s="519"/>
      <c r="IP1317" s="519"/>
      <c r="IQ1317" s="519"/>
      <c r="IR1317" s="519"/>
      <c r="IS1317" s="519"/>
      <c r="IT1317" s="519"/>
      <c r="IU1317" s="519"/>
      <c r="IV1317" s="519"/>
    </row>
    <row r="1318" spans="1:256" s="510" customFormat="1" ht="24.75" customHeight="1" hidden="1">
      <c r="A1318" s="541" t="s">
        <v>1050</v>
      </c>
      <c r="B1318" s="363"/>
      <c r="C1318" s="363">
        <f t="shared" si="61"/>
        <v>0</v>
      </c>
      <c r="D1318" s="363"/>
      <c r="E1318" s="542"/>
      <c r="F1318" s="543"/>
      <c r="G1318" s="542"/>
      <c r="H1318" s="518"/>
      <c r="I1318" s="519"/>
      <c r="J1318" s="519"/>
      <c r="K1318" s="519"/>
      <c r="L1318" s="519"/>
      <c r="M1318" s="519"/>
      <c r="N1318" s="519"/>
      <c r="O1318" s="519"/>
      <c r="P1318" s="519"/>
      <c r="Q1318" s="519"/>
      <c r="R1318" s="519"/>
      <c r="S1318" s="519"/>
      <c r="T1318" s="519"/>
      <c r="U1318" s="519"/>
      <c r="V1318" s="519"/>
      <c r="W1318" s="519"/>
      <c r="X1318" s="519"/>
      <c r="Y1318" s="519"/>
      <c r="Z1318" s="519"/>
      <c r="AA1318" s="519"/>
      <c r="AB1318" s="519"/>
      <c r="AC1318" s="519"/>
      <c r="AD1318" s="519"/>
      <c r="AE1318" s="519"/>
      <c r="AF1318" s="519"/>
      <c r="HQ1318" s="519"/>
      <c r="HR1318" s="519"/>
      <c r="HS1318" s="519"/>
      <c r="HT1318" s="519"/>
      <c r="HU1318" s="519"/>
      <c r="HV1318" s="519"/>
      <c r="HW1318" s="519"/>
      <c r="HX1318" s="519"/>
      <c r="HY1318" s="519"/>
      <c r="HZ1318" s="519"/>
      <c r="IA1318" s="519"/>
      <c r="IB1318" s="519"/>
      <c r="IC1318" s="519"/>
      <c r="ID1318" s="519"/>
      <c r="IE1318" s="519"/>
      <c r="IF1318" s="519"/>
      <c r="IG1318" s="519"/>
      <c r="IH1318" s="519"/>
      <c r="II1318" s="519"/>
      <c r="IJ1318" s="519"/>
      <c r="IK1318" s="519"/>
      <c r="IL1318" s="519"/>
      <c r="IM1318" s="519"/>
      <c r="IN1318" s="519"/>
      <c r="IO1318" s="519"/>
      <c r="IP1318" s="519"/>
      <c r="IQ1318" s="519"/>
      <c r="IR1318" s="519"/>
      <c r="IS1318" s="519"/>
      <c r="IT1318" s="519"/>
      <c r="IU1318" s="519"/>
      <c r="IV1318" s="519"/>
    </row>
    <row r="1319" spans="1:256" s="510" customFormat="1" ht="24.75" customHeight="1" hidden="1">
      <c r="A1319" s="541" t="s">
        <v>1051</v>
      </c>
      <c r="B1319" s="363"/>
      <c r="C1319" s="363">
        <f t="shared" si="61"/>
        <v>0</v>
      </c>
      <c r="D1319" s="363"/>
      <c r="E1319" s="542"/>
      <c r="F1319" s="543"/>
      <c r="G1319" s="542"/>
      <c r="H1319" s="518"/>
      <c r="I1319" s="519"/>
      <c r="J1319" s="519"/>
      <c r="K1319" s="519"/>
      <c r="L1319" s="519"/>
      <c r="M1319" s="519"/>
      <c r="N1319" s="519"/>
      <c r="O1319" s="519"/>
      <c r="P1319" s="519"/>
      <c r="Q1319" s="519"/>
      <c r="R1319" s="519"/>
      <c r="S1319" s="519"/>
      <c r="T1319" s="519"/>
      <c r="U1319" s="519"/>
      <c r="V1319" s="519"/>
      <c r="W1319" s="519"/>
      <c r="X1319" s="519"/>
      <c r="Y1319" s="519"/>
      <c r="Z1319" s="519"/>
      <c r="AA1319" s="519"/>
      <c r="AB1319" s="519"/>
      <c r="AC1319" s="519"/>
      <c r="AD1319" s="519"/>
      <c r="AE1319" s="519"/>
      <c r="AF1319" s="519"/>
      <c r="HQ1319" s="519"/>
      <c r="HR1319" s="519"/>
      <c r="HS1319" s="519"/>
      <c r="HT1319" s="519"/>
      <c r="HU1319" s="519"/>
      <c r="HV1319" s="519"/>
      <c r="HW1319" s="519"/>
      <c r="HX1319" s="519"/>
      <c r="HY1319" s="519"/>
      <c r="HZ1319" s="519"/>
      <c r="IA1319" s="519"/>
      <c r="IB1319" s="519"/>
      <c r="IC1319" s="519"/>
      <c r="ID1319" s="519"/>
      <c r="IE1319" s="519"/>
      <c r="IF1319" s="519"/>
      <c r="IG1319" s="519"/>
      <c r="IH1319" s="519"/>
      <c r="II1319" s="519"/>
      <c r="IJ1319" s="519"/>
      <c r="IK1319" s="519"/>
      <c r="IL1319" s="519"/>
      <c r="IM1319" s="519"/>
      <c r="IN1319" s="519"/>
      <c r="IO1319" s="519"/>
      <c r="IP1319" s="519"/>
      <c r="IQ1319" s="519"/>
      <c r="IR1319" s="519"/>
      <c r="IS1319" s="519"/>
      <c r="IT1319" s="519"/>
      <c r="IU1319" s="519"/>
      <c r="IV1319" s="519"/>
    </row>
    <row r="1320" spans="1:8" s="508" customFormat="1" ht="24.75" customHeight="1" hidden="1">
      <c r="A1320" s="541" t="s">
        <v>1052</v>
      </c>
      <c r="B1320" s="363"/>
      <c r="C1320" s="363">
        <f t="shared" si="61"/>
        <v>0</v>
      </c>
      <c r="D1320" s="363"/>
      <c r="E1320" s="542"/>
      <c r="F1320" s="543"/>
      <c r="G1320" s="542"/>
      <c r="H1320" s="544"/>
    </row>
    <row r="1321" spans="1:256" s="510" customFormat="1" ht="24.75" customHeight="1" hidden="1">
      <c r="A1321" s="541" t="s">
        <v>1053</v>
      </c>
      <c r="B1321" s="363"/>
      <c r="C1321" s="363">
        <f t="shared" si="61"/>
        <v>0</v>
      </c>
      <c r="D1321" s="363"/>
      <c r="E1321" s="542"/>
      <c r="F1321" s="543"/>
      <c r="G1321" s="542"/>
      <c r="H1321" s="518"/>
      <c r="I1321" s="519"/>
      <c r="J1321" s="519"/>
      <c r="K1321" s="519"/>
      <c r="L1321" s="519"/>
      <c r="M1321" s="519"/>
      <c r="N1321" s="519"/>
      <c r="O1321" s="519"/>
      <c r="P1321" s="519"/>
      <c r="Q1321" s="519"/>
      <c r="R1321" s="519"/>
      <c r="S1321" s="519"/>
      <c r="T1321" s="519"/>
      <c r="U1321" s="519"/>
      <c r="V1321" s="519"/>
      <c r="W1321" s="519"/>
      <c r="X1321" s="519"/>
      <c r="Y1321" s="519"/>
      <c r="Z1321" s="519"/>
      <c r="AA1321" s="519"/>
      <c r="AB1321" s="519"/>
      <c r="AC1321" s="519"/>
      <c r="AD1321" s="519"/>
      <c r="AE1321" s="519"/>
      <c r="AF1321" s="519"/>
      <c r="HQ1321" s="519"/>
      <c r="HR1321" s="519"/>
      <c r="HS1321" s="519"/>
      <c r="HT1321" s="519"/>
      <c r="HU1321" s="519"/>
      <c r="HV1321" s="519"/>
      <c r="HW1321" s="519"/>
      <c r="HX1321" s="519"/>
      <c r="HY1321" s="519"/>
      <c r="HZ1321" s="519"/>
      <c r="IA1321" s="519"/>
      <c r="IB1321" s="519"/>
      <c r="IC1321" s="519"/>
      <c r="ID1321" s="519"/>
      <c r="IE1321" s="519"/>
      <c r="IF1321" s="519"/>
      <c r="IG1321" s="519"/>
      <c r="IH1321" s="519"/>
      <c r="II1321" s="519"/>
      <c r="IJ1321" s="519"/>
      <c r="IK1321" s="519"/>
      <c r="IL1321" s="519"/>
      <c r="IM1321" s="519"/>
      <c r="IN1321" s="519"/>
      <c r="IO1321" s="519"/>
      <c r="IP1321" s="519"/>
      <c r="IQ1321" s="519"/>
      <c r="IR1321" s="519"/>
      <c r="IS1321" s="519"/>
      <c r="IT1321" s="519"/>
      <c r="IU1321" s="519"/>
      <c r="IV1321" s="519"/>
    </row>
    <row r="1322" spans="1:256" s="509" customFormat="1" ht="24.75" customHeight="1" hidden="1">
      <c r="A1322" s="541" t="s">
        <v>1054</v>
      </c>
      <c r="B1322" s="363"/>
      <c r="C1322" s="363">
        <f t="shared" si="61"/>
        <v>0</v>
      </c>
      <c r="D1322" s="363"/>
      <c r="E1322" s="542"/>
      <c r="F1322" s="543"/>
      <c r="G1322" s="542"/>
      <c r="H1322" s="518"/>
      <c r="I1322" s="519"/>
      <c r="J1322" s="519"/>
      <c r="K1322" s="519"/>
      <c r="L1322" s="519"/>
      <c r="M1322" s="519"/>
      <c r="N1322" s="519"/>
      <c r="O1322" s="519"/>
      <c r="P1322" s="519"/>
      <c r="Q1322" s="519"/>
      <c r="R1322" s="519"/>
      <c r="S1322" s="519"/>
      <c r="T1322" s="519"/>
      <c r="U1322" s="519"/>
      <c r="V1322" s="519"/>
      <c r="W1322" s="519"/>
      <c r="X1322" s="519"/>
      <c r="Y1322" s="519"/>
      <c r="Z1322" s="519"/>
      <c r="AA1322" s="519"/>
      <c r="AB1322" s="519"/>
      <c r="AC1322" s="519"/>
      <c r="AD1322" s="519"/>
      <c r="AE1322" s="519"/>
      <c r="AF1322" s="519"/>
      <c r="HQ1322" s="519"/>
      <c r="HR1322" s="519"/>
      <c r="HS1322" s="519"/>
      <c r="HT1322" s="519"/>
      <c r="HU1322" s="519"/>
      <c r="HV1322" s="519"/>
      <c r="HW1322" s="519"/>
      <c r="HX1322" s="519"/>
      <c r="HY1322" s="519"/>
      <c r="HZ1322" s="519"/>
      <c r="IA1322" s="519"/>
      <c r="IB1322" s="519"/>
      <c r="IC1322" s="519"/>
      <c r="ID1322" s="519"/>
      <c r="IE1322" s="519"/>
      <c r="IF1322" s="519"/>
      <c r="IG1322" s="519"/>
      <c r="IH1322" s="519"/>
      <c r="II1322" s="519"/>
      <c r="IJ1322" s="519"/>
      <c r="IK1322" s="519"/>
      <c r="IL1322" s="519"/>
      <c r="IM1322" s="519"/>
      <c r="IN1322" s="519"/>
      <c r="IO1322" s="519"/>
      <c r="IP1322" s="519"/>
      <c r="IQ1322" s="519"/>
      <c r="IR1322" s="519"/>
      <c r="IS1322" s="519"/>
      <c r="IT1322" s="519"/>
      <c r="IU1322" s="519"/>
      <c r="IV1322" s="519"/>
    </row>
    <row r="1323" spans="1:256" s="506" customFormat="1" ht="24.75" customHeight="1" hidden="1">
      <c r="A1323" s="541" t="s">
        <v>1055</v>
      </c>
      <c r="B1323" s="363"/>
      <c r="C1323" s="363">
        <f t="shared" si="61"/>
        <v>0</v>
      </c>
      <c r="D1323" s="363"/>
      <c r="E1323" s="542"/>
      <c r="F1323" s="543"/>
      <c r="G1323" s="542"/>
      <c r="H1323" s="518"/>
      <c r="I1323" s="519"/>
      <c r="J1323" s="519"/>
      <c r="K1323" s="519"/>
      <c r="L1323" s="519"/>
      <c r="M1323" s="519"/>
      <c r="N1323" s="519"/>
      <c r="O1323" s="519"/>
      <c r="P1323" s="519"/>
      <c r="Q1323" s="519"/>
      <c r="R1323" s="519"/>
      <c r="S1323" s="519"/>
      <c r="T1323" s="519"/>
      <c r="U1323" s="519"/>
      <c r="V1323" s="519"/>
      <c r="W1323" s="519"/>
      <c r="X1323" s="519"/>
      <c r="Y1323" s="519"/>
      <c r="Z1323" s="519"/>
      <c r="AA1323" s="519"/>
      <c r="AB1323" s="519"/>
      <c r="AC1323" s="519"/>
      <c r="AD1323" s="519"/>
      <c r="AE1323" s="519"/>
      <c r="AF1323" s="519"/>
      <c r="HQ1323" s="519"/>
      <c r="HR1323" s="519"/>
      <c r="HS1323" s="519"/>
      <c r="HT1323" s="519"/>
      <c r="HU1323" s="519"/>
      <c r="HV1323" s="519"/>
      <c r="HW1323" s="519"/>
      <c r="HX1323" s="519"/>
      <c r="HY1323" s="519"/>
      <c r="HZ1323" s="519"/>
      <c r="IA1323" s="519"/>
      <c r="IB1323" s="519"/>
      <c r="IC1323" s="519"/>
      <c r="ID1323" s="519"/>
      <c r="IE1323" s="519"/>
      <c r="IF1323" s="519"/>
      <c r="IG1323" s="519"/>
      <c r="IH1323" s="519"/>
      <c r="II1323" s="519"/>
      <c r="IJ1323" s="519"/>
      <c r="IK1323" s="519"/>
      <c r="IL1323" s="519"/>
      <c r="IM1323" s="519"/>
      <c r="IN1323" s="519"/>
      <c r="IO1323" s="519"/>
      <c r="IP1323" s="519"/>
      <c r="IQ1323" s="519"/>
      <c r="IR1323" s="519"/>
      <c r="IS1323" s="519"/>
      <c r="IT1323" s="519"/>
      <c r="IU1323" s="519"/>
      <c r="IV1323" s="519"/>
    </row>
    <row r="1324" spans="1:8" s="508" customFormat="1" ht="24.75" customHeight="1">
      <c r="A1324" s="534" t="s">
        <v>1056</v>
      </c>
      <c r="B1324" s="360">
        <f>SUM(B1325:B1327)</f>
        <v>0</v>
      </c>
      <c r="C1324" s="360">
        <f t="shared" si="61"/>
        <v>128</v>
      </c>
      <c r="D1324" s="360">
        <f>SUM(D1325:D1327)</f>
        <v>0</v>
      </c>
      <c r="E1324" s="536">
        <f>D1324/C1324</f>
        <v>0</v>
      </c>
      <c r="F1324" s="539">
        <f>SUM(F1325:F1327)</f>
        <v>0</v>
      </c>
      <c r="G1324" s="536"/>
      <c r="H1324" s="540">
        <f>SUM(H1325:H1327)</f>
        <v>128</v>
      </c>
    </row>
    <row r="1325" spans="1:256" s="506" customFormat="1" ht="24.75" customHeight="1">
      <c r="A1325" s="541" t="s">
        <v>1057</v>
      </c>
      <c r="B1325" s="363"/>
      <c r="C1325" s="363">
        <f t="shared" si="61"/>
        <v>0</v>
      </c>
      <c r="D1325" s="363"/>
      <c r="E1325" s="542"/>
      <c r="F1325" s="543"/>
      <c r="G1325" s="542"/>
      <c r="H1325" s="518"/>
      <c r="I1325" s="519"/>
      <c r="J1325" s="519"/>
      <c r="K1325" s="519"/>
      <c r="L1325" s="519"/>
      <c r="M1325" s="519"/>
      <c r="N1325" s="519"/>
      <c r="O1325" s="519"/>
      <c r="P1325" s="519"/>
      <c r="Q1325" s="519"/>
      <c r="R1325" s="519"/>
      <c r="S1325" s="519"/>
      <c r="T1325" s="519"/>
      <c r="U1325" s="519"/>
      <c r="V1325" s="519"/>
      <c r="W1325" s="519"/>
      <c r="X1325" s="519"/>
      <c r="Y1325" s="519"/>
      <c r="Z1325" s="519"/>
      <c r="AA1325" s="519"/>
      <c r="AB1325" s="519"/>
      <c r="AC1325" s="519"/>
      <c r="AD1325" s="519"/>
      <c r="AE1325" s="519"/>
      <c r="AF1325" s="519"/>
      <c r="HQ1325" s="519"/>
      <c r="HR1325" s="519"/>
      <c r="HS1325" s="519"/>
      <c r="HT1325" s="519"/>
      <c r="HU1325" s="519"/>
      <c r="HV1325" s="519"/>
      <c r="HW1325" s="519"/>
      <c r="HX1325" s="519"/>
      <c r="HY1325" s="519"/>
      <c r="HZ1325" s="519"/>
      <c r="IA1325" s="519"/>
      <c r="IB1325" s="519"/>
      <c r="IC1325" s="519"/>
      <c r="ID1325" s="519"/>
      <c r="IE1325" s="519"/>
      <c r="IF1325" s="519"/>
      <c r="IG1325" s="519"/>
      <c r="IH1325" s="519"/>
      <c r="II1325" s="519"/>
      <c r="IJ1325" s="519"/>
      <c r="IK1325" s="519"/>
      <c r="IL1325" s="519"/>
      <c r="IM1325" s="519"/>
      <c r="IN1325" s="519"/>
      <c r="IO1325" s="519"/>
      <c r="IP1325" s="519"/>
      <c r="IQ1325" s="519"/>
      <c r="IR1325" s="519"/>
      <c r="IS1325" s="519"/>
      <c r="IT1325" s="519"/>
      <c r="IU1325" s="519"/>
      <c r="IV1325" s="519"/>
    </row>
    <row r="1326" spans="1:8" s="508" customFormat="1" ht="24.75" customHeight="1">
      <c r="A1326" s="541" t="s">
        <v>1058</v>
      </c>
      <c r="B1326" s="363"/>
      <c r="C1326" s="363">
        <f t="shared" si="61"/>
        <v>128</v>
      </c>
      <c r="D1326" s="360"/>
      <c r="E1326" s="542">
        <f>D1326/C1326</f>
        <v>0</v>
      </c>
      <c r="F1326" s="539"/>
      <c r="G1326" s="542"/>
      <c r="H1326" s="544">
        <v>128</v>
      </c>
    </row>
    <row r="1327" spans="1:256" s="506" customFormat="1" ht="24.75" customHeight="1">
      <c r="A1327" s="541" t="s">
        <v>1059</v>
      </c>
      <c r="B1327" s="363"/>
      <c r="C1327" s="363">
        <f t="shared" si="61"/>
        <v>0</v>
      </c>
      <c r="D1327" s="363"/>
      <c r="E1327" s="542"/>
      <c r="F1327" s="543"/>
      <c r="G1327" s="542"/>
      <c r="H1327" s="518"/>
      <c r="I1327" s="519"/>
      <c r="J1327" s="519"/>
      <c r="K1327" s="519"/>
      <c r="L1327" s="519"/>
      <c r="M1327" s="519"/>
      <c r="N1327" s="519"/>
      <c r="O1327" s="519"/>
      <c r="P1327" s="519"/>
      <c r="Q1327" s="519"/>
      <c r="R1327" s="519"/>
      <c r="S1327" s="519"/>
      <c r="T1327" s="519"/>
      <c r="U1327" s="519"/>
      <c r="V1327" s="519"/>
      <c r="W1327" s="519"/>
      <c r="X1327" s="519"/>
      <c r="Y1327" s="519"/>
      <c r="Z1327" s="519"/>
      <c r="AA1327" s="519"/>
      <c r="AB1327" s="519"/>
      <c r="AC1327" s="519"/>
      <c r="AD1327" s="519"/>
      <c r="AE1327" s="519"/>
      <c r="AF1327" s="519"/>
      <c r="HQ1327" s="519"/>
      <c r="HR1327" s="519"/>
      <c r="HS1327" s="519"/>
      <c r="HT1327" s="519"/>
      <c r="HU1327" s="519"/>
      <c r="HV1327" s="519"/>
      <c r="HW1327" s="519"/>
      <c r="HX1327" s="519"/>
      <c r="HY1327" s="519"/>
      <c r="HZ1327" s="519"/>
      <c r="IA1327" s="519"/>
      <c r="IB1327" s="519"/>
      <c r="IC1327" s="519"/>
      <c r="ID1327" s="519"/>
      <c r="IE1327" s="519"/>
      <c r="IF1327" s="519"/>
      <c r="IG1327" s="519"/>
      <c r="IH1327" s="519"/>
      <c r="II1327" s="519"/>
      <c r="IJ1327" s="519"/>
      <c r="IK1327" s="519"/>
      <c r="IL1327" s="519"/>
      <c r="IM1327" s="519"/>
      <c r="IN1327" s="519"/>
      <c r="IO1327" s="519"/>
      <c r="IP1327" s="519"/>
      <c r="IQ1327" s="519"/>
      <c r="IR1327" s="519"/>
      <c r="IS1327" s="519"/>
      <c r="IT1327" s="519"/>
      <c r="IU1327" s="519"/>
      <c r="IV1327" s="519"/>
    </row>
    <row r="1328" spans="1:8" s="508" customFormat="1" ht="24.75" customHeight="1">
      <c r="A1328" s="534" t="s">
        <v>1060</v>
      </c>
      <c r="B1328" s="360">
        <f>SUM(B1329:B1333)</f>
        <v>8</v>
      </c>
      <c r="C1328" s="360">
        <f t="shared" si="61"/>
        <v>8</v>
      </c>
      <c r="D1328" s="360">
        <f>SUM(D1329:D1333)</f>
        <v>8</v>
      </c>
      <c r="E1328" s="536">
        <f>D1328/C1328</f>
        <v>1</v>
      </c>
      <c r="F1328" s="539">
        <f>SUM(F1329:F1333)</f>
        <v>0</v>
      </c>
      <c r="G1328" s="536"/>
      <c r="H1328" s="540">
        <f>SUM(H1329:H1333)</f>
        <v>0</v>
      </c>
    </row>
    <row r="1329" spans="1:8" s="508" customFormat="1" ht="24.75" customHeight="1">
      <c r="A1329" s="541" t="s">
        <v>1061</v>
      </c>
      <c r="B1329" s="363"/>
      <c r="C1329" s="363">
        <f t="shared" si="61"/>
        <v>0</v>
      </c>
      <c r="D1329" s="363"/>
      <c r="E1329" s="542"/>
      <c r="F1329" s="543"/>
      <c r="G1329" s="542"/>
      <c r="H1329" s="544"/>
    </row>
    <row r="1330" spans="1:256" s="510" customFormat="1" ht="24.75" customHeight="1">
      <c r="A1330" s="541" t="s">
        <v>1062</v>
      </c>
      <c r="B1330" s="363"/>
      <c r="C1330" s="363">
        <f t="shared" si="61"/>
        <v>0</v>
      </c>
      <c r="D1330" s="363"/>
      <c r="E1330" s="542"/>
      <c r="F1330" s="543"/>
      <c r="G1330" s="542"/>
      <c r="H1330" s="518"/>
      <c r="I1330" s="519"/>
      <c r="J1330" s="519"/>
      <c r="K1330" s="519"/>
      <c r="L1330" s="519"/>
      <c r="M1330" s="519"/>
      <c r="N1330" s="519"/>
      <c r="O1330" s="519"/>
      <c r="P1330" s="519"/>
      <c r="Q1330" s="519"/>
      <c r="R1330" s="519"/>
      <c r="S1330" s="519"/>
      <c r="T1330" s="519"/>
      <c r="U1330" s="519"/>
      <c r="V1330" s="519"/>
      <c r="W1330" s="519"/>
      <c r="X1330" s="519"/>
      <c r="Y1330" s="519"/>
      <c r="Z1330" s="519"/>
      <c r="AA1330" s="519"/>
      <c r="AB1330" s="519"/>
      <c r="AC1330" s="519"/>
      <c r="AD1330" s="519"/>
      <c r="AE1330" s="519"/>
      <c r="AF1330" s="519"/>
      <c r="HQ1330" s="519"/>
      <c r="HR1330" s="519"/>
      <c r="HS1330" s="519"/>
      <c r="HT1330" s="519"/>
      <c r="HU1330" s="519"/>
      <c r="HV1330" s="519"/>
      <c r="HW1330" s="519"/>
      <c r="HX1330" s="519"/>
      <c r="HY1330" s="519"/>
      <c r="HZ1330" s="519"/>
      <c r="IA1330" s="519"/>
      <c r="IB1330" s="519"/>
      <c r="IC1330" s="519"/>
      <c r="ID1330" s="519"/>
      <c r="IE1330" s="519"/>
      <c r="IF1330" s="519"/>
      <c r="IG1330" s="519"/>
      <c r="IH1330" s="519"/>
      <c r="II1330" s="519"/>
      <c r="IJ1330" s="519"/>
      <c r="IK1330" s="519"/>
      <c r="IL1330" s="519"/>
      <c r="IM1330" s="519"/>
      <c r="IN1330" s="519"/>
      <c r="IO1330" s="519"/>
      <c r="IP1330" s="519"/>
      <c r="IQ1330" s="519"/>
      <c r="IR1330" s="519"/>
      <c r="IS1330" s="519"/>
      <c r="IT1330" s="519"/>
      <c r="IU1330" s="519"/>
      <c r="IV1330" s="519"/>
    </row>
    <row r="1331" spans="1:256" s="510" customFormat="1" ht="24.75" customHeight="1">
      <c r="A1331" s="541" t="s">
        <v>1063</v>
      </c>
      <c r="B1331" s="363">
        <v>8</v>
      </c>
      <c r="C1331" s="363">
        <f t="shared" si="61"/>
        <v>8</v>
      </c>
      <c r="D1331" s="363">
        <v>8</v>
      </c>
      <c r="E1331" s="542">
        <f aca="true" t="shared" si="63" ref="E1331:E1339">D1331/C1331</f>
        <v>1</v>
      </c>
      <c r="F1331" s="543"/>
      <c r="G1331" s="542"/>
      <c r="H1331" s="518"/>
      <c r="I1331" s="519"/>
      <c r="J1331" s="519"/>
      <c r="K1331" s="519"/>
      <c r="L1331" s="519"/>
      <c r="M1331" s="519"/>
      <c r="N1331" s="519"/>
      <c r="O1331" s="519"/>
      <c r="P1331" s="519"/>
      <c r="Q1331" s="519"/>
      <c r="R1331" s="519"/>
      <c r="S1331" s="519"/>
      <c r="T1331" s="519"/>
      <c r="U1331" s="519"/>
      <c r="V1331" s="519"/>
      <c r="W1331" s="519"/>
      <c r="X1331" s="519"/>
      <c r="Y1331" s="519"/>
      <c r="Z1331" s="519"/>
      <c r="AA1331" s="519"/>
      <c r="AB1331" s="519"/>
      <c r="AC1331" s="519"/>
      <c r="AD1331" s="519"/>
      <c r="AE1331" s="519"/>
      <c r="AF1331" s="519"/>
      <c r="HQ1331" s="519"/>
      <c r="HR1331" s="519"/>
      <c r="HS1331" s="519"/>
      <c r="HT1331" s="519"/>
      <c r="HU1331" s="519"/>
      <c r="HV1331" s="519"/>
      <c r="HW1331" s="519"/>
      <c r="HX1331" s="519"/>
      <c r="HY1331" s="519"/>
      <c r="HZ1331" s="519"/>
      <c r="IA1331" s="519"/>
      <c r="IB1331" s="519"/>
      <c r="IC1331" s="519"/>
      <c r="ID1331" s="519"/>
      <c r="IE1331" s="519"/>
      <c r="IF1331" s="519"/>
      <c r="IG1331" s="519"/>
      <c r="IH1331" s="519"/>
      <c r="II1331" s="519"/>
      <c r="IJ1331" s="519"/>
      <c r="IK1331" s="519"/>
      <c r="IL1331" s="519"/>
      <c r="IM1331" s="519"/>
      <c r="IN1331" s="519"/>
      <c r="IO1331" s="519"/>
      <c r="IP1331" s="519"/>
      <c r="IQ1331" s="519"/>
      <c r="IR1331" s="519"/>
      <c r="IS1331" s="519"/>
      <c r="IT1331" s="519"/>
      <c r="IU1331" s="519"/>
      <c r="IV1331" s="519"/>
    </row>
    <row r="1332" spans="1:256" s="510" customFormat="1" ht="24.75" customHeight="1">
      <c r="A1332" s="541" t="s">
        <v>1064</v>
      </c>
      <c r="B1332" s="363"/>
      <c r="C1332" s="363">
        <f t="shared" si="61"/>
        <v>0</v>
      </c>
      <c r="D1332" s="363"/>
      <c r="E1332" s="542"/>
      <c r="F1332" s="543"/>
      <c r="G1332" s="542"/>
      <c r="H1332" s="518"/>
      <c r="I1332" s="519"/>
      <c r="J1332" s="519"/>
      <c r="K1332" s="519"/>
      <c r="L1332" s="519"/>
      <c r="M1332" s="519"/>
      <c r="N1332" s="519"/>
      <c r="O1332" s="519"/>
      <c r="P1332" s="519"/>
      <c r="Q1332" s="519"/>
      <c r="R1332" s="519"/>
      <c r="S1332" s="519"/>
      <c r="T1332" s="519"/>
      <c r="U1332" s="519"/>
      <c r="V1332" s="519"/>
      <c r="W1332" s="519"/>
      <c r="X1332" s="519"/>
      <c r="Y1332" s="519"/>
      <c r="Z1332" s="519"/>
      <c r="AA1332" s="519"/>
      <c r="AB1332" s="519"/>
      <c r="AC1332" s="519"/>
      <c r="AD1332" s="519"/>
      <c r="AE1332" s="519"/>
      <c r="AF1332" s="519"/>
      <c r="HQ1332" s="519"/>
      <c r="HR1332" s="519"/>
      <c r="HS1332" s="519"/>
      <c r="HT1332" s="519"/>
      <c r="HU1332" s="519"/>
      <c r="HV1332" s="519"/>
      <c r="HW1332" s="519"/>
      <c r="HX1332" s="519"/>
      <c r="HY1332" s="519"/>
      <c r="HZ1332" s="519"/>
      <c r="IA1332" s="519"/>
      <c r="IB1332" s="519"/>
      <c r="IC1332" s="519"/>
      <c r="ID1332" s="519"/>
      <c r="IE1332" s="519"/>
      <c r="IF1332" s="519"/>
      <c r="IG1332" s="519"/>
      <c r="IH1332" s="519"/>
      <c r="II1332" s="519"/>
      <c r="IJ1332" s="519"/>
      <c r="IK1332" s="519"/>
      <c r="IL1332" s="519"/>
      <c r="IM1332" s="519"/>
      <c r="IN1332" s="519"/>
      <c r="IO1332" s="519"/>
      <c r="IP1332" s="519"/>
      <c r="IQ1332" s="519"/>
      <c r="IR1332" s="519"/>
      <c r="IS1332" s="519"/>
      <c r="IT1332" s="519"/>
      <c r="IU1332" s="519"/>
      <c r="IV1332" s="519"/>
    </row>
    <row r="1333" spans="1:256" s="510" customFormat="1" ht="39.75" customHeight="1">
      <c r="A1333" s="541" t="s">
        <v>1065</v>
      </c>
      <c r="B1333" s="363"/>
      <c r="C1333" s="363">
        <f t="shared" si="61"/>
        <v>0</v>
      </c>
      <c r="D1333" s="363"/>
      <c r="E1333" s="542"/>
      <c r="F1333" s="543"/>
      <c r="G1333" s="542"/>
      <c r="H1333" s="518"/>
      <c r="I1333" s="519"/>
      <c r="J1333" s="519"/>
      <c r="K1333" s="519"/>
      <c r="L1333" s="519"/>
      <c r="M1333" s="519"/>
      <c r="N1333" s="519"/>
      <c r="O1333" s="519"/>
      <c r="P1333" s="519"/>
      <c r="Q1333" s="519"/>
      <c r="R1333" s="519"/>
      <c r="S1333" s="519"/>
      <c r="T1333" s="519"/>
      <c r="U1333" s="519"/>
      <c r="V1333" s="519"/>
      <c r="W1333" s="519"/>
      <c r="X1333" s="519"/>
      <c r="Y1333" s="519"/>
      <c r="Z1333" s="519"/>
      <c r="AA1333" s="519"/>
      <c r="AB1333" s="519"/>
      <c r="AC1333" s="519"/>
      <c r="AD1333" s="519"/>
      <c r="AE1333" s="519"/>
      <c r="AF1333" s="519"/>
      <c r="HQ1333" s="519"/>
      <c r="HR1333" s="519"/>
      <c r="HS1333" s="519"/>
      <c r="HT1333" s="519"/>
      <c r="HU1333" s="519"/>
      <c r="HV1333" s="519"/>
      <c r="HW1333" s="519"/>
      <c r="HX1333" s="519"/>
      <c r="HY1333" s="519"/>
      <c r="HZ1333" s="519"/>
      <c r="IA1333" s="519"/>
      <c r="IB1333" s="519"/>
      <c r="IC1333" s="519"/>
      <c r="ID1333" s="519"/>
      <c r="IE1333" s="519"/>
      <c r="IF1333" s="519"/>
      <c r="IG1333" s="519"/>
      <c r="IH1333" s="519"/>
      <c r="II1333" s="519"/>
      <c r="IJ1333" s="519"/>
      <c r="IK1333" s="519"/>
      <c r="IL1333" s="519"/>
      <c r="IM1333" s="519"/>
      <c r="IN1333" s="519"/>
      <c r="IO1333" s="519"/>
      <c r="IP1333" s="519"/>
      <c r="IQ1333" s="519"/>
      <c r="IR1333" s="519"/>
      <c r="IS1333" s="519"/>
      <c r="IT1333" s="519"/>
      <c r="IU1333" s="519"/>
      <c r="IV1333" s="519"/>
    </row>
    <row r="1334" spans="1:8" s="508" customFormat="1" ht="24.75" customHeight="1">
      <c r="A1334" s="534" t="s">
        <v>1066</v>
      </c>
      <c r="B1334" s="360">
        <v>150</v>
      </c>
      <c r="C1334" s="360">
        <f t="shared" si="61"/>
        <v>31</v>
      </c>
      <c r="D1334" s="360">
        <v>31</v>
      </c>
      <c r="E1334" s="536">
        <f t="shared" si="63"/>
        <v>1</v>
      </c>
      <c r="F1334" s="539"/>
      <c r="G1334" s="536"/>
      <c r="H1334" s="540"/>
    </row>
    <row r="1335" spans="1:8" s="508" customFormat="1" ht="24.75" customHeight="1">
      <c r="A1335" s="534" t="s">
        <v>1067</v>
      </c>
      <c r="B1335" s="360">
        <v>800</v>
      </c>
      <c r="C1335" s="360">
        <f t="shared" si="61"/>
        <v>0</v>
      </c>
      <c r="D1335" s="360"/>
      <c r="E1335" s="536"/>
      <c r="F1335" s="539"/>
      <c r="G1335" s="536"/>
      <c r="H1335" s="540"/>
    </row>
    <row r="1336" spans="1:8" s="508" customFormat="1" ht="24.75" customHeight="1">
      <c r="A1336" s="534" t="s">
        <v>1068</v>
      </c>
      <c r="B1336" s="360">
        <f>B1337</f>
        <v>10</v>
      </c>
      <c r="C1336" s="360">
        <f t="shared" si="61"/>
        <v>209</v>
      </c>
      <c r="D1336" s="360">
        <f>D1337</f>
        <v>4</v>
      </c>
      <c r="E1336" s="536">
        <f t="shared" si="63"/>
        <v>0.019138755980861243</v>
      </c>
      <c r="F1336" s="539">
        <f>F1337</f>
        <v>1063</v>
      </c>
      <c r="G1336" s="536">
        <f>(D1336-F1336)/F1336</f>
        <v>-0.9962370649106302</v>
      </c>
      <c r="H1336" s="540">
        <f>H1337</f>
        <v>205</v>
      </c>
    </row>
    <row r="1337" spans="1:8" s="508" customFormat="1" ht="24.75" customHeight="1">
      <c r="A1337" s="534" t="s">
        <v>1069</v>
      </c>
      <c r="B1337" s="360">
        <f>SUM(B1338)</f>
        <v>10</v>
      </c>
      <c r="C1337" s="360">
        <f t="shared" si="61"/>
        <v>209</v>
      </c>
      <c r="D1337" s="360">
        <f>SUM(D1338)</f>
        <v>4</v>
      </c>
      <c r="E1337" s="536">
        <f t="shared" si="63"/>
        <v>0.019138755980861243</v>
      </c>
      <c r="F1337" s="539">
        <f>SUM(F1338)</f>
        <v>1063</v>
      </c>
      <c r="G1337" s="536">
        <f>(D1337-F1337)/F1337</f>
        <v>-0.9962370649106302</v>
      </c>
      <c r="H1337" s="540">
        <f>SUM(H1338)</f>
        <v>205</v>
      </c>
    </row>
    <row r="1338" spans="1:256" s="510" customFormat="1" ht="24.75" customHeight="1">
      <c r="A1338" s="541" t="s">
        <v>209</v>
      </c>
      <c r="B1338" s="363">
        <v>10</v>
      </c>
      <c r="C1338" s="363">
        <f t="shared" si="61"/>
        <v>209</v>
      </c>
      <c r="D1338" s="363">
        <v>4</v>
      </c>
      <c r="E1338" s="542">
        <f t="shared" si="63"/>
        <v>0.019138755980861243</v>
      </c>
      <c r="F1338" s="543">
        <v>1063</v>
      </c>
      <c r="G1338" s="542">
        <f>(D1338-F1338)/F1338</f>
        <v>-0.9962370649106302</v>
      </c>
      <c r="H1338" s="518">
        <v>205</v>
      </c>
      <c r="I1338" s="519"/>
      <c r="J1338" s="519"/>
      <c r="K1338" s="519"/>
      <c r="L1338" s="519"/>
      <c r="M1338" s="519"/>
      <c r="N1338" s="519"/>
      <c r="O1338" s="519"/>
      <c r="P1338" s="519"/>
      <c r="Q1338" s="519"/>
      <c r="R1338" s="519"/>
      <c r="S1338" s="519"/>
      <c r="T1338" s="519"/>
      <c r="U1338" s="519"/>
      <c r="V1338" s="519"/>
      <c r="W1338" s="519"/>
      <c r="X1338" s="519"/>
      <c r="Y1338" s="519"/>
      <c r="Z1338" s="519"/>
      <c r="AA1338" s="519"/>
      <c r="AB1338" s="519"/>
      <c r="AC1338" s="519"/>
      <c r="AD1338" s="519"/>
      <c r="AE1338" s="519"/>
      <c r="AF1338" s="519"/>
      <c r="HQ1338" s="519"/>
      <c r="HR1338" s="519"/>
      <c r="HS1338" s="519"/>
      <c r="HT1338" s="519"/>
      <c r="HU1338" s="519"/>
      <c r="HV1338" s="519"/>
      <c r="HW1338" s="519"/>
      <c r="HX1338" s="519"/>
      <c r="HY1338" s="519"/>
      <c r="HZ1338" s="519"/>
      <c r="IA1338" s="519"/>
      <c r="IB1338" s="519"/>
      <c r="IC1338" s="519"/>
      <c r="ID1338" s="519"/>
      <c r="IE1338" s="519"/>
      <c r="IF1338" s="519"/>
      <c r="IG1338" s="519"/>
      <c r="IH1338" s="519"/>
      <c r="II1338" s="519"/>
      <c r="IJ1338" s="519"/>
      <c r="IK1338" s="519"/>
      <c r="IL1338" s="519"/>
      <c r="IM1338" s="519"/>
      <c r="IN1338" s="519"/>
      <c r="IO1338" s="519"/>
      <c r="IP1338" s="519"/>
      <c r="IQ1338" s="519"/>
      <c r="IR1338" s="519"/>
      <c r="IS1338" s="519"/>
      <c r="IT1338" s="519"/>
      <c r="IU1338" s="519"/>
      <c r="IV1338" s="519"/>
    </row>
    <row r="1339" spans="1:8" s="508" customFormat="1" ht="24.75" customHeight="1">
      <c r="A1339" s="534" t="s">
        <v>1070</v>
      </c>
      <c r="B1339" s="360">
        <f>SUM(B1340:B1342)</f>
        <v>300</v>
      </c>
      <c r="C1339" s="360">
        <f t="shared" si="61"/>
        <v>4553</v>
      </c>
      <c r="D1339" s="360">
        <f>SUM(D1340:D1342)</f>
        <v>4553</v>
      </c>
      <c r="E1339" s="536">
        <f t="shared" si="63"/>
        <v>1</v>
      </c>
      <c r="F1339" s="539">
        <f>SUM(F1340:F1342)</f>
        <v>4468</v>
      </c>
      <c r="G1339" s="536">
        <f>(D1339-F1339)/F1339</f>
        <v>0.01902417188898836</v>
      </c>
      <c r="H1339" s="540">
        <f>SUM(H1340:H1342)</f>
        <v>0</v>
      </c>
    </row>
    <row r="1340" spans="1:8" s="508" customFormat="1" ht="24.75" customHeight="1">
      <c r="A1340" s="534" t="s">
        <v>1071</v>
      </c>
      <c r="B1340" s="360"/>
      <c r="C1340" s="360">
        <f t="shared" si="61"/>
        <v>0</v>
      </c>
      <c r="D1340" s="360">
        <v>0</v>
      </c>
      <c r="E1340" s="536"/>
      <c r="F1340" s="539"/>
      <c r="G1340" s="536"/>
      <c r="H1340" s="540"/>
    </row>
    <row r="1341" spans="1:8" s="508" customFormat="1" ht="24.75" customHeight="1">
      <c r="A1341" s="534" t="s">
        <v>1072</v>
      </c>
      <c r="B1341" s="360"/>
      <c r="C1341" s="360">
        <f t="shared" si="61"/>
        <v>0</v>
      </c>
      <c r="D1341" s="360">
        <v>0</v>
      </c>
      <c r="E1341" s="536"/>
      <c r="F1341" s="539"/>
      <c r="G1341" s="536"/>
      <c r="H1341" s="540"/>
    </row>
    <row r="1342" spans="1:8" s="508" customFormat="1" ht="24.75" customHeight="1">
      <c r="A1342" s="534" t="s">
        <v>1073</v>
      </c>
      <c r="B1342" s="360">
        <f>SUM(B1343:B1346)</f>
        <v>300</v>
      </c>
      <c r="C1342" s="360">
        <f t="shared" si="61"/>
        <v>4553</v>
      </c>
      <c r="D1342" s="360">
        <f>SUM(D1343:D1346)</f>
        <v>4553</v>
      </c>
      <c r="E1342" s="536">
        <f>D1342/C1342</f>
        <v>1</v>
      </c>
      <c r="F1342" s="539">
        <f>SUM(F1343:F1346)</f>
        <v>4468</v>
      </c>
      <c r="G1342" s="536">
        <f>(D1342-F1342)/F1342</f>
        <v>0.01902417188898836</v>
      </c>
      <c r="H1342" s="540"/>
    </row>
    <row r="1343" spans="1:256" s="506" customFormat="1" ht="24.75" customHeight="1">
      <c r="A1343" s="541" t="s">
        <v>1074</v>
      </c>
      <c r="B1343" s="363">
        <v>300</v>
      </c>
      <c r="C1343" s="363">
        <f t="shared" si="61"/>
        <v>4553</v>
      </c>
      <c r="D1343" s="363">
        <v>4553</v>
      </c>
      <c r="E1343" s="542">
        <f>D1343/C1343</f>
        <v>1</v>
      </c>
      <c r="F1343" s="543">
        <v>4468</v>
      </c>
      <c r="G1343" s="542">
        <f>(D1343-F1343)/F1343</f>
        <v>0.01902417188898836</v>
      </c>
      <c r="H1343" s="518"/>
      <c r="I1343" s="519"/>
      <c r="J1343" s="519"/>
      <c r="K1343" s="519"/>
      <c r="L1343" s="519"/>
      <c r="M1343" s="519"/>
      <c r="N1343" s="519"/>
      <c r="O1343" s="519"/>
      <c r="P1343" s="519"/>
      <c r="Q1343" s="519"/>
      <c r="R1343" s="519"/>
      <c r="S1343" s="519"/>
      <c r="T1343" s="519"/>
      <c r="U1343" s="519"/>
      <c r="V1343" s="519"/>
      <c r="W1343" s="519"/>
      <c r="X1343" s="519"/>
      <c r="Y1343" s="519"/>
      <c r="Z1343" s="519"/>
      <c r="AA1343" s="519"/>
      <c r="AB1343" s="519"/>
      <c r="AC1343" s="519"/>
      <c r="AD1343" s="519"/>
      <c r="AE1343" s="519"/>
      <c r="AF1343" s="519"/>
      <c r="HQ1343" s="519"/>
      <c r="HR1343" s="519"/>
      <c r="HS1343" s="519"/>
      <c r="HT1343" s="519"/>
      <c r="HU1343" s="519"/>
      <c r="HV1343" s="519"/>
      <c r="HW1343" s="519"/>
      <c r="HX1343" s="519"/>
      <c r="HY1343" s="519"/>
      <c r="HZ1343" s="519"/>
      <c r="IA1343" s="519"/>
      <c r="IB1343" s="519"/>
      <c r="IC1343" s="519"/>
      <c r="ID1343" s="519"/>
      <c r="IE1343" s="519"/>
      <c r="IF1343" s="519"/>
      <c r="IG1343" s="519"/>
      <c r="IH1343" s="519"/>
      <c r="II1343" s="519"/>
      <c r="IJ1343" s="519"/>
      <c r="IK1343" s="519"/>
      <c r="IL1343" s="519"/>
      <c r="IM1343" s="519"/>
      <c r="IN1343" s="519"/>
      <c r="IO1343" s="519"/>
      <c r="IP1343" s="519"/>
      <c r="IQ1343" s="519"/>
      <c r="IR1343" s="519"/>
      <c r="IS1343" s="519"/>
      <c r="IT1343" s="519"/>
      <c r="IU1343" s="519"/>
      <c r="IV1343" s="519"/>
    </row>
    <row r="1344" spans="1:8" s="508" customFormat="1" ht="39.75" customHeight="1">
      <c r="A1344" s="541" t="s">
        <v>1075</v>
      </c>
      <c r="B1344" s="363"/>
      <c r="C1344" s="363">
        <f t="shared" si="61"/>
        <v>0</v>
      </c>
      <c r="D1344" s="363">
        <v>0</v>
      </c>
      <c r="E1344" s="542"/>
      <c r="F1344" s="543"/>
      <c r="G1344" s="542"/>
      <c r="H1344" s="544"/>
    </row>
    <row r="1345" spans="1:256" s="506" customFormat="1" ht="39.75" customHeight="1">
      <c r="A1345" s="541" t="s">
        <v>1076</v>
      </c>
      <c r="B1345" s="363"/>
      <c r="C1345" s="363">
        <f t="shared" si="61"/>
        <v>0</v>
      </c>
      <c r="D1345" s="363">
        <v>0</v>
      </c>
      <c r="E1345" s="542"/>
      <c r="F1345" s="543"/>
      <c r="G1345" s="542"/>
      <c r="H1345" s="518"/>
      <c r="I1345" s="519"/>
      <c r="J1345" s="519"/>
      <c r="K1345" s="519"/>
      <c r="L1345" s="519"/>
      <c r="M1345" s="519"/>
      <c r="N1345" s="519"/>
      <c r="O1345" s="519"/>
      <c r="P1345" s="519"/>
      <c r="Q1345" s="519"/>
      <c r="R1345" s="519"/>
      <c r="S1345" s="519"/>
      <c r="T1345" s="519"/>
      <c r="U1345" s="519"/>
      <c r="V1345" s="519"/>
      <c r="W1345" s="519"/>
      <c r="X1345" s="519"/>
      <c r="Y1345" s="519"/>
      <c r="Z1345" s="519"/>
      <c r="AA1345" s="519"/>
      <c r="AB1345" s="519"/>
      <c r="AC1345" s="519"/>
      <c r="AD1345" s="519"/>
      <c r="AE1345" s="519"/>
      <c r="AF1345" s="519"/>
      <c r="HQ1345" s="519"/>
      <c r="HR1345" s="519"/>
      <c r="HS1345" s="519"/>
      <c r="HT1345" s="519"/>
      <c r="HU1345" s="519"/>
      <c r="HV1345" s="519"/>
      <c r="HW1345" s="519"/>
      <c r="HX1345" s="519"/>
      <c r="HY1345" s="519"/>
      <c r="HZ1345" s="519"/>
      <c r="IA1345" s="519"/>
      <c r="IB1345" s="519"/>
      <c r="IC1345" s="519"/>
      <c r="ID1345" s="519"/>
      <c r="IE1345" s="519"/>
      <c r="IF1345" s="519"/>
      <c r="IG1345" s="519"/>
      <c r="IH1345" s="519"/>
      <c r="II1345" s="519"/>
      <c r="IJ1345" s="519"/>
      <c r="IK1345" s="519"/>
      <c r="IL1345" s="519"/>
      <c r="IM1345" s="519"/>
      <c r="IN1345" s="519"/>
      <c r="IO1345" s="519"/>
      <c r="IP1345" s="519"/>
      <c r="IQ1345" s="519"/>
      <c r="IR1345" s="519"/>
      <c r="IS1345" s="519"/>
      <c r="IT1345" s="519"/>
      <c r="IU1345" s="519"/>
      <c r="IV1345" s="519"/>
    </row>
    <row r="1346" spans="1:256" s="511" customFormat="1" ht="39.75" customHeight="1">
      <c r="A1346" s="541" t="s">
        <v>1077</v>
      </c>
      <c r="B1346" s="363"/>
      <c r="C1346" s="363">
        <f t="shared" si="61"/>
        <v>0</v>
      </c>
      <c r="D1346" s="363">
        <v>0</v>
      </c>
      <c r="E1346" s="542"/>
      <c r="F1346" s="543"/>
      <c r="G1346" s="542"/>
      <c r="H1346" s="518"/>
      <c r="I1346" s="519"/>
      <c r="J1346" s="519"/>
      <c r="K1346" s="519"/>
      <c r="L1346" s="519"/>
      <c r="M1346" s="519"/>
      <c r="N1346" s="519"/>
      <c r="O1346" s="519"/>
      <c r="P1346" s="519"/>
      <c r="Q1346" s="519"/>
      <c r="R1346" s="519"/>
      <c r="S1346" s="519"/>
      <c r="T1346" s="519"/>
      <c r="U1346" s="519"/>
      <c r="V1346" s="519"/>
      <c r="W1346" s="519"/>
      <c r="X1346" s="519"/>
      <c r="Y1346" s="519"/>
      <c r="Z1346" s="519"/>
      <c r="AA1346" s="519"/>
      <c r="AB1346" s="519"/>
      <c r="AC1346" s="519"/>
      <c r="AD1346" s="519"/>
      <c r="AE1346" s="519"/>
      <c r="AF1346" s="519"/>
      <c r="HQ1346" s="519"/>
      <c r="HR1346" s="519"/>
      <c r="HS1346" s="519"/>
      <c r="HT1346" s="519"/>
      <c r="HU1346" s="519"/>
      <c r="HV1346" s="519"/>
      <c r="HW1346" s="519"/>
      <c r="HX1346" s="519"/>
      <c r="HY1346" s="519"/>
      <c r="HZ1346" s="519"/>
      <c r="IA1346" s="519"/>
      <c r="IB1346" s="519"/>
      <c r="IC1346" s="519"/>
      <c r="ID1346" s="519"/>
      <c r="IE1346" s="519"/>
      <c r="IF1346" s="519"/>
      <c r="IG1346" s="519"/>
      <c r="IH1346" s="519"/>
      <c r="II1346" s="519"/>
      <c r="IJ1346" s="519"/>
      <c r="IK1346" s="519"/>
      <c r="IL1346" s="519"/>
      <c r="IM1346" s="519"/>
      <c r="IN1346" s="519"/>
      <c r="IO1346" s="519"/>
      <c r="IP1346" s="519"/>
      <c r="IQ1346" s="519"/>
      <c r="IR1346" s="519"/>
      <c r="IS1346" s="519"/>
      <c r="IT1346" s="519"/>
      <c r="IU1346" s="519"/>
      <c r="IV1346" s="519"/>
    </row>
    <row r="1347" spans="1:8" s="508" customFormat="1" ht="24.75" customHeight="1">
      <c r="A1347" s="534" t="s">
        <v>1078</v>
      </c>
      <c r="B1347" s="360">
        <f>SUM(B1348:B1350)</f>
        <v>0</v>
      </c>
      <c r="C1347" s="360">
        <f t="shared" si="61"/>
        <v>15</v>
      </c>
      <c r="D1347" s="360">
        <f>SUM(D1348:D1350)</f>
        <v>15</v>
      </c>
      <c r="E1347" s="536">
        <f>D1347/C1347</f>
        <v>1</v>
      </c>
      <c r="F1347" s="539">
        <f>SUM(F1348:F1350)</f>
        <v>9</v>
      </c>
      <c r="G1347" s="536">
        <f>(D1347-F1347)/F1347</f>
        <v>0.6666666666666666</v>
      </c>
      <c r="H1347" s="540"/>
    </row>
    <row r="1348" spans="1:8" s="508" customFormat="1" ht="39.75" customHeight="1">
      <c r="A1348" s="534" t="s">
        <v>1079</v>
      </c>
      <c r="B1348" s="360">
        <v>0</v>
      </c>
      <c r="C1348" s="360">
        <f t="shared" si="61"/>
        <v>0</v>
      </c>
      <c r="D1348" s="360">
        <v>0</v>
      </c>
      <c r="E1348" s="536"/>
      <c r="F1348" s="539">
        <v>0</v>
      </c>
      <c r="G1348" s="536"/>
      <c r="H1348" s="540"/>
    </row>
    <row r="1349" spans="1:8" s="508" customFormat="1" ht="39.75" customHeight="1">
      <c r="A1349" s="534" t="s">
        <v>1080</v>
      </c>
      <c r="B1349" s="360">
        <v>0</v>
      </c>
      <c r="C1349" s="360">
        <f t="shared" si="61"/>
        <v>0</v>
      </c>
      <c r="D1349" s="360"/>
      <c r="E1349" s="536"/>
      <c r="F1349" s="539">
        <v>0</v>
      </c>
      <c r="G1349" s="536"/>
      <c r="H1349" s="540"/>
    </row>
    <row r="1350" spans="1:8" s="508" customFormat="1" ht="39.75" customHeight="1">
      <c r="A1350" s="534" t="s">
        <v>1081</v>
      </c>
      <c r="B1350" s="360">
        <v>0</v>
      </c>
      <c r="C1350" s="360">
        <f t="shared" si="61"/>
        <v>15</v>
      </c>
      <c r="D1350" s="360">
        <v>15</v>
      </c>
      <c r="E1350" s="536">
        <f>D1350/C1350</f>
        <v>1</v>
      </c>
      <c r="F1350" s="539">
        <v>9</v>
      </c>
      <c r="G1350" s="536">
        <f>(D1350-F1350)/F1350</f>
        <v>0.6666666666666666</v>
      </c>
      <c r="H1350" s="540"/>
    </row>
    <row r="1351" spans="1:8" s="508" customFormat="1" ht="24.75" customHeight="1">
      <c r="A1351" s="580" t="s">
        <v>1082</v>
      </c>
      <c r="B1351" s="360">
        <f>B5+B249+B289+B308+B400+B454+B508+B565+B687+B759+B837+B860+B971+B1035+B1101+B1121+B1150+B1160+B1205+B1225+B1278+B1335+B1336+B1339+B1347</f>
        <v>69908</v>
      </c>
      <c r="C1351" s="360">
        <f>C5+C249+C289+C308+C400+C454+C508+C565+C687+C759+C837+C860+C971+C1035+C1101+C1121+C1150+C1160+C1205+C1225+C1278+C1335+C1336+C1339+C1347</f>
        <v>110641</v>
      </c>
      <c r="D1351" s="360">
        <f>D5+D249+D289+D308+D400+D454+D508+D565+D687+D759+D837+D860+D971+D1035+D1101+D1121+D1150+D1160+D1205+D1225+D1278+D1335+D1336+D1339+D1347</f>
        <v>90201</v>
      </c>
      <c r="E1351" s="536">
        <f>D1351/C1351</f>
        <v>0.8152583581131768</v>
      </c>
      <c r="F1351" s="360">
        <f>F5+F249+F289+F308+F400+F454+F508+F565+F687+F759+F837+F860+F971+F1035+F1101+F1121+F1150+F1160+F1205+F1225+F1278+F1335+F1336+F1339+F1347</f>
        <v>80041</v>
      </c>
      <c r="G1351" s="536">
        <f>(D1351-F1351)/F1351</f>
        <v>0.12693494584025686</v>
      </c>
      <c r="H1351" s="540">
        <f>H5+H250+H290+H308+H400+H454+H508+H565+H687+H759+H837+H860+H971+H1035+H1101+H1121+H1150+H1160+H1205+H1225+H1278+H1335+H1336+H1339+H1347</f>
        <v>20440</v>
      </c>
    </row>
    <row r="1352" spans="1:256" s="512" customFormat="1" ht="13.5">
      <c r="A1352" s="515"/>
      <c r="B1352" s="516"/>
      <c r="C1352" s="516"/>
      <c r="D1352" s="516"/>
      <c r="E1352" s="517"/>
      <c r="F1352" s="516"/>
      <c r="G1352" s="518"/>
      <c r="H1352" s="518"/>
      <c r="I1352" s="519"/>
      <c r="J1352" s="519"/>
      <c r="K1352" s="519"/>
      <c r="L1352" s="519"/>
      <c r="M1352" s="519"/>
      <c r="N1352" s="519"/>
      <c r="O1352" s="519"/>
      <c r="P1352" s="519"/>
      <c r="Q1352" s="519"/>
      <c r="R1352" s="519"/>
      <c r="S1352" s="519"/>
      <c r="T1352" s="519"/>
      <c r="U1352" s="519"/>
      <c r="V1352" s="519"/>
      <c r="W1352" s="519"/>
      <c r="X1352" s="519"/>
      <c r="Y1352" s="519"/>
      <c r="Z1352" s="519"/>
      <c r="AA1352" s="519"/>
      <c r="AB1352" s="519"/>
      <c r="AC1352" s="519"/>
      <c r="AD1352" s="519"/>
      <c r="AE1352" s="519"/>
      <c r="AF1352" s="519"/>
      <c r="HQ1352" s="519"/>
      <c r="HR1352" s="519"/>
      <c r="HS1352" s="519"/>
      <c r="HT1352" s="519"/>
      <c r="HU1352" s="519"/>
      <c r="HV1352" s="519"/>
      <c r="HW1352" s="519"/>
      <c r="HX1352" s="519"/>
      <c r="HY1352" s="519"/>
      <c r="HZ1352" s="519"/>
      <c r="IA1352" s="519"/>
      <c r="IB1352" s="519"/>
      <c r="IC1352" s="519"/>
      <c r="ID1352" s="519"/>
      <c r="IE1352" s="519"/>
      <c r="IF1352" s="519"/>
      <c r="IG1352" s="519"/>
      <c r="IH1352" s="519"/>
      <c r="II1352" s="519"/>
      <c r="IJ1352" s="519"/>
      <c r="IK1352" s="519"/>
      <c r="IL1352" s="519"/>
      <c r="IM1352" s="519"/>
      <c r="IN1352" s="519"/>
      <c r="IO1352" s="519"/>
      <c r="IP1352" s="519"/>
      <c r="IQ1352" s="519"/>
      <c r="IR1352" s="519"/>
      <c r="IS1352" s="519"/>
      <c r="IT1352" s="519"/>
      <c r="IU1352" s="519"/>
      <c r="IV1352" s="519"/>
    </row>
    <row r="1353" spans="1:256" s="512" customFormat="1" ht="13.5">
      <c r="A1353" s="515"/>
      <c r="B1353" s="516"/>
      <c r="C1353" s="516"/>
      <c r="D1353" s="516"/>
      <c r="E1353" s="517"/>
      <c r="F1353" s="518"/>
      <c r="G1353" s="518"/>
      <c r="H1353" s="518"/>
      <c r="I1353" s="519"/>
      <c r="J1353" s="519"/>
      <c r="K1353" s="519"/>
      <c r="L1353" s="519"/>
      <c r="M1353" s="519"/>
      <c r="N1353" s="519"/>
      <c r="O1353" s="519"/>
      <c r="P1353" s="519"/>
      <c r="Q1353" s="519"/>
      <c r="R1353" s="519"/>
      <c r="S1353" s="519"/>
      <c r="T1353" s="519"/>
      <c r="U1353" s="519"/>
      <c r="V1353" s="519"/>
      <c r="W1353" s="519"/>
      <c r="X1353" s="519"/>
      <c r="Y1353" s="519"/>
      <c r="Z1353" s="519"/>
      <c r="AA1353" s="519"/>
      <c r="AB1353" s="519"/>
      <c r="AC1353" s="519"/>
      <c r="AD1353" s="519"/>
      <c r="AE1353" s="519"/>
      <c r="AF1353" s="519"/>
      <c r="HQ1353" s="519"/>
      <c r="HR1353" s="519"/>
      <c r="HS1353" s="519"/>
      <c r="HT1353" s="519"/>
      <c r="HU1353" s="519"/>
      <c r="HV1353" s="519"/>
      <c r="HW1353" s="519"/>
      <c r="HX1353" s="519"/>
      <c r="HY1353" s="519"/>
      <c r="HZ1353" s="519"/>
      <c r="IA1353" s="519"/>
      <c r="IB1353" s="519"/>
      <c r="IC1353" s="519"/>
      <c r="ID1353" s="519"/>
      <c r="IE1353" s="519"/>
      <c r="IF1353" s="519"/>
      <c r="IG1353" s="519"/>
      <c r="IH1353" s="519"/>
      <c r="II1353" s="519"/>
      <c r="IJ1353" s="519"/>
      <c r="IK1353" s="519"/>
      <c r="IL1353" s="519"/>
      <c r="IM1353" s="519"/>
      <c r="IN1353" s="519"/>
      <c r="IO1353" s="519"/>
      <c r="IP1353" s="519"/>
      <c r="IQ1353" s="519"/>
      <c r="IR1353" s="519"/>
      <c r="IS1353" s="519"/>
      <c r="IT1353" s="519"/>
      <c r="IU1353" s="519"/>
      <c r="IV1353" s="519"/>
    </row>
    <row r="1354" spans="1:256" s="513" customFormat="1" ht="13.5">
      <c r="A1354" s="515"/>
      <c r="B1354" s="516"/>
      <c r="C1354" s="516"/>
      <c r="D1354" s="516"/>
      <c r="E1354" s="517"/>
      <c r="F1354" s="518"/>
      <c r="G1354" s="518"/>
      <c r="H1354" s="518"/>
      <c r="I1354" s="519"/>
      <c r="J1354" s="519"/>
      <c r="K1354" s="519"/>
      <c r="L1354" s="519"/>
      <c r="M1354" s="519"/>
      <c r="N1354" s="519"/>
      <c r="O1354" s="519"/>
      <c r="P1354" s="519"/>
      <c r="Q1354" s="519"/>
      <c r="R1354" s="519"/>
      <c r="S1354" s="519"/>
      <c r="T1354" s="519"/>
      <c r="U1354" s="519"/>
      <c r="V1354" s="519"/>
      <c r="W1354" s="519"/>
      <c r="X1354" s="519"/>
      <c r="Y1354" s="519"/>
      <c r="Z1354" s="519"/>
      <c r="AA1354" s="519"/>
      <c r="AB1354" s="519"/>
      <c r="AC1354" s="519"/>
      <c r="AD1354" s="519"/>
      <c r="AE1354" s="519"/>
      <c r="AF1354" s="519"/>
      <c r="HQ1354" s="519"/>
      <c r="HR1354" s="519"/>
      <c r="HS1354" s="519"/>
      <c r="HT1354" s="519"/>
      <c r="HU1354" s="519"/>
      <c r="HV1354" s="519"/>
      <c r="HW1354" s="519"/>
      <c r="HX1354" s="519"/>
      <c r="HY1354" s="519"/>
      <c r="HZ1354" s="519"/>
      <c r="IA1354" s="519"/>
      <c r="IB1354" s="519"/>
      <c r="IC1354" s="519"/>
      <c r="ID1354" s="519"/>
      <c r="IE1354" s="519"/>
      <c r="IF1354" s="519"/>
      <c r="IG1354" s="519"/>
      <c r="IH1354" s="519"/>
      <c r="II1354" s="519"/>
      <c r="IJ1354" s="519"/>
      <c r="IK1354" s="519"/>
      <c r="IL1354" s="519"/>
      <c r="IM1354" s="519"/>
      <c r="IN1354" s="519"/>
      <c r="IO1354" s="519"/>
      <c r="IP1354" s="519"/>
      <c r="IQ1354" s="519"/>
      <c r="IR1354" s="519"/>
      <c r="IS1354" s="519"/>
      <c r="IT1354" s="519"/>
      <c r="IU1354" s="519"/>
      <c r="IV1354" s="519"/>
    </row>
    <row r="1355" spans="1:256" s="513" customFormat="1" ht="13.5">
      <c r="A1355" s="515"/>
      <c r="B1355" s="516"/>
      <c r="C1355" s="516"/>
      <c r="D1355" s="516"/>
      <c r="E1355" s="517"/>
      <c r="F1355" s="518"/>
      <c r="G1355" s="518"/>
      <c r="H1355" s="518"/>
      <c r="I1355" s="519"/>
      <c r="J1355" s="519"/>
      <c r="K1355" s="519"/>
      <c r="L1355" s="519"/>
      <c r="M1355" s="519"/>
      <c r="N1355" s="519"/>
      <c r="O1355" s="519"/>
      <c r="P1355" s="519"/>
      <c r="Q1355" s="519"/>
      <c r="R1355" s="519"/>
      <c r="S1355" s="519"/>
      <c r="T1355" s="519"/>
      <c r="U1355" s="519"/>
      <c r="V1355" s="519"/>
      <c r="W1355" s="519"/>
      <c r="X1355" s="519"/>
      <c r="Y1355" s="519"/>
      <c r="Z1355" s="519"/>
      <c r="AA1355" s="519"/>
      <c r="AB1355" s="519"/>
      <c r="AC1355" s="519"/>
      <c r="AD1355" s="519"/>
      <c r="AE1355" s="519"/>
      <c r="AF1355" s="519"/>
      <c r="HQ1355" s="519"/>
      <c r="HR1355" s="519"/>
      <c r="HS1355" s="519"/>
      <c r="HT1355" s="519"/>
      <c r="HU1355" s="519"/>
      <c r="HV1355" s="519"/>
      <c r="HW1355" s="519"/>
      <c r="HX1355" s="519"/>
      <c r="HY1355" s="519"/>
      <c r="HZ1355" s="519"/>
      <c r="IA1355" s="519"/>
      <c r="IB1355" s="519"/>
      <c r="IC1355" s="519"/>
      <c r="ID1355" s="519"/>
      <c r="IE1355" s="519"/>
      <c r="IF1355" s="519"/>
      <c r="IG1355" s="519"/>
      <c r="IH1355" s="519"/>
      <c r="II1355" s="519"/>
      <c r="IJ1355" s="519"/>
      <c r="IK1355" s="519"/>
      <c r="IL1355" s="519"/>
      <c r="IM1355" s="519"/>
      <c r="IN1355" s="519"/>
      <c r="IO1355" s="519"/>
      <c r="IP1355" s="519"/>
      <c r="IQ1355" s="519"/>
      <c r="IR1355" s="519"/>
      <c r="IS1355" s="519"/>
      <c r="IT1355" s="519"/>
      <c r="IU1355" s="519"/>
      <c r="IV1355" s="519"/>
    </row>
    <row r="1356" spans="1:256" s="513" customFormat="1" ht="13.5">
      <c r="A1356" s="515"/>
      <c r="B1356" s="516"/>
      <c r="C1356" s="516"/>
      <c r="D1356" s="516"/>
      <c r="E1356" s="517"/>
      <c r="F1356" s="518"/>
      <c r="G1356" s="518"/>
      <c r="H1356" s="518"/>
      <c r="I1356" s="519"/>
      <c r="J1356" s="519"/>
      <c r="K1356" s="519"/>
      <c r="L1356" s="519"/>
      <c r="M1356" s="519"/>
      <c r="N1356" s="519"/>
      <c r="O1356" s="519"/>
      <c r="P1356" s="519"/>
      <c r="Q1356" s="519"/>
      <c r="R1356" s="519"/>
      <c r="S1356" s="519"/>
      <c r="T1356" s="519"/>
      <c r="U1356" s="519"/>
      <c r="V1356" s="519"/>
      <c r="W1356" s="519"/>
      <c r="X1356" s="519"/>
      <c r="Y1356" s="519"/>
      <c r="Z1356" s="519"/>
      <c r="AA1356" s="519"/>
      <c r="AB1356" s="519"/>
      <c r="AC1356" s="519"/>
      <c r="AD1356" s="519"/>
      <c r="AE1356" s="519"/>
      <c r="AF1356" s="519"/>
      <c r="HQ1356" s="519"/>
      <c r="HR1356" s="519"/>
      <c r="HS1356" s="519"/>
      <c r="HT1356" s="519"/>
      <c r="HU1356" s="519"/>
      <c r="HV1356" s="519"/>
      <c r="HW1356" s="519"/>
      <c r="HX1356" s="519"/>
      <c r="HY1356" s="519"/>
      <c r="HZ1356" s="519"/>
      <c r="IA1356" s="519"/>
      <c r="IB1356" s="519"/>
      <c r="IC1356" s="519"/>
      <c r="ID1356" s="519"/>
      <c r="IE1356" s="519"/>
      <c r="IF1356" s="519"/>
      <c r="IG1356" s="519"/>
      <c r="IH1356" s="519"/>
      <c r="II1356" s="519"/>
      <c r="IJ1356" s="519"/>
      <c r="IK1356" s="519"/>
      <c r="IL1356" s="519"/>
      <c r="IM1356" s="519"/>
      <c r="IN1356" s="519"/>
      <c r="IO1356" s="519"/>
      <c r="IP1356" s="519"/>
      <c r="IQ1356" s="519"/>
      <c r="IR1356" s="519"/>
      <c r="IS1356" s="519"/>
      <c r="IT1356" s="519"/>
      <c r="IU1356" s="519"/>
      <c r="IV1356" s="519"/>
    </row>
    <row r="1357" spans="1:256" s="513" customFormat="1" ht="13.5">
      <c r="A1357" s="515"/>
      <c r="B1357" s="516"/>
      <c r="C1357" s="516"/>
      <c r="D1357" s="516"/>
      <c r="E1357" s="517"/>
      <c r="F1357" s="518"/>
      <c r="G1357" s="518"/>
      <c r="H1357" s="518"/>
      <c r="I1357" s="519"/>
      <c r="J1357" s="519"/>
      <c r="K1357" s="519"/>
      <c r="L1357" s="519"/>
      <c r="M1357" s="519"/>
      <c r="N1357" s="519"/>
      <c r="O1357" s="519"/>
      <c r="P1357" s="519"/>
      <c r="Q1357" s="519"/>
      <c r="R1357" s="519"/>
      <c r="S1357" s="519"/>
      <c r="T1357" s="519"/>
      <c r="U1357" s="519"/>
      <c r="V1357" s="519"/>
      <c r="W1357" s="519"/>
      <c r="X1357" s="519"/>
      <c r="Y1357" s="519"/>
      <c r="Z1357" s="519"/>
      <c r="AA1357" s="519"/>
      <c r="AB1357" s="519"/>
      <c r="AC1357" s="519"/>
      <c r="AD1357" s="519"/>
      <c r="AE1357" s="519"/>
      <c r="AF1357" s="519"/>
      <c r="HQ1357" s="519"/>
      <c r="HR1357" s="519"/>
      <c r="HS1357" s="519"/>
      <c r="HT1357" s="519"/>
      <c r="HU1357" s="519"/>
      <c r="HV1357" s="519"/>
      <c r="HW1357" s="519"/>
      <c r="HX1357" s="519"/>
      <c r="HY1357" s="519"/>
      <c r="HZ1357" s="519"/>
      <c r="IA1357" s="519"/>
      <c r="IB1357" s="519"/>
      <c r="IC1357" s="519"/>
      <c r="ID1357" s="519"/>
      <c r="IE1357" s="519"/>
      <c r="IF1357" s="519"/>
      <c r="IG1357" s="519"/>
      <c r="IH1357" s="519"/>
      <c r="II1357" s="519"/>
      <c r="IJ1357" s="519"/>
      <c r="IK1357" s="519"/>
      <c r="IL1357" s="519"/>
      <c r="IM1357" s="519"/>
      <c r="IN1357" s="519"/>
      <c r="IO1357" s="519"/>
      <c r="IP1357" s="519"/>
      <c r="IQ1357" s="519"/>
      <c r="IR1357" s="519"/>
      <c r="IS1357" s="519"/>
      <c r="IT1357" s="519"/>
      <c r="IU1357" s="519"/>
      <c r="IV1357" s="519"/>
    </row>
    <row r="1358" spans="1:256" s="514" customFormat="1" ht="15">
      <c r="A1358" s="515"/>
      <c r="B1358" s="516"/>
      <c r="C1358" s="516"/>
      <c r="D1358" s="516"/>
      <c r="E1358" s="517"/>
      <c r="F1358" s="518"/>
      <c r="G1358" s="518"/>
      <c r="H1358" s="518"/>
      <c r="I1358" s="519"/>
      <c r="J1358" s="519"/>
      <c r="K1358" s="519"/>
      <c r="L1358" s="519"/>
      <c r="M1358" s="519"/>
      <c r="N1358" s="519"/>
      <c r="O1358" s="519"/>
      <c r="P1358" s="519"/>
      <c r="Q1358" s="519"/>
      <c r="R1358" s="519"/>
      <c r="S1358" s="519"/>
      <c r="T1358" s="519"/>
      <c r="U1358" s="519"/>
      <c r="V1358" s="519"/>
      <c r="W1358" s="519"/>
      <c r="X1358" s="519"/>
      <c r="Y1358" s="519"/>
      <c r="Z1358" s="519"/>
      <c r="AA1358" s="519"/>
      <c r="AB1358" s="519"/>
      <c r="AC1358" s="519"/>
      <c r="AD1358" s="519"/>
      <c r="AE1358" s="519"/>
      <c r="AF1358" s="519"/>
      <c r="HQ1358" s="519"/>
      <c r="HR1358" s="519"/>
      <c r="HS1358" s="519"/>
      <c r="HT1358" s="519"/>
      <c r="HU1358" s="519"/>
      <c r="HV1358" s="519"/>
      <c r="HW1358" s="519"/>
      <c r="HX1358" s="519"/>
      <c r="HY1358" s="519"/>
      <c r="HZ1358" s="519"/>
      <c r="IA1358" s="519"/>
      <c r="IB1358" s="519"/>
      <c r="IC1358" s="519"/>
      <c r="ID1358" s="519"/>
      <c r="IE1358" s="519"/>
      <c r="IF1358" s="519"/>
      <c r="IG1358" s="519"/>
      <c r="IH1358" s="519"/>
      <c r="II1358" s="519"/>
      <c r="IJ1358" s="519"/>
      <c r="IK1358" s="519"/>
      <c r="IL1358" s="519"/>
      <c r="IM1358" s="519"/>
      <c r="IN1358" s="519"/>
      <c r="IO1358" s="519"/>
      <c r="IP1358" s="519"/>
      <c r="IQ1358" s="519"/>
      <c r="IR1358" s="519"/>
      <c r="IS1358" s="519"/>
      <c r="IT1358" s="519"/>
      <c r="IU1358" s="519"/>
      <c r="IV1358" s="519"/>
    </row>
  </sheetData>
  <sheetProtection/>
  <mergeCells count="2">
    <mergeCell ref="A2:G2"/>
    <mergeCell ref="E3:G3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zoomScaleSheetLayoutView="100" workbookViewId="0" topLeftCell="A1">
      <selection activeCell="B11" sqref="B11"/>
    </sheetView>
  </sheetViews>
  <sheetFormatPr defaultColWidth="39.28125" defaultRowHeight="15"/>
  <cols>
    <col min="1" max="1" width="73.57421875" style="287" customWidth="1"/>
    <col min="2" max="2" width="20.421875" style="287" customWidth="1"/>
    <col min="3" max="3" width="12.7109375" style="287" customWidth="1"/>
    <col min="4" max="16384" width="39.28125" style="287" customWidth="1"/>
  </cols>
  <sheetData>
    <row r="1" ht="24.75" customHeight="1">
      <c r="A1" s="288" t="s">
        <v>1542</v>
      </c>
    </row>
    <row r="2" spans="1:2" s="285" customFormat="1" ht="55.5" customHeight="1">
      <c r="A2" s="289" t="s">
        <v>1543</v>
      </c>
      <c r="B2" s="289"/>
    </row>
    <row r="3" spans="1:2" ht="24.75" customHeight="1">
      <c r="A3" s="290"/>
      <c r="B3" s="291" t="s">
        <v>1134</v>
      </c>
    </row>
    <row r="4" spans="1:3" ht="24.75" customHeight="1">
      <c r="A4" s="292" t="s">
        <v>1544</v>
      </c>
      <c r="B4" s="292" t="s">
        <v>1545</v>
      </c>
      <c r="C4" s="293"/>
    </row>
    <row r="5" spans="1:2" s="286" customFormat="1" ht="24.75" customHeight="1">
      <c r="A5" s="294" t="s">
        <v>1519</v>
      </c>
      <c r="B5" s="295">
        <f>SUM(B6:B59)</f>
        <v>557</v>
      </c>
    </row>
    <row r="6" spans="1:2" s="286" customFormat="1" ht="24.75" customHeight="1">
      <c r="A6" s="296" t="s">
        <v>1546</v>
      </c>
      <c r="B6" s="297">
        <v>53</v>
      </c>
    </row>
    <row r="7" spans="1:2" s="286" customFormat="1" ht="24.75" customHeight="1" hidden="1">
      <c r="A7" s="296" t="s">
        <v>1547</v>
      </c>
      <c r="B7" s="297"/>
    </row>
    <row r="8" spans="1:2" s="286" customFormat="1" ht="24.75" customHeight="1" hidden="1">
      <c r="A8" s="296" t="s">
        <v>1548</v>
      </c>
      <c r="B8" s="298"/>
    </row>
    <row r="9" spans="1:2" s="286" customFormat="1" ht="24.75" customHeight="1" hidden="1">
      <c r="A9" s="296" t="s">
        <v>1549</v>
      </c>
      <c r="B9" s="298"/>
    </row>
    <row r="10" spans="1:2" s="286" customFormat="1" ht="24.75" customHeight="1" hidden="1">
      <c r="A10" s="296" t="s">
        <v>1550</v>
      </c>
      <c r="B10" s="297"/>
    </row>
    <row r="11" spans="1:2" s="286" customFormat="1" ht="24.75" customHeight="1" hidden="1">
      <c r="A11" s="296" t="s">
        <v>1551</v>
      </c>
      <c r="B11" s="297"/>
    </row>
    <row r="12" spans="1:2" s="286" customFormat="1" ht="24.75" customHeight="1" hidden="1">
      <c r="A12" s="296" t="s">
        <v>1552</v>
      </c>
      <c r="B12" s="297"/>
    </row>
    <row r="13" spans="1:2" s="286" customFormat="1" ht="24.75" customHeight="1" hidden="1">
      <c r="A13" s="296" t="s">
        <v>1553</v>
      </c>
      <c r="B13" s="297"/>
    </row>
    <row r="14" spans="1:2" s="286" customFormat="1" ht="24.75" customHeight="1" hidden="1">
      <c r="A14" s="296" t="s">
        <v>1554</v>
      </c>
      <c r="B14" s="297"/>
    </row>
    <row r="15" spans="1:2" s="286" customFormat="1" ht="24.75" customHeight="1">
      <c r="A15" s="296" t="s">
        <v>1555</v>
      </c>
      <c r="B15" s="298">
        <v>278</v>
      </c>
    </row>
    <row r="16" spans="1:2" s="286" customFormat="1" ht="24.75" customHeight="1" hidden="1">
      <c r="A16" s="296" t="s">
        <v>1556</v>
      </c>
      <c r="B16" s="298"/>
    </row>
    <row r="17" spans="1:2" s="286" customFormat="1" ht="24.75" customHeight="1" hidden="1">
      <c r="A17" s="296" t="s">
        <v>1557</v>
      </c>
      <c r="B17" s="298"/>
    </row>
    <row r="18" spans="1:2" s="286" customFormat="1" ht="24.75" customHeight="1">
      <c r="A18" s="296" t="s">
        <v>1558</v>
      </c>
      <c r="B18" s="298">
        <v>26</v>
      </c>
    </row>
    <row r="19" spans="1:2" s="286" customFormat="1" ht="24.75" customHeight="1">
      <c r="A19" s="296" t="s">
        <v>1559</v>
      </c>
      <c r="B19" s="298">
        <v>5</v>
      </c>
    </row>
    <row r="20" spans="1:2" s="286" customFormat="1" ht="24.75" customHeight="1" hidden="1">
      <c r="A20" s="296" t="s">
        <v>1560</v>
      </c>
      <c r="B20" s="297"/>
    </row>
    <row r="21" spans="1:2" s="286" customFormat="1" ht="24.75" customHeight="1">
      <c r="A21" s="296" t="s">
        <v>1561</v>
      </c>
      <c r="B21" s="298">
        <v>4</v>
      </c>
    </row>
    <row r="22" spans="1:2" s="286" customFormat="1" ht="24.75" customHeight="1" hidden="1">
      <c r="A22" s="296" t="s">
        <v>1562</v>
      </c>
      <c r="B22" s="297"/>
    </row>
    <row r="23" spans="1:2" s="286" customFormat="1" ht="24.75" customHeight="1" hidden="1">
      <c r="A23" s="296" t="s">
        <v>1563</v>
      </c>
      <c r="B23" s="297"/>
    </row>
    <row r="24" spans="1:2" s="286" customFormat="1" ht="24.75" customHeight="1" hidden="1">
      <c r="A24" s="296" t="s">
        <v>1564</v>
      </c>
      <c r="B24" s="297"/>
    </row>
    <row r="25" spans="1:2" s="286" customFormat="1" ht="24.75" customHeight="1" hidden="1">
      <c r="A25" s="296" t="s">
        <v>1565</v>
      </c>
      <c r="B25" s="298"/>
    </row>
    <row r="26" spans="1:2" s="286" customFormat="1" ht="24.75" customHeight="1" hidden="1">
      <c r="A26" s="296" t="s">
        <v>1566</v>
      </c>
      <c r="B26" s="298"/>
    </row>
    <row r="27" spans="1:2" s="286" customFormat="1" ht="24.75" customHeight="1" hidden="1">
      <c r="A27" s="296" t="s">
        <v>1567</v>
      </c>
      <c r="B27" s="298"/>
    </row>
    <row r="28" spans="1:2" s="286" customFormat="1" ht="24.75" customHeight="1" hidden="1">
      <c r="A28" s="296" t="s">
        <v>1568</v>
      </c>
      <c r="B28" s="298"/>
    </row>
    <row r="29" spans="1:2" s="286" customFormat="1" ht="24.75" customHeight="1" hidden="1">
      <c r="A29" s="296" t="s">
        <v>1569</v>
      </c>
      <c r="B29" s="298"/>
    </row>
    <row r="30" spans="1:2" s="286" customFormat="1" ht="24.75" customHeight="1">
      <c r="A30" s="296" t="s">
        <v>1570</v>
      </c>
      <c r="B30" s="298">
        <v>2</v>
      </c>
    </row>
    <row r="31" spans="1:2" s="286" customFormat="1" ht="24.75" customHeight="1" hidden="1">
      <c r="A31" s="296" t="s">
        <v>1571</v>
      </c>
      <c r="B31" s="298"/>
    </row>
    <row r="32" spans="1:2" s="286" customFormat="1" ht="24.75" customHeight="1" hidden="1">
      <c r="A32" s="296" t="s">
        <v>1572</v>
      </c>
      <c r="B32" s="298"/>
    </row>
    <row r="33" spans="1:2" s="286" customFormat="1" ht="24.75" customHeight="1">
      <c r="A33" s="296" t="s">
        <v>1573</v>
      </c>
      <c r="B33" s="298">
        <v>40</v>
      </c>
    </row>
    <row r="34" spans="1:2" s="286" customFormat="1" ht="24.75" customHeight="1">
      <c r="A34" s="296" t="s">
        <v>1574</v>
      </c>
      <c r="B34" s="298">
        <v>7</v>
      </c>
    </row>
    <row r="35" spans="1:2" s="286" customFormat="1" ht="24.75" customHeight="1" hidden="1">
      <c r="A35" s="296" t="s">
        <v>1575</v>
      </c>
      <c r="B35" s="298"/>
    </row>
    <row r="36" spans="1:2" s="286" customFormat="1" ht="24.75" customHeight="1" hidden="1">
      <c r="A36" s="296" t="s">
        <v>1576</v>
      </c>
      <c r="B36" s="298"/>
    </row>
    <row r="37" spans="1:2" s="286" customFormat="1" ht="24.75" customHeight="1" hidden="1">
      <c r="A37" s="296" t="s">
        <v>1577</v>
      </c>
      <c r="B37" s="298"/>
    </row>
    <row r="38" spans="1:2" s="286" customFormat="1" ht="24.75" customHeight="1">
      <c r="A38" s="296" t="s">
        <v>1578</v>
      </c>
      <c r="B38" s="298">
        <v>2</v>
      </c>
    </row>
    <row r="39" spans="1:2" s="286" customFormat="1" ht="24.75" customHeight="1" hidden="1">
      <c r="A39" s="296" t="s">
        <v>1579</v>
      </c>
      <c r="B39" s="298"/>
    </row>
    <row r="40" spans="1:2" s="286" customFormat="1" ht="24.75" customHeight="1" hidden="1">
      <c r="A40" s="296" t="s">
        <v>1580</v>
      </c>
      <c r="B40" s="298"/>
    </row>
    <row r="41" spans="1:2" s="286" customFormat="1" ht="24.75" customHeight="1" hidden="1">
      <c r="A41" s="296" t="s">
        <v>1581</v>
      </c>
      <c r="B41" s="298"/>
    </row>
    <row r="42" spans="1:2" s="286" customFormat="1" ht="24.75" customHeight="1" hidden="1">
      <c r="A42" s="296" t="s">
        <v>1582</v>
      </c>
      <c r="B42" s="298"/>
    </row>
    <row r="43" spans="1:2" s="286" customFormat="1" ht="24.75" customHeight="1" hidden="1">
      <c r="A43" s="296" t="s">
        <v>1583</v>
      </c>
      <c r="B43" s="298"/>
    </row>
    <row r="44" spans="1:2" s="286" customFormat="1" ht="24.75" customHeight="1" hidden="1">
      <c r="A44" s="296" t="s">
        <v>1584</v>
      </c>
      <c r="B44" s="298"/>
    </row>
    <row r="45" spans="1:2" s="286" customFormat="1" ht="24.75" customHeight="1" hidden="1">
      <c r="A45" s="296" t="s">
        <v>1585</v>
      </c>
      <c r="B45" s="298"/>
    </row>
    <row r="46" spans="1:2" s="286" customFormat="1" ht="24.75" customHeight="1" hidden="1">
      <c r="A46" s="296" t="s">
        <v>1586</v>
      </c>
      <c r="B46" s="298"/>
    </row>
    <row r="47" spans="1:2" s="286" customFormat="1" ht="24.75" customHeight="1" hidden="1">
      <c r="A47" s="296" t="s">
        <v>1587</v>
      </c>
      <c r="B47" s="298"/>
    </row>
    <row r="48" spans="1:2" s="286" customFormat="1" ht="24.75" customHeight="1" hidden="1">
      <c r="A48" s="296" t="s">
        <v>1588</v>
      </c>
      <c r="B48" s="298"/>
    </row>
    <row r="49" spans="1:2" s="286" customFormat="1" ht="24.75" customHeight="1" hidden="1">
      <c r="A49" s="296" t="s">
        <v>1589</v>
      </c>
      <c r="B49" s="298"/>
    </row>
    <row r="50" spans="1:2" s="286" customFormat="1" ht="24.75" customHeight="1" hidden="1">
      <c r="A50" s="296" t="s">
        <v>1590</v>
      </c>
      <c r="B50" s="298"/>
    </row>
    <row r="51" spans="1:2" s="286" customFormat="1" ht="24.75" customHeight="1" hidden="1">
      <c r="A51" s="296" t="s">
        <v>1591</v>
      </c>
      <c r="B51" s="298"/>
    </row>
    <row r="52" spans="1:2" s="286" customFormat="1" ht="24.75" customHeight="1" hidden="1">
      <c r="A52" s="296" t="s">
        <v>1592</v>
      </c>
      <c r="B52" s="298"/>
    </row>
    <row r="53" spans="1:2" s="286" customFormat="1" ht="24.75" customHeight="1" hidden="1">
      <c r="A53" s="296" t="s">
        <v>1593</v>
      </c>
      <c r="B53" s="298"/>
    </row>
    <row r="54" spans="1:2" s="286" customFormat="1" ht="24.75" customHeight="1" hidden="1">
      <c r="A54" s="296" t="s">
        <v>1594</v>
      </c>
      <c r="B54" s="298"/>
    </row>
    <row r="55" spans="1:2" s="286" customFormat="1" ht="24.75" customHeight="1">
      <c r="A55" s="296" t="s">
        <v>1595</v>
      </c>
      <c r="B55" s="298">
        <v>3</v>
      </c>
    </row>
    <row r="56" spans="1:2" s="286" customFormat="1" ht="24.75" customHeight="1">
      <c r="A56" s="296" t="s">
        <v>1596</v>
      </c>
      <c r="B56" s="298">
        <v>20</v>
      </c>
    </row>
    <row r="57" spans="1:2" s="286" customFormat="1" ht="24" customHeight="1" hidden="1">
      <c r="A57" s="296" t="s">
        <v>1597</v>
      </c>
      <c r="B57" s="298"/>
    </row>
    <row r="58" spans="1:2" s="286" customFormat="1" ht="24.75" customHeight="1">
      <c r="A58" s="296" t="s">
        <v>1598</v>
      </c>
      <c r="B58" s="298">
        <v>5</v>
      </c>
    </row>
    <row r="59" spans="1:2" s="286" customFormat="1" ht="24.75" customHeight="1">
      <c r="A59" s="296" t="s">
        <v>1599</v>
      </c>
      <c r="B59" s="298">
        <v>112</v>
      </c>
    </row>
    <row r="60" s="286" customFormat="1" ht="15"/>
  </sheetData>
  <sheetProtection/>
  <autoFilter ref="A4:C59"/>
  <mergeCells count="1">
    <mergeCell ref="A2:B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B11" sqref="B11"/>
    </sheetView>
  </sheetViews>
  <sheetFormatPr defaultColWidth="8.8515625" defaultRowHeight="15"/>
  <cols>
    <col min="1" max="1" width="39.421875" style="43" customWidth="1"/>
    <col min="2" max="2" width="14.28125" style="43" customWidth="1"/>
    <col min="3" max="3" width="13.28125" style="43" customWidth="1"/>
    <col min="4" max="4" width="11.8515625" style="43" customWidth="1"/>
    <col min="5" max="5" width="16.7109375" style="43" customWidth="1"/>
    <col min="6" max="16384" width="8.8515625" style="43" customWidth="1"/>
  </cols>
  <sheetData>
    <row r="1" s="157" customFormat="1" ht="24.75" customHeight="1">
      <c r="A1" s="189" t="s">
        <v>1600</v>
      </c>
    </row>
    <row r="2" spans="1:5" s="241" customFormat="1" ht="30" customHeight="1">
      <c r="A2" s="246" t="s">
        <v>1601</v>
      </c>
      <c r="B2" s="246"/>
      <c r="C2" s="246"/>
      <c r="D2" s="246"/>
      <c r="E2" s="246"/>
    </row>
    <row r="3" spans="1:5" ht="24.75" customHeight="1">
      <c r="A3" s="247"/>
      <c r="B3" s="122"/>
      <c r="C3" s="122"/>
      <c r="D3" s="122"/>
      <c r="E3" s="248" t="s">
        <v>1134</v>
      </c>
    </row>
    <row r="4" spans="1:5" ht="39.75" customHeight="1">
      <c r="A4" s="273" t="s">
        <v>1602</v>
      </c>
      <c r="B4" s="250" t="s">
        <v>1603</v>
      </c>
      <c r="C4" s="250" t="s">
        <v>1604</v>
      </c>
      <c r="D4" s="251" t="s">
        <v>1400</v>
      </c>
      <c r="E4" s="252" t="s">
        <v>1605</v>
      </c>
    </row>
    <row r="5" spans="1:5" ht="24.75" customHeight="1">
      <c r="A5" s="274" t="s">
        <v>1606</v>
      </c>
      <c r="B5" s="254"/>
      <c r="C5" s="275"/>
      <c r="D5" s="275"/>
      <c r="E5" s="275"/>
    </row>
    <row r="6" spans="1:5" s="270" customFormat="1" ht="24.75" customHeight="1">
      <c r="A6" s="276" t="s">
        <v>1607</v>
      </c>
      <c r="B6" s="257"/>
      <c r="C6" s="277"/>
      <c r="D6" s="277"/>
      <c r="E6" s="277"/>
    </row>
    <row r="7" spans="1:5" s="271" customFormat="1" ht="24.75" customHeight="1">
      <c r="A7" s="278" t="s">
        <v>1608</v>
      </c>
      <c r="B7" s="257"/>
      <c r="C7" s="279"/>
      <c r="D7" s="279"/>
      <c r="E7" s="279"/>
    </row>
    <row r="8" spans="1:5" s="271" customFormat="1" ht="24.75" customHeight="1">
      <c r="A8" s="278" t="s">
        <v>1609</v>
      </c>
      <c r="B8" s="257"/>
      <c r="C8" s="279"/>
      <c r="D8" s="279"/>
      <c r="E8" s="279"/>
    </row>
    <row r="9" spans="1:5" s="270" customFormat="1" ht="24.75" customHeight="1">
      <c r="A9" s="278" t="s">
        <v>1610</v>
      </c>
      <c r="B9" s="257"/>
      <c r="C9" s="277"/>
      <c r="D9" s="277"/>
      <c r="E9" s="277"/>
    </row>
    <row r="10" spans="1:5" s="270" customFormat="1" ht="24.75" customHeight="1">
      <c r="A10" s="278" t="s">
        <v>1611</v>
      </c>
      <c r="B10" s="257"/>
      <c r="C10" s="277"/>
      <c r="D10" s="277"/>
      <c r="E10" s="277"/>
    </row>
    <row r="11" spans="1:5" s="270" customFormat="1" ht="24.75" customHeight="1">
      <c r="A11" s="278" t="s">
        <v>1612</v>
      </c>
      <c r="B11" s="257"/>
      <c r="C11" s="277"/>
      <c r="D11" s="277"/>
      <c r="E11" s="277"/>
    </row>
    <row r="12" spans="1:5" s="270" customFormat="1" ht="24.75" customHeight="1">
      <c r="A12" s="278" t="s">
        <v>1613</v>
      </c>
      <c r="B12" s="257"/>
      <c r="C12" s="277"/>
      <c r="D12" s="277"/>
      <c r="E12" s="277"/>
    </row>
    <row r="13" spans="1:5" s="270" customFormat="1" ht="24.75" customHeight="1">
      <c r="A13" s="278" t="s">
        <v>1614</v>
      </c>
      <c r="B13" s="257"/>
      <c r="C13" s="277"/>
      <c r="D13" s="277"/>
      <c r="E13" s="277"/>
    </row>
    <row r="14" spans="1:5" s="270" customFormat="1" ht="24.75" customHeight="1">
      <c r="A14" s="278" t="s">
        <v>1615</v>
      </c>
      <c r="B14" s="257"/>
      <c r="C14" s="277"/>
      <c r="D14" s="277"/>
      <c r="E14" s="277"/>
    </row>
    <row r="15" spans="1:5" s="270" customFormat="1" ht="24.75" customHeight="1">
      <c r="A15" s="278" t="s">
        <v>1616</v>
      </c>
      <c r="B15" s="257"/>
      <c r="C15" s="277"/>
      <c r="D15" s="277"/>
      <c r="E15" s="277"/>
    </row>
    <row r="16" spans="1:5" ht="24.75" customHeight="1">
      <c r="A16" s="276" t="s">
        <v>1617</v>
      </c>
      <c r="B16" s="257"/>
      <c r="C16" s="275"/>
      <c r="D16" s="275"/>
      <c r="E16" s="275"/>
    </row>
    <row r="17" spans="1:5" ht="24.75" customHeight="1">
      <c r="A17" s="276" t="s">
        <v>1618</v>
      </c>
      <c r="B17" s="257"/>
      <c r="C17" s="275"/>
      <c r="D17" s="275"/>
      <c r="E17" s="275"/>
    </row>
    <row r="18" spans="1:5" ht="24.75" customHeight="1">
      <c r="A18" s="276" t="s">
        <v>1619</v>
      </c>
      <c r="B18" s="257"/>
      <c r="C18" s="275"/>
      <c r="D18" s="275"/>
      <c r="E18" s="275"/>
    </row>
    <row r="19" spans="1:5" ht="24.75" customHeight="1">
      <c r="A19" s="276" t="s">
        <v>1620</v>
      </c>
      <c r="B19" s="257"/>
      <c r="C19" s="275"/>
      <c r="D19" s="275"/>
      <c r="E19" s="275"/>
    </row>
    <row r="20" spans="1:5" ht="24.75" customHeight="1">
      <c r="A20" s="276" t="s">
        <v>1621</v>
      </c>
      <c r="B20" s="257"/>
      <c r="C20" s="275"/>
      <c r="D20" s="275"/>
      <c r="E20" s="275"/>
    </row>
    <row r="21" spans="1:5" ht="39.75" customHeight="1">
      <c r="A21" s="276" t="s">
        <v>1622</v>
      </c>
      <c r="B21" s="257"/>
      <c r="C21" s="275"/>
      <c r="D21" s="275"/>
      <c r="E21" s="275"/>
    </row>
    <row r="22" spans="1:5" ht="39.75" customHeight="1">
      <c r="A22" s="276" t="s">
        <v>1623</v>
      </c>
      <c r="B22" s="257"/>
      <c r="C22" s="275"/>
      <c r="D22" s="275"/>
      <c r="E22" s="275"/>
    </row>
    <row r="23" spans="1:5" ht="24.75" customHeight="1">
      <c r="A23" s="274" t="s">
        <v>1624</v>
      </c>
      <c r="B23" s="254"/>
      <c r="C23" s="275"/>
      <c r="D23" s="275"/>
      <c r="E23" s="275"/>
    </row>
    <row r="24" spans="1:5" ht="24.75" customHeight="1">
      <c r="A24" s="276" t="s">
        <v>1625</v>
      </c>
      <c r="B24" s="257"/>
      <c r="C24" s="275"/>
      <c r="D24" s="275"/>
      <c r="E24" s="275"/>
    </row>
    <row r="25" spans="1:5" ht="24.75" customHeight="1">
      <c r="A25" s="276" t="s">
        <v>1626</v>
      </c>
      <c r="B25" s="257"/>
      <c r="C25" s="275"/>
      <c r="D25" s="275"/>
      <c r="E25" s="275"/>
    </row>
    <row r="26" spans="1:5" ht="39.75" customHeight="1">
      <c r="A26" s="276" t="s">
        <v>1627</v>
      </c>
      <c r="B26" s="257"/>
      <c r="C26" s="275"/>
      <c r="D26" s="275"/>
      <c r="E26" s="275"/>
    </row>
    <row r="27" spans="1:5" ht="39.75" customHeight="1">
      <c r="A27" s="276" t="s">
        <v>1628</v>
      </c>
      <c r="B27" s="257"/>
      <c r="C27" s="275"/>
      <c r="D27" s="275"/>
      <c r="E27" s="275"/>
    </row>
    <row r="28" spans="1:5" ht="24.75" customHeight="1">
      <c r="A28" s="274" t="s">
        <v>1629</v>
      </c>
      <c r="B28" s="254"/>
      <c r="C28" s="275"/>
      <c r="D28" s="275"/>
      <c r="E28" s="275"/>
    </row>
    <row r="29" spans="1:5" ht="24.75" customHeight="1">
      <c r="A29" s="276" t="s">
        <v>1630</v>
      </c>
      <c r="B29" s="257"/>
      <c r="C29" s="275"/>
      <c r="D29" s="275"/>
      <c r="E29" s="275"/>
    </row>
    <row r="30" spans="1:5" ht="24.75" customHeight="1">
      <c r="A30" s="276" t="s">
        <v>1631</v>
      </c>
      <c r="B30" s="257"/>
      <c r="C30" s="275"/>
      <c r="D30" s="275"/>
      <c r="E30" s="275"/>
    </row>
    <row r="31" spans="1:5" ht="39.75" customHeight="1">
      <c r="A31" s="276" t="s">
        <v>1632</v>
      </c>
      <c r="B31" s="257"/>
      <c r="C31" s="275"/>
      <c r="D31" s="275"/>
      <c r="E31" s="275"/>
    </row>
    <row r="32" spans="1:5" ht="24.75" customHeight="1">
      <c r="A32" s="274" t="s">
        <v>1633</v>
      </c>
      <c r="B32" s="254"/>
      <c r="C32" s="275"/>
      <c r="D32" s="275"/>
      <c r="E32" s="275"/>
    </row>
    <row r="33" spans="1:5" ht="24.75" customHeight="1">
      <c r="A33" s="276" t="s">
        <v>1634</v>
      </c>
      <c r="B33" s="254"/>
      <c r="C33" s="275"/>
      <c r="D33" s="275"/>
      <c r="E33" s="275"/>
    </row>
    <row r="34" spans="1:5" ht="24.75" customHeight="1">
      <c r="A34" s="276" t="s">
        <v>1635</v>
      </c>
      <c r="B34" s="257"/>
      <c r="C34" s="275"/>
      <c r="D34" s="275"/>
      <c r="E34" s="275"/>
    </row>
    <row r="35" spans="1:5" ht="24.75" customHeight="1">
      <c r="A35" s="274" t="s">
        <v>1636</v>
      </c>
      <c r="B35" s="254"/>
      <c r="C35" s="275"/>
      <c r="D35" s="275"/>
      <c r="E35" s="280"/>
    </row>
    <row r="36" spans="1:5" ht="24.75" customHeight="1">
      <c r="A36" s="276" t="s">
        <v>1637</v>
      </c>
      <c r="B36" s="257"/>
      <c r="C36" s="275"/>
      <c r="D36" s="275"/>
      <c r="E36" s="281"/>
    </row>
    <row r="37" spans="1:5" s="272" customFormat="1" ht="24.75" customHeight="1">
      <c r="A37" s="282" t="s">
        <v>1638</v>
      </c>
      <c r="B37" s="254"/>
      <c r="C37" s="267"/>
      <c r="D37" s="283"/>
      <c r="E37" s="280"/>
    </row>
    <row r="38" spans="1:5" s="272" customFormat="1" ht="24.75" customHeight="1">
      <c r="A38" s="282" t="s">
        <v>1639</v>
      </c>
      <c r="B38" s="254"/>
      <c r="C38" s="267"/>
      <c r="D38" s="283"/>
      <c r="E38" s="281"/>
    </row>
    <row r="39" spans="1:5" ht="24.75" customHeight="1">
      <c r="A39" s="284" t="s">
        <v>1640</v>
      </c>
      <c r="B39" s="254"/>
      <c r="C39" s="275"/>
      <c r="D39" s="275"/>
      <c r="E39" s="281"/>
    </row>
    <row r="40" spans="1:5" ht="24.75" customHeight="1">
      <c r="A40" s="284" t="s">
        <v>1641</v>
      </c>
      <c r="B40" s="254"/>
      <c r="C40" s="254"/>
      <c r="D40" s="254"/>
      <c r="E40" s="280"/>
    </row>
    <row r="41" ht="24.75" customHeight="1">
      <c r="A41" s="122" t="s">
        <v>1410</v>
      </c>
    </row>
  </sheetData>
  <sheetProtection/>
  <mergeCells count="1">
    <mergeCell ref="A2:E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B11" sqref="B11"/>
    </sheetView>
  </sheetViews>
  <sheetFormatPr defaultColWidth="8.8515625" defaultRowHeight="15"/>
  <cols>
    <col min="1" max="1" width="53.140625" style="43" customWidth="1"/>
    <col min="2" max="2" width="10.57421875" style="43" customWidth="1"/>
    <col min="3" max="3" width="9.7109375" style="43" customWidth="1"/>
    <col min="4" max="4" width="10.421875" style="43" customWidth="1"/>
    <col min="5" max="5" width="12.421875" style="43" customWidth="1"/>
    <col min="6" max="16384" width="8.8515625" style="43" customWidth="1"/>
  </cols>
  <sheetData>
    <row r="1" s="157" customFormat="1" ht="24.75" customHeight="1">
      <c r="A1" s="189" t="s">
        <v>1642</v>
      </c>
    </row>
    <row r="2" spans="1:5" s="241" customFormat="1" ht="30" customHeight="1">
      <c r="A2" s="246" t="s">
        <v>1643</v>
      </c>
      <c r="B2" s="246"/>
      <c r="C2" s="246"/>
      <c r="D2" s="246"/>
      <c r="E2" s="246"/>
    </row>
    <row r="3" spans="1:5" ht="24.75" customHeight="1">
      <c r="A3" s="247"/>
      <c r="B3" s="122"/>
      <c r="C3" s="122"/>
      <c r="D3" s="122"/>
      <c r="E3" s="248" t="s">
        <v>1134</v>
      </c>
    </row>
    <row r="4" spans="1:5" s="242" customFormat="1" ht="37.5" customHeight="1">
      <c r="A4" s="249" t="s">
        <v>1602</v>
      </c>
      <c r="B4" s="250" t="s">
        <v>1603</v>
      </c>
      <c r="C4" s="250" t="s">
        <v>1604</v>
      </c>
      <c r="D4" s="251" t="s">
        <v>1400</v>
      </c>
      <c r="E4" s="252" t="s">
        <v>1605</v>
      </c>
    </row>
    <row r="5" spans="1:5" s="243" customFormat="1" ht="24.75" customHeight="1">
      <c r="A5" s="253" t="s">
        <v>1644</v>
      </c>
      <c r="B5" s="254"/>
      <c r="C5" s="232">
        <f>C6+C12+C20+C22+C24</f>
        <v>2823</v>
      </c>
      <c r="D5" s="232">
        <f>D6+D12+D20+D22+D24</f>
        <v>2823</v>
      </c>
      <c r="E5" s="255">
        <f>D5/C5</f>
        <v>1</v>
      </c>
    </row>
    <row r="6" spans="1:5" s="244" customFormat="1" ht="24.75" customHeight="1">
      <c r="A6" s="256" t="s">
        <v>1645</v>
      </c>
      <c r="B6" s="257"/>
      <c r="C6" s="258">
        <f>SUM(C7:C11)</f>
        <v>2823</v>
      </c>
      <c r="D6" s="258">
        <f>SUM(D7:D11)</f>
        <v>2823</v>
      </c>
      <c r="E6" s="259">
        <f>D6/C6</f>
        <v>1</v>
      </c>
    </row>
    <row r="7" spans="1:5" s="245" customFormat="1" ht="24.75" customHeight="1">
      <c r="A7" s="256" t="s">
        <v>1646</v>
      </c>
      <c r="B7" s="257"/>
      <c r="C7" s="260"/>
      <c r="D7" s="260"/>
      <c r="E7" s="261"/>
    </row>
    <row r="8" spans="1:5" s="245" customFormat="1" ht="24.75" customHeight="1">
      <c r="A8" s="256" t="s">
        <v>1647</v>
      </c>
      <c r="B8" s="257"/>
      <c r="C8" s="260"/>
      <c r="D8" s="260"/>
      <c r="E8" s="261"/>
    </row>
    <row r="9" spans="1:5" s="244" customFormat="1" ht="39.75" customHeight="1">
      <c r="A9" s="256" t="s">
        <v>1648</v>
      </c>
      <c r="B9" s="257"/>
      <c r="C9" s="258">
        <v>2823</v>
      </c>
      <c r="D9" s="258">
        <v>2823</v>
      </c>
      <c r="E9" s="259">
        <f>D9/C9</f>
        <v>1</v>
      </c>
    </row>
    <row r="10" spans="1:5" s="244" customFormat="1" ht="24.75" customHeight="1">
      <c r="A10" s="256" t="s">
        <v>1649</v>
      </c>
      <c r="B10" s="257"/>
      <c r="C10" s="262"/>
      <c r="D10" s="262"/>
      <c r="E10" s="262"/>
    </row>
    <row r="11" spans="1:5" s="244" customFormat="1" ht="39.75" customHeight="1">
      <c r="A11" s="256" t="s">
        <v>1650</v>
      </c>
      <c r="B11" s="257"/>
      <c r="C11" s="262"/>
      <c r="D11" s="262"/>
      <c r="E11" s="262"/>
    </row>
    <row r="12" spans="1:5" s="244" customFormat="1" ht="24.75" customHeight="1">
      <c r="A12" s="256" t="s">
        <v>1651</v>
      </c>
      <c r="B12" s="257"/>
      <c r="C12" s="262"/>
      <c r="D12" s="262"/>
      <c r="E12" s="259"/>
    </row>
    <row r="13" spans="1:5" s="244" customFormat="1" ht="24.75" customHeight="1">
      <c r="A13" s="256" t="s">
        <v>1652</v>
      </c>
      <c r="B13" s="257"/>
      <c r="C13" s="262"/>
      <c r="D13" s="262"/>
      <c r="E13" s="262"/>
    </row>
    <row r="14" spans="1:5" s="244" customFormat="1" ht="24.75" customHeight="1">
      <c r="A14" s="256" t="s">
        <v>1653</v>
      </c>
      <c r="B14" s="257"/>
      <c r="C14" s="262"/>
      <c r="D14" s="262"/>
      <c r="E14" s="262"/>
    </row>
    <row r="15" spans="1:5" s="244" customFormat="1" ht="24.75" customHeight="1">
      <c r="A15" s="256" t="s">
        <v>1654</v>
      </c>
      <c r="B15" s="257"/>
      <c r="C15" s="262"/>
      <c r="D15" s="262"/>
      <c r="E15" s="262"/>
    </row>
    <row r="16" spans="1:5" s="242" customFormat="1" ht="24.75" customHeight="1">
      <c r="A16" s="256" t="s">
        <v>1655</v>
      </c>
      <c r="B16" s="257"/>
      <c r="C16" s="263"/>
      <c r="D16" s="263"/>
      <c r="E16" s="263"/>
    </row>
    <row r="17" spans="1:5" s="242" customFormat="1" ht="24.75" customHeight="1">
      <c r="A17" s="256" t="s">
        <v>1656</v>
      </c>
      <c r="B17" s="257"/>
      <c r="C17" s="263"/>
      <c r="D17" s="263"/>
      <c r="E17" s="263"/>
    </row>
    <row r="18" spans="1:5" s="242" customFormat="1" ht="24.75" customHeight="1">
      <c r="A18" s="256" t="s">
        <v>1657</v>
      </c>
      <c r="B18" s="257"/>
      <c r="C18" s="263"/>
      <c r="D18" s="263"/>
      <c r="E18" s="263"/>
    </row>
    <row r="19" spans="1:5" s="242" customFormat="1" ht="24.75" customHeight="1">
      <c r="A19" s="256" t="s">
        <v>1658</v>
      </c>
      <c r="B19" s="257"/>
      <c r="C19" s="263"/>
      <c r="D19" s="263"/>
      <c r="E19" s="259"/>
    </row>
    <row r="20" spans="1:5" s="242" customFormat="1" ht="24.75" customHeight="1">
      <c r="A20" s="256" t="s">
        <v>1659</v>
      </c>
      <c r="B20" s="257"/>
      <c r="C20" s="263"/>
      <c r="D20" s="263"/>
      <c r="E20" s="263"/>
    </row>
    <row r="21" spans="1:5" s="242" customFormat="1" ht="24.75" customHeight="1">
      <c r="A21" s="256" t="s">
        <v>1660</v>
      </c>
      <c r="B21" s="257"/>
      <c r="C21" s="263"/>
      <c r="D21" s="263"/>
      <c r="E21" s="263"/>
    </row>
    <row r="22" spans="1:5" s="242" customFormat="1" ht="24.75" customHeight="1">
      <c r="A22" s="256" t="s">
        <v>1661</v>
      </c>
      <c r="B22" s="257"/>
      <c r="C22" s="263"/>
      <c r="D22" s="263"/>
      <c r="E22" s="263"/>
    </row>
    <row r="23" spans="1:5" s="242" customFormat="1" ht="24.75" customHeight="1">
      <c r="A23" s="264" t="s">
        <v>1662</v>
      </c>
      <c r="B23" s="254"/>
      <c r="C23" s="263"/>
      <c r="D23" s="263"/>
      <c r="E23" s="263"/>
    </row>
    <row r="24" spans="1:5" s="242" customFormat="1" ht="24.75" customHeight="1">
      <c r="A24" s="256" t="s">
        <v>1663</v>
      </c>
      <c r="B24" s="257"/>
      <c r="C24" s="263"/>
      <c r="D24" s="263"/>
      <c r="E24" s="263"/>
    </row>
    <row r="25" spans="1:5" s="242" customFormat="1" ht="24.75" customHeight="1">
      <c r="A25" s="256" t="s">
        <v>1664</v>
      </c>
      <c r="B25" s="257"/>
      <c r="C25" s="265"/>
      <c r="D25" s="265"/>
      <c r="E25" s="259"/>
    </row>
    <row r="26" spans="1:5" s="242" customFormat="1" ht="24.75" customHeight="1">
      <c r="A26" s="253" t="s">
        <v>1665</v>
      </c>
      <c r="B26" s="257"/>
      <c r="C26" s="263"/>
      <c r="D26" s="263"/>
      <c r="E26" s="263"/>
    </row>
    <row r="27" spans="1:5" s="242" customFormat="1" ht="24.75" customHeight="1">
      <c r="A27" s="256" t="s">
        <v>1666</v>
      </c>
      <c r="B27" s="257"/>
      <c r="C27" s="263"/>
      <c r="D27" s="263"/>
      <c r="E27" s="263"/>
    </row>
    <row r="28" spans="1:5" s="242" customFormat="1" ht="24.75" customHeight="1">
      <c r="A28" s="256" t="s">
        <v>1667</v>
      </c>
      <c r="B28" s="254"/>
      <c r="C28" s="263"/>
      <c r="D28" s="263"/>
      <c r="E28" s="263"/>
    </row>
    <row r="29" spans="1:5" s="242" customFormat="1" ht="24.75" customHeight="1">
      <c r="A29" s="266" t="s">
        <v>1668</v>
      </c>
      <c r="B29" s="254"/>
      <c r="C29" s="267">
        <f>C5+C26</f>
        <v>2823</v>
      </c>
      <c r="D29" s="267">
        <f>D5+D26</f>
        <v>2823</v>
      </c>
      <c r="E29" s="255">
        <f>D29/C29</f>
        <v>1</v>
      </c>
    </row>
    <row r="30" spans="1:5" s="242" customFormat="1" ht="24.75" customHeight="1">
      <c r="A30" s="266" t="s">
        <v>1669</v>
      </c>
      <c r="B30" s="254"/>
      <c r="C30" s="268"/>
      <c r="D30" s="269"/>
      <c r="E30" s="268"/>
    </row>
    <row r="31" ht="14.25">
      <c r="A31" s="237"/>
    </row>
  </sheetData>
  <sheetProtection/>
  <mergeCells count="1">
    <mergeCell ref="A2:E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selection activeCell="B11" sqref="B11"/>
    </sheetView>
  </sheetViews>
  <sheetFormatPr defaultColWidth="8.8515625" defaultRowHeight="15"/>
  <cols>
    <col min="1" max="1" width="36.7109375" style="215" customWidth="1"/>
    <col min="2" max="2" width="10.28125" style="215" customWidth="1"/>
    <col min="3" max="3" width="36.7109375" style="215" customWidth="1"/>
    <col min="4" max="4" width="10.28125" style="215" customWidth="1"/>
    <col min="5" max="16384" width="9.00390625" style="215" bestFit="1" customWidth="1"/>
  </cols>
  <sheetData>
    <row r="1" s="30" customFormat="1" ht="24.75" customHeight="1">
      <c r="A1" s="35" t="s">
        <v>1670</v>
      </c>
    </row>
    <row r="2" spans="1:4" s="210" customFormat="1" ht="30" customHeight="1">
      <c r="A2" s="216" t="s">
        <v>1671</v>
      </c>
      <c r="B2" s="217"/>
      <c r="C2" s="217"/>
      <c r="D2" s="217"/>
    </row>
    <row r="3" spans="1:4" s="211" customFormat="1" ht="24.75" customHeight="1">
      <c r="A3" s="218"/>
      <c r="B3" s="219"/>
      <c r="C3" s="219" t="s">
        <v>1134</v>
      </c>
      <c r="D3" s="219"/>
    </row>
    <row r="4" spans="1:4" s="212" customFormat="1" ht="24.75" customHeight="1">
      <c r="A4" s="220" t="s">
        <v>1672</v>
      </c>
      <c r="B4" s="221" t="s">
        <v>6</v>
      </c>
      <c r="C4" s="220" t="s">
        <v>1673</v>
      </c>
      <c r="D4" s="221" t="s">
        <v>6</v>
      </c>
    </row>
    <row r="5" spans="1:4" ht="24.75" customHeight="1">
      <c r="A5" s="222" t="s">
        <v>1674</v>
      </c>
      <c r="B5" s="223"/>
      <c r="C5" s="224" t="s">
        <v>1675</v>
      </c>
      <c r="D5" s="223">
        <v>2823</v>
      </c>
    </row>
    <row r="6" spans="1:4" ht="24.75" customHeight="1">
      <c r="A6" s="225" t="s">
        <v>1676</v>
      </c>
      <c r="B6" s="223">
        <f>B7+B8</f>
        <v>2823</v>
      </c>
      <c r="C6" s="225" t="s">
        <v>1677</v>
      </c>
      <c r="D6" s="223"/>
    </row>
    <row r="7" spans="1:14" ht="24.75" customHeight="1">
      <c r="A7" s="226" t="s">
        <v>1678</v>
      </c>
      <c r="B7" s="227">
        <v>2180</v>
      </c>
      <c r="C7" s="228" t="s">
        <v>1679</v>
      </c>
      <c r="D7" s="229"/>
      <c r="N7" s="239"/>
    </row>
    <row r="8" spans="1:4" ht="24.75" customHeight="1">
      <c r="A8" s="226" t="s">
        <v>1680</v>
      </c>
      <c r="B8" s="227">
        <v>643</v>
      </c>
      <c r="C8" s="228"/>
      <c r="D8" s="223"/>
    </row>
    <row r="9" spans="1:5" s="213" customFormat="1" ht="24.75" customHeight="1">
      <c r="A9" s="222"/>
      <c r="B9" s="230"/>
      <c r="C9" s="224"/>
      <c r="D9" s="230"/>
      <c r="E9" s="215"/>
    </row>
    <row r="10" spans="1:4" ht="24.75" customHeight="1">
      <c r="A10" s="231" t="s">
        <v>1120</v>
      </c>
      <c r="B10" s="232">
        <f>B5+B6</f>
        <v>2823</v>
      </c>
      <c r="C10" s="233" t="s">
        <v>1121</v>
      </c>
      <c r="D10" s="232">
        <f>D5+D6</f>
        <v>2823</v>
      </c>
    </row>
    <row r="11" spans="1:4" ht="24.75" customHeight="1">
      <c r="A11" s="234"/>
      <c r="B11" s="234"/>
      <c r="C11" s="235" t="s">
        <v>1122</v>
      </c>
      <c r="D11" s="236"/>
    </row>
    <row r="12" s="214" customFormat="1" ht="24" customHeight="1">
      <c r="A12" s="237"/>
    </row>
    <row r="13" s="214" customFormat="1" ht="24" customHeight="1">
      <c r="J13" s="240"/>
    </row>
    <row r="14" s="214" customFormat="1" ht="24" customHeight="1">
      <c r="D14" s="238"/>
    </row>
    <row r="15" s="214" customFormat="1" ht="24" customHeight="1"/>
    <row r="16" s="214" customFormat="1" ht="24" customHeight="1"/>
    <row r="17" s="214" customFormat="1" ht="24" customHeight="1"/>
    <row r="18" s="214" customFormat="1" ht="24" customHeight="1"/>
    <row r="19" s="214" customFormat="1" ht="24" customHeight="1"/>
    <row r="20" s="214" customFormat="1" ht="24" customHeight="1"/>
    <row r="21" s="214" customFormat="1" ht="24" customHeight="1"/>
    <row r="22" s="214" customFormat="1" ht="24" customHeight="1"/>
    <row r="23" s="214" customFormat="1" ht="24" customHeight="1"/>
    <row r="24" s="214" customFormat="1" ht="24" customHeight="1"/>
    <row r="25" s="214" customFormat="1" ht="24" customHeight="1"/>
    <row r="26" s="214" customFormat="1" ht="24" customHeight="1"/>
    <row r="27" s="214" customFormat="1" ht="24" customHeight="1"/>
    <row r="28" s="214" customFormat="1" ht="24" customHeight="1"/>
    <row r="29" s="214" customFormat="1" ht="24" customHeight="1"/>
    <row r="30" s="214" customFormat="1" ht="24" customHeight="1"/>
    <row r="31" s="214" customFormat="1" ht="24" customHeight="1"/>
    <row r="32" s="214" customFormat="1" ht="24" customHeight="1"/>
    <row r="33" s="214" customFormat="1" ht="24" customHeight="1"/>
    <row r="34" s="214" customFormat="1" ht="24" customHeight="1"/>
    <row r="35" s="214" customFormat="1" ht="24" customHeight="1"/>
    <row r="36" s="214" customFormat="1" ht="24" customHeight="1"/>
    <row r="37" s="214" customFormat="1" ht="24" customHeight="1"/>
    <row r="38" s="214" customFormat="1" ht="24" customHeight="1"/>
    <row r="39" s="214" customFormat="1" ht="24" customHeight="1"/>
    <row r="40" s="214" customFormat="1" ht="24" customHeight="1"/>
    <row r="41" s="214" customFormat="1" ht="24" customHeight="1"/>
    <row r="42" s="214" customFormat="1" ht="24" customHeight="1"/>
    <row r="43" s="214" customFormat="1" ht="24" customHeight="1"/>
    <row r="44" s="214" customFormat="1" ht="24" customHeight="1"/>
    <row r="45" s="214" customFormat="1" ht="24" customHeight="1"/>
    <row r="46" s="214" customFormat="1" ht="24" customHeight="1"/>
    <row r="47" s="214" customFormat="1" ht="24" customHeight="1"/>
    <row r="48" s="214" customFormat="1" ht="24" customHeight="1"/>
    <row r="49" s="214" customFormat="1" ht="24" customHeight="1"/>
    <row r="50" s="214" customFormat="1" ht="24" customHeight="1"/>
    <row r="51" s="214" customFormat="1" ht="24" customHeight="1"/>
    <row r="52" s="214" customFormat="1" ht="24" customHeight="1"/>
    <row r="53" s="214" customFormat="1" ht="24" customHeight="1"/>
    <row r="54" s="214" customFormat="1" ht="24" customHeight="1"/>
    <row r="55" s="214" customFormat="1" ht="24" customHeight="1"/>
    <row r="56" s="214" customFormat="1" ht="24" customHeight="1"/>
    <row r="57" s="214" customFormat="1" ht="24" customHeight="1"/>
    <row r="58" s="214" customFormat="1" ht="24" customHeight="1"/>
    <row r="59" s="214" customFormat="1" ht="24" customHeight="1"/>
    <row r="60" s="214" customFormat="1" ht="24" customHeight="1"/>
    <row r="61" s="214" customFormat="1" ht="24" customHeight="1"/>
    <row r="62" s="214" customFormat="1" ht="24" customHeight="1"/>
    <row r="63" s="214" customFormat="1" ht="24" customHeight="1"/>
    <row r="64" s="214" customFormat="1" ht="24" customHeight="1"/>
    <row r="65" s="214" customFormat="1" ht="24" customHeight="1"/>
    <row r="66" s="214" customFormat="1" ht="24" customHeight="1"/>
    <row r="67" s="214" customFormat="1" ht="24" customHeight="1"/>
    <row r="68" s="214" customFormat="1" ht="24" customHeight="1"/>
    <row r="69" s="214" customFormat="1" ht="24" customHeight="1"/>
    <row r="70" s="214" customFormat="1" ht="24" customHeight="1"/>
    <row r="71" s="214" customFormat="1" ht="24" customHeight="1"/>
    <row r="72" s="214" customFormat="1" ht="24" customHeight="1"/>
    <row r="73" s="214" customFormat="1" ht="24" customHeight="1"/>
    <row r="74" s="214" customFormat="1" ht="24" customHeight="1"/>
    <row r="75" s="214" customFormat="1" ht="24" customHeight="1"/>
    <row r="76" s="214" customFormat="1" ht="24" customHeight="1"/>
    <row r="77" s="214" customFormat="1" ht="24" customHeight="1"/>
    <row r="78" s="214" customFormat="1" ht="24" customHeight="1"/>
    <row r="79" s="214" customFormat="1" ht="24" customHeight="1"/>
    <row r="80" s="214" customFormat="1" ht="24" customHeight="1"/>
    <row r="81" s="214" customFormat="1" ht="24" customHeight="1"/>
  </sheetData>
  <sheetProtection/>
  <mergeCells count="2">
    <mergeCell ref="A2:D2"/>
    <mergeCell ref="C3:D3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B11" sqref="B11"/>
    </sheetView>
  </sheetViews>
  <sheetFormatPr defaultColWidth="8.8515625" defaultRowHeight="15"/>
  <cols>
    <col min="1" max="1" width="39.421875" style="43" customWidth="1"/>
    <col min="2" max="2" width="14.28125" style="43" customWidth="1"/>
    <col min="3" max="3" width="13.28125" style="43" customWidth="1"/>
    <col min="4" max="4" width="11.8515625" style="43" customWidth="1"/>
    <col min="5" max="5" width="16.7109375" style="43" customWidth="1"/>
    <col min="6" max="16384" width="8.8515625" style="43" customWidth="1"/>
  </cols>
  <sheetData>
    <row r="1" s="157" customFormat="1" ht="24.75" customHeight="1">
      <c r="A1" s="161" t="s">
        <v>1681</v>
      </c>
    </row>
    <row r="2" spans="1:5" s="241" customFormat="1" ht="30" customHeight="1">
      <c r="A2" s="246" t="s">
        <v>1682</v>
      </c>
      <c r="B2" s="246"/>
      <c r="C2" s="246"/>
      <c r="D2" s="246"/>
      <c r="E2" s="246"/>
    </row>
    <row r="3" spans="1:5" ht="24.75" customHeight="1">
      <c r="A3" s="247"/>
      <c r="B3" s="122"/>
      <c r="C3" s="122"/>
      <c r="D3" s="122"/>
      <c r="E3" s="248" t="s">
        <v>1134</v>
      </c>
    </row>
    <row r="4" spans="1:5" s="242" customFormat="1" ht="39.75" customHeight="1">
      <c r="A4" s="273" t="s">
        <v>1602</v>
      </c>
      <c r="B4" s="250" t="s">
        <v>1603</v>
      </c>
      <c r="C4" s="250" t="s">
        <v>1604</v>
      </c>
      <c r="D4" s="251" t="s">
        <v>1400</v>
      </c>
      <c r="E4" s="252" t="s">
        <v>1605</v>
      </c>
    </row>
    <row r="5" spans="1:5" s="242" customFormat="1" ht="24.75" customHeight="1">
      <c r="A5" s="274" t="s">
        <v>1606</v>
      </c>
      <c r="B5" s="254"/>
      <c r="C5" s="275"/>
      <c r="D5" s="275"/>
      <c r="E5" s="275"/>
    </row>
    <row r="6" spans="1:5" s="270" customFormat="1" ht="24.75" customHeight="1">
      <c r="A6" s="276" t="s">
        <v>1607</v>
      </c>
      <c r="B6" s="257"/>
      <c r="C6" s="277"/>
      <c r="D6" s="277"/>
      <c r="E6" s="277"/>
    </row>
    <row r="7" spans="1:5" s="271" customFormat="1" ht="24.75" customHeight="1">
      <c r="A7" s="278" t="s">
        <v>1608</v>
      </c>
      <c r="B7" s="257"/>
      <c r="C7" s="279"/>
      <c r="D7" s="279"/>
      <c r="E7" s="279"/>
    </row>
    <row r="8" spans="1:5" s="271" customFormat="1" ht="24.75" customHeight="1">
      <c r="A8" s="278" t="s">
        <v>1609</v>
      </c>
      <c r="B8" s="257"/>
      <c r="C8" s="279"/>
      <c r="D8" s="279"/>
      <c r="E8" s="279"/>
    </row>
    <row r="9" spans="1:5" s="270" customFormat="1" ht="24.75" customHeight="1">
      <c r="A9" s="278" t="s">
        <v>1610</v>
      </c>
      <c r="B9" s="257"/>
      <c r="C9" s="277"/>
      <c r="D9" s="277"/>
      <c r="E9" s="277"/>
    </row>
    <row r="10" spans="1:5" s="270" customFormat="1" ht="24.75" customHeight="1">
      <c r="A10" s="278" t="s">
        <v>1611</v>
      </c>
      <c r="B10" s="257"/>
      <c r="C10" s="277"/>
      <c r="D10" s="277"/>
      <c r="E10" s="277"/>
    </row>
    <row r="11" spans="1:5" s="270" customFormat="1" ht="24.75" customHeight="1">
      <c r="A11" s="278" t="s">
        <v>1612</v>
      </c>
      <c r="B11" s="257"/>
      <c r="C11" s="277"/>
      <c r="D11" s="277"/>
      <c r="E11" s="277"/>
    </row>
    <row r="12" spans="1:5" s="270" customFormat="1" ht="24.75" customHeight="1">
      <c r="A12" s="278" t="s">
        <v>1613</v>
      </c>
      <c r="B12" s="257"/>
      <c r="C12" s="277"/>
      <c r="D12" s="277"/>
      <c r="E12" s="277"/>
    </row>
    <row r="13" spans="1:5" s="270" customFormat="1" ht="24.75" customHeight="1">
      <c r="A13" s="278" t="s">
        <v>1614</v>
      </c>
      <c r="B13" s="257"/>
      <c r="C13" s="277"/>
      <c r="D13" s="277"/>
      <c r="E13" s="277"/>
    </row>
    <row r="14" spans="1:5" s="270" customFormat="1" ht="24.75" customHeight="1">
      <c r="A14" s="278" t="s">
        <v>1615</v>
      </c>
      <c r="B14" s="257"/>
      <c r="C14" s="277"/>
      <c r="D14" s="277"/>
      <c r="E14" s="277"/>
    </row>
    <row r="15" spans="1:5" s="270" customFormat="1" ht="24.75" customHeight="1">
      <c r="A15" s="278" t="s">
        <v>1616</v>
      </c>
      <c r="B15" s="257"/>
      <c r="C15" s="277"/>
      <c r="D15" s="277"/>
      <c r="E15" s="277"/>
    </row>
    <row r="16" spans="1:5" s="242" customFormat="1" ht="24.75" customHeight="1">
      <c r="A16" s="276" t="s">
        <v>1617</v>
      </c>
      <c r="B16" s="257"/>
      <c r="C16" s="275"/>
      <c r="D16" s="275"/>
      <c r="E16" s="275"/>
    </row>
    <row r="17" spans="1:5" s="242" customFormat="1" ht="24.75" customHeight="1">
      <c r="A17" s="276" t="s">
        <v>1618</v>
      </c>
      <c r="B17" s="257"/>
      <c r="C17" s="275"/>
      <c r="D17" s="275"/>
      <c r="E17" s="275"/>
    </row>
    <row r="18" spans="1:5" s="242" customFormat="1" ht="24.75" customHeight="1">
      <c r="A18" s="276" t="s">
        <v>1619</v>
      </c>
      <c r="B18" s="257"/>
      <c r="C18" s="275"/>
      <c r="D18" s="275"/>
      <c r="E18" s="275"/>
    </row>
    <row r="19" spans="1:5" s="242" customFormat="1" ht="24.75" customHeight="1">
      <c r="A19" s="276" t="s">
        <v>1620</v>
      </c>
      <c r="B19" s="257"/>
      <c r="C19" s="275"/>
      <c r="D19" s="275"/>
      <c r="E19" s="275"/>
    </row>
    <row r="20" spans="1:5" s="242" customFormat="1" ht="24.75" customHeight="1">
      <c r="A20" s="276" t="s">
        <v>1621</v>
      </c>
      <c r="B20" s="257"/>
      <c r="C20" s="275"/>
      <c r="D20" s="275"/>
      <c r="E20" s="275"/>
    </row>
    <row r="21" spans="1:5" s="242" customFormat="1" ht="39.75" customHeight="1">
      <c r="A21" s="276" t="s">
        <v>1622</v>
      </c>
      <c r="B21" s="257"/>
      <c r="C21" s="275"/>
      <c r="D21" s="275"/>
      <c r="E21" s="275"/>
    </row>
    <row r="22" spans="1:5" s="242" customFormat="1" ht="39.75" customHeight="1">
      <c r="A22" s="276" t="s">
        <v>1623</v>
      </c>
      <c r="B22" s="257"/>
      <c r="C22" s="275"/>
      <c r="D22" s="275"/>
      <c r="E22" s="275"/>
    </row>
    <row r="23" spans="1:5" s="242" customFormat="1" ht="24.75" customHeight="1">
      <c r="A23" s="274" t="s">
        <v>1624</v>
      </c>
      <c r="B23" s="254"/>
      <c r="C23" s="275"/>
      <c r="D23" s="275"/>
      <c r="E23" s="275"/>
    </row>
    <row r="24" spans="1:5" s="242" customFormat="1" ht="24.75" customHeight="1">
      <c r="A24" s="276" t="s">
        <v>1625</v>
      </c>
      <c r="B24" s="257"/>
      <c r="C24" s="275"/>
      <c r="D24" s="275"/>
      <c r="E24" s="275"/>
    </row>
    <row r="25" spans="1:5" s="242" customFormat="1" ht="24.75" customHeight="1">
      <c r="A25" s="276" t="s">
        <v>1626</v>
      </c>
      <c r="B25" s="257"/>
      <c r="C25" s="275"/>
      <c r="D25" s="275"/>
      <c r="E25" s="275"/>
    </row>
    <row r="26" spans="1:5" s="242" customFormat="1" ht="39.75" customHeight="1">
      <c r="A26" s="276" t="s">
        <v>1627</v>
      </c>
      <c r="B26" s="257"/>
      <c r="C26" s="275"/>
      <c r="D26" s="275"/>
      <c r="E26" s="275"/>
    </row>
    <row r="27" spans="1:5" s="242" customFormat="1" ht="39.75" customHeight="1">
      <c r="A27" s="276" t="s">
        <v>1628</v>
      </c>
      <c r="B27" s="257"/>
      <c r="C27" s="275"/>
      <c r="D27" s="275"/>
      <c r="E27" s="275"/>
    </row>
    <row r="28" spans="1:5" s="242" customFormat="1" ht="24.75" customHeight="1">
      <c r="A28" s="274" t="s">
        <v>1629</v>
      </c>
      <c r="B28" s="254"/>
      <c r="C28" s="275"/>
      <c r="D28" s="275"/>
      <c r="E28" s="275"/>
    </row>
    <row r="29" spans="1:5" s="242" customFormat="1" ht="24.75" customHeight="1">
      <c r="A29" s="276" t="s">
        <v>1630</v>
      </c>
      <c r="B29" s="257"/>
      <c r="C29" s="275"/>
      <c r="D29" s="275"/>
      <c r="E29" s="275"/>
    </row>
    <row r="30" spans="1:5" s="242" customFormat="1" ht="24.75" customHeight="1">
      <c r="A30" s="276" t="s">
        <v>1631</v>
      </c>
      <c r="B30" s="257"/>
      <c r="C30" s="275"/>
      <c r="D30" s="275"/>
      <c r="E30" s="275"/>
    </row>
    <row r="31" spans="1:5" s="242" customFormat="1" ht="39.75" customHeight="1">
      <c r="A31" s="276" t="s">
        <v>1632</v>
      </c>
      <c r="B31" s="257"/>
      <c r="C31" s="275"/>
      <c r="D31" s="275"/>
      <c r="E31" s="275"/>
    </row>
    <row r="32" spans="1:5" s="242" customFormat="1" ht="24.75" customHeight="1">
      <c r="A32" s="274" t="s">
        <v>1633</v>
      </c>
      <c r="B32" s="254"/>
      <c r="C32" s="275"/>
      <c r="D32" s="275"/>
      <c r="E32" s="275"/>
    </row>
    <row r="33" spans="1:5" s="242" customFormat="1" ht="24.75" customHeight="1">
      <c r="A33" s="276" t="s">
        <v>1634</v>
      </c>
      <c r="B33" s="254"/>
      <c r="C33" s="275"/>
      <c r="D33" s="275"/>
      <c r="E33" s="275"/>
    </row>
    <row r="34" spans="1:5" s="242" customFormat="1" ht="24.75" customHeight="1">
      <c r="A34" s="276" t="s">
        <v>1635</v>
      </c>
      <c r="B34" s="257"/>
      <c r="C34" s="275"/>
      <c r="D34" s="275"/>
      <c r="E34" s="275"/>
    </row>
    <row r="35" spans="1:5" s="242" customFormat="1" ht="24.75" customHeight="1">
      <c r="A35" s="274" t="s">
        <v>1636</v>
      </c>
      <c r="B35" s="254"/>
      <c r="C35" s="275"/>
      <c r="D35" s="275"/>
      <c r="E35" s="280"/>
    </row>
    <row r="36" spans="1:5" s="242" customFormat="1" ht="24.75" customHeight="1">
      <c r="A36" s="276" t="s">
        <v>1637</v>
      </c>
      <c r="B36" s="257"/>
      <c r="C36" s="275"/>
      <c r="D36" s="275"/>
      <c r="E36" s="281"/>
    </row>
    <row r="37" spans="1:5" s="272" customFormat="1" ht="24.75" customHeight="1">
      <c r="A37" s="282" t="s">
        <v>1638</v>
      </c>
      <c r="B37" s="254"/>
      <c r="C37" s="267"/>
      <c r="D37" s="283"/>
      <c r="E37" s="280"/>
    </row>
    <row r="38" spans="1:5" s="272" customFormat="1" ht="24.75" customHeight="1">
      <c r="A38" s="282" t="s">
        <v>1639</v>
      </c>
      <c r="B38" s="254"/>
      <c r="C38" s="267"/>
      <c r="D38" s="283"/>
      <c r="E38" s="281"/>
    </row>
    <row r="39" spans="1:5" s="242" customFormat="1" ht="24.75" customHeight="1">
      <c r="A39" s="284" t="s">
        <v>1640</v>
      </c>
      <c r="B39" s="254"/>
      <c r="C39" s="275"/>
      <c r="D39" s="275"/>
      <c r="E39" s="281"/>
    </row>
    <row r="40" spans="1:5" s="242" customFormat="1" ht="24.75" customHeight="1">
      <c r="A40" s="284" t="s">
        <v>1641</v>
      </c>
      <c r="B40" s="254"/>
      <c r="C40" s="254"/>
      <c r="D40" s="254"/>
      <c r="E40" s="280"/>
    </row>
    <row r="41" ht="24.75" customHeight="1">
      <c r="A41" s="122" t="s">
        <v>1410</v>
      </c>
    </row>
  </sheetData>
  <sheetProtection/>
  <mergeCells count="1">
    <mergeCell ref="A2:E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B11" sqref="B11"/>
    </sheetView>
  </sheetViews>
  <sheetFormatPr defaultColWidth="8.8515625" defaultRowHeight="15"/>
  <cols>
    <col min="1" max="1" width="53.140625" style="43" customWidth="1"/>
    <col min="2" max="2" width="10.57421875" style="43" customWidth="1"/>
    <col min="3" max="3" width="9.7109375" style="43" customWidth="1"/>
    <col min="4" max="4" width="10.421875" style="43" customWidth="1"/>
    <col min="5" max="5" width="12.421875" style="43" customWidth="1"/>
    <col min="6" max="16384" width="8.8515625" style="43" customWidth="1"/>
  </cols>
  <sheetData>
    <row r="1" s="157" customFormat="1" ht="24.75" customHeight="1">
      <c r="A1" s="161" t="s">
        <v>1683</v>
      </c>
    </row>
    <row r="2" spans="1:5" s="241" customFormat="1" ht="30" customHeight="1">
      <c r="A2" s="246" t="s">
        <v>1684</v>
      </c>
      <c r="B2" s="246"/>
      <c r="C2" s="246"/>
      <c r="D2" s="246"/>
      <c r="E2" s="246"/>
    </row>
    <row r="3" spans="1:5" ht="24.75" customHeight="1">
      <c r="A3" s="247"/>
      <c r="B3" s="122"/>
      <c r="C3" s="122"/>
      <c r="D3" s="122"/>
      <c r="E3" s="248" t="s">
        <v>1134</v>
      </c>
    </row>
    <row r="4" spans="1:5" s="242" customFormat="1" ht="39" customHeight="1">
      <c r="A4" s="249" t="s">
        <v>1602</v>
      </c>
      <c r="B4" s="250" t="s">
        <v>1603</v>
      </c>
      <c r="C4" s="250" t="s">
        <v>1604</v>
      </c>
      <c r="D4" s="251" t="s">
        <v>1400</v>
      </c>
      <c r="E4" s="252" t="s">
        <v>1605</v>
      </c>
    </row>
    <row r="5" spans="1:5" s="243" customFormat="1" ht="24.75" customHeight="1">
      <c r="A5" s="253" t="s">
        <v>1644</v>
      </c>
      <c r="B5" s="254"/>
      <c r="C5" s="232">
        <f>C6+C12+C20+C22+C24</f>
        <v>2823</v>
      </c>
      <c r="D5" s="232">
        <f>D6+D12+D20+D22+D24</f>
        <v>2823</v>
      </c>
      <c r="E5" s="255">
        <f>D5/C5</f>
        <v>1</v>
      </c>
    </row>
    <row r="6" spans="1:5" s="244" customFormat="1" ht="24.75" customHeight="1">
      <c r="A6" s="256" t="s">
        <v>1645</v>
      </c>
      <c r="B6" s="257"/>
      <c r="C6" s="258">
        <f>SUM(C7:C11)</f>
        <v>2823</v>
      </c>
      <c r="D6" s="258">
        <f>SUM(D7:D11)</f>
        <v>2823</v>
      </c>
      <c r="E6" s="259">
        <f>D6/C6</f>
        <v>1</v>
      </c>
    </row>
    <row r="7" spans="1:5" s="245" customFormat="1" ht="24.75" customHeight="1">
      <c r="A7" s="256" t="s">
        <v>1646</v>
      </c>
      <c r="B7" s="257"/>
      <c r="C7" s="260"/>
      <c r="D7" s="260"/>
      <c r="E7" s="261"/>
    </row>
    <row r="8" spans="1:5" s="245" customFormat="1" ht="24.75" customHeight="1">
      <c r="A8" s="256" t="s">
        <v>1685</v>
      </c>
      <c r="B8" s="257"/>
      <c r="C8" s="260"/>
      <c r="D8" s="260"/>
      <c r="E8" s="261"/>
    </row>
    <row r="9" spans="1:5" s="244" customFormat="1" ht="39.75" customHeight="1">
      <c r="A9" s="256" t="s">
        <v>1686</v>
      </c>
      <c r="B9" s="257"/>
      <c r="C9" s="258">
        <v>2823</v>
      </c>
      <c r="D9" s="258">
        <v>2823</v>
      </c>
      <c r="E9" s="259">
        <f>D9/C9</f>
        <v>1</v>
      </c>
    </row>
    <row r="10" spans="1:5" s="244" customFormat="1" ht="24.75" customHeight="1">
      <c r="A10" s="256" t="s">
        <v>1687</v>
      </c>
      <c r="B10" s="257"/>
      <c r="C10" s="262"/>
      <c r="D10" s="262"/>
      <c r="E10" s="262"/>
    </row>
    <row r="11" spans="1:5" s="244" customFormat="1" ht="39.75" customHeight="1">
      <c r="A11" s="256" t="s">
        <v>1688</v>
      </c>
      <c r="B11" s="257"/>
      <c r="C11" s="262"/>
      <c r="D11" s="262"/>
      <c r="E11" s="262"/>
    </row>
    <row r="12" spans="1:5" s="244" customFormat="1" ht="24.75" customHeight="1">
      <c r="A12" s="256" t="s">
        <v>1651</v>
      </c>
      <c r="B12" s="257"/>
      <c r="C12" s="262"/>
      <c r="D12" s="262"/>
      <c r="E12" s="259"/>
    </row>
    <row r="13" spans="1:5" s="244" customFormat="1" ht="24.75" customHeight="1">
      <c r="A13" s="256" t="s">
        <v>1652</v>
      </c>
      <c r="B13" s="257"/>
      <c r="C13" s="262"/>
      <c r="D13" s="262"/>
      <c r="E13" s="262"/>
    </row>
    <row r="14" spans="1:5" s="244" customFormat="1" ht="24.75" customHeight="1">
      <c r="A14" s="256" t="s">
        <v>1653</v>
      </c>
      <c r="B14" s="257"/>
      <c r="C14" s="262"/>
      <c r="D14" s="262"/>
      <c r="E14" s="262"/>
    </row>
    <row r="15" spans="1:5" s="244" customFormat="1" ht="24.75" customHeight="1">
      <c r="A15" s="256" t="s">
        <v>1654</v>
      </c>
      <c r="B15" s="257"/>
      <c r="C15" s="262"/>
      <c r="D15" s="262"/>
      <c r="E15" s="262"/>
    </row>
    <row r="16" spans="1:5" s="242" customFormat="1" ht="24.75" customHeight="1">
      <c r="A16" s="256" t="s">
        <v>1689</v>
      </c>
      <c r="B16" s="257"/>
      <c r="C16" s="263"/>
      <c r="D16" s="263"/>
      <c r="E16" s="263"/>
    </row>
    <row r="17" spans="1:5" s="242" customFormat="1" ht="24.75" customHeight="1">
      <c r="A17" s="256" t="s">
        <v>1690</v>
      </c>
      <c r="B17" s="257"/>
      <c r="C17" s="263"/>
      <c r="D17" s="263"/>
      <c r="E17" s="263"/>
    </row>
    <row r="18" spans="1:5" s="242" customFormat="1" ht="24.75" customHeight="1">
      <c r="A18" s="256" t="s">
        <v>1657</v>
      </c>
      <c r="B18" s="257"/>
      <c r="C18" s="263"/>
      <c r="D18" s="263"/>
      <c r="E18" s="263"/>
    </row>
    <row r="19" spans="1:5" s="242" customFormat="1" ht="24.75" customHeight="1">
      <c r="A19" s="256" t="s">
        <v>1658</v>
      </c>
      <c r="B19" s="257"/>
      <c r="C19" s="263"/>
      <c r="D19" s="263"/>
      <c r="E19" s="259"/>
    </row>
    <row r="20" spans="1:5" s="242" customFormat="1" ht="24.75" customHeight="1">
      <c r="A20" s="256" t="s">
        <v>1659</v>
      </c>
      <c r="B20" s="257"/>
      <c r="C20" s="263"/>
      <c r="D20" s="263"/>
      <c r="E20" s="263"/>
    </row>
    <row r="21" spans="1:5" s="242" customFormat="1" ht="24.75" customHeight="1">
      <c r="A21" s="256" t="s">
        <v>1660</v>
      </c>
      <c r="B21" s="257"/>
      <c r="C21" s="263"/>
      <c r="D21" s="263"/>
      <c r="E21" s="263"/>
    </row>
    <row r="22" spans="1:5" s="242" customFormat="1" ht="24.75" customHeight="1">
      <c r="A22" s="256" t="s">
        <v>1661</v>
      </c>
      <c r="B22" s="257"/>
      <c r="C22" s="263"/>
      <c r="D22" s="263"/>
      <c r="E22" s="263"/>
    </row>
    <row r="23" spans="1:5" s="242" customFormat="1" ht="24.75" customHeight="1">
      <c r="A23" s="264" t="s">
        <v>1662</v>
      </c>
      <c r="B23" s="254"/>
      <c r="C23" s="263"/>
      <c r="D23" s="263"/>
      <c r="E23" s="263"/>
    </row>
    <row r="24" spans="1:5" s="242" customFormat="1" ht="24.75" customHeight="1">
      <c r="A24" s="256" t="s">
        <v>1663</v>
      </c>
      <c r="B24" s="257"/>
      <c r="C24" s="263"/>
      <c r="D24" s="263"/>
      <c r="E24" s="263"/>
    </row>
    <row r="25" spans="1:5" s="242" customFormat="1" ht="24.75" customHeight="1">
      <c r="A25" s="256" t="s">
        <v>1664</v>
      </c>
      <c r="B25" s="257"/>
      <c r="C25" s="265"/>
      <c r="D25" s="265"/>
      <c r="E25" s="259"/>
    </row>
    <row r="26" spans="1:5" s="242" customFormat="1" ht="24.75" customHeight="1">
      <c r="A26" s="253" t="s">
        <v>1665</v>
      </c>
      <c r="B26" s="257"/>
      <c r="C26" s="263"/>
      <c r="D26" s="263"/>
      <c r="E26" s="263"/>
    </row>
    <row r="27" spans="1:5" s="242" customFormat="1" ht="24.75" customHeight="1">
      <c r="A27" s="256" t="s">
        <v>1666</v>
      </c>
      <c r="B27" s="257"/>
      <c r="C27" s="263"/>
      <c r="D27" s="263"/>
      <c r="E27" s="263"/>
    </row>
    <row r="28" spans="1:5" s="242" customFormat="1" ht="24.75" customHeight="1">
      <c r="A28" s="256" t="s">
        <v>1667</v>
      </c>
      <c r="B28" s="254"/>
      <c r="C28" s="263"/>
      <c r="D28" s="263"/>
      <c r="E28" s="263"/>
    </row>
    <row r="29" spans="1:5" s="242" customFormat="1" ht="24.75" customHeight="1">
      <c r="A29" s="266" t="s">
        <v>1668</v>
      </c>
      <c r="B29" s="254"/>
      <c r="C29" s="267">
        <f>C5+C26</f>
        <v>2823</v>
      </c>
      <c r="D29" s="267">
        <f>D5+D26</f>
        <v>2823</v>
      </c>
      <c r="E29" s="255">
        <f>D29/C29</f>
        <v>1</v>
      </c>
    </row>
    <row r="30" spans="1:5" s="242" customFormat="1" ht="24.75" customHeight="1">
      <c r="A30" s="266" t="s">
        <v>1669</v>
      </c>
      <c r="B30" s="254"/>
      <c r="C30" s="268"/>
      <c r="D30" s="269"/>
      <c r="E30" s="268"/>
    </row>
    <row r="31" ht="14.25">
      <c r="A31" s="237"/>
    </row>
  </sheetData>
  <sheetProtection/>
  <mergeCells count="1">
    <mergeCell ref="A2:E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selection activeCell="B11" sqref="B11"/>
    </sheetView>
  </sheetViews>
  <sheetFormatPr defaultColWidth="8.8515625" defaultRowHeight="15"/>
  <cols>
    <col min="1" max="1" width="36.7109375" style="215" customWidth="1"/>
    <col min="2" max="2" width="14.140625" style="215" customWidth="1"/>
    <col min="3" max="3" width="36.7109375" style="215" customWidth="1"/>
    <col min="4" max="4" width="14.28125" style="215" customWidth="1"/>
    <col min="5" max="16384" width="9.00390625" style="215" bestFit="1" customWidth="1"/>
  </cols>
  <sheetData>
    <row r="1" s="30" customFormat="1" ht="24.75" customHeight="1">
      <c r="A1" s="94" t="s">
        <v>1691</v>
      </c>
    </row>
    <row r="2" spans="1:4" s="210" customFormat="1" ht="30" customHeight="1">
      <c r="A2" s="216" t="s">
        <v>1692</v>
      </c>
      <c r="B2" s="217"/>
      <c r="C2" s="217"/>
      <c r="D2" s="217"/>
    </row>
    <row r="3" spans="1:4" s="211" customFormat="1" ht="24.75" customHeight="1">
      <c r="A3" s="218"/>
      <c r="B3" s="219"/>
      <c r="C3" s="219" t="s">
        <v>1134</v>
      </c>
      <c r="D3" s="219"/>
    </row>
    <row r="4" spans="1:4" s="212" customFormat="1" ht="24.75" customHeight="1">
      <c r="A4" s="220" t="s">
        <v>1672</v>
      </c>
      <c r="B4" s="221" t="s">
        <v>6</v>
      </c>
      <c r="C4" s="220" t="s">
        <v>1673</v>
      </c>
      <c r="D4" s="221" t="s">
        <v>6</v>
      </c>
    </row>
    <row r="5" spans="1:4" ht="24.75" customHeight="1">
      <c r="A5" s="222" t="s">
        <v>1674</v>
      </c>
      <c r="B5" s="223"/>
      <c r="C5" s="224" t="s">
        <v>1675</v>
      </c>
      <c r="D5" s="223">
        <v>2823</v>
      </c>
    </row>
    <row r="6" spans="1:4" ht="24.75" customHeight="1">
      <c r="A6" s="225" t="s">
        <v>1676</v>
      </c>
      <c r="B6" s="223">
        <f>B7+B8</f>
        <v>2823</v>
      </c>
      <c r="C6" s="225" t="s">
        <v>1677</v>
      </c>
      <c r="D6" s="223"/>
    </row>
    <row r="7" spans="1:14" ht="24.75" customHeight="1">
      <c r="A7" s="226" t="s">
        <v>1678</v>
      </c>
      <c r="B7" s="227">
        <v>2180</v>
      </c>
      <c r="C7" s="228" t="s">
        <v>1679</v>
      </c>
      <c r="D7" s="229"/>
      <c r="N7" s="239"/>
    </row>
    <row r="8" spans="1:4" ht="24.75" customHeight="1">
      <c r="A8" s="226" t="s">
        <v>1680</v>
      </c>
      <c r="B8" s="227">
        <v>643</v>
      </c>
      <c r="C8" s="228"/>
      <c r="D8" s="223"/>
    </row>
    <row r="9" spans="1:5" s="213" customFormat="1" ht="24.75" customHeight="1">
      <c r="A9" s="222"/>
      <c r="B9" s="230"/>
      <c r="C9" s="224"/>
      <c r="D9" s="230"/>
      <c r="E9" s="215"/>
    </row>
    <row r="10" spans="1:4" ht="24.75" customHeight="1">
      <c r="A10" s="231" t="s">
        <v>1120</v>
      </c>
      <c r="B10" s="232">
        <f>B5+B6</f>
        <v>2823</v>
      </c>
      <c r="C10" s="233" t="s">
        <v>1121</v>
      </c>
      <c r="D10" s="232">
        <f>D5+D6</f>
        <v>2823</v>
      </c>
    </row>
    <row r="11" spans="1:4" ht="24.75" customHeight="1">
      <c r="A11" s="234"/>
      <c r="B11" s="234"/>
      <c r="C11" s="235" t="s">
        <v>1122</v>
      </c>
      <c r="D11" s="236"/>
    </row>
    <row r="12" s="214" customFormat="1" ht="24" customHeight="1">
      <c r="A12" s="237"/>
    </row>
    <row r="13" s="214" customFormat="1" ht="24" customHeight="1">
      <c r="J13" s="240"/>
    </row>
    <row r="14" s="214" customFormat="1" ht="24" customHeight="1">
      <c r="D14" s="238"/>
    </row>
    <row r="15" s="214" customFormat="1" ht="24" customHeight="1"/>
    <row r="16" s="214" customFormat="1" ht="24" customHeight="1"/>
    <row r="17" s="214" customFormat="1" ht="24" customHeight="1"/>
    <row r="18" s="214" customFormat="1" ht="24" customHeight="1"/>
    <row r="19" s="214" customFormat="1" ht="24" customHeight="1"/>
    <row r="20" s="214" customFormat="1" ht="24" customHeight="1"/>
    <row r="21" s="214" customFormat="1" ht="24" customHeight="1"/>
    <row r="22" s="214" customFormat="1" ht="24" customHeight="1"/>
    <row r="23" s="214" customFormat="1" ht="24" customHeight="1"/>
    <row r="24" s="214" customFormat="1" ht="24" customHeight="1"/>
    <row r="25" s="214" customFormat="1" ht="24" customHeight="1"/>
    <row r="26" s="214" customFormat="1" ht="24" customHeight="1"/>
    <row r="27" s="214" customFormat="1" ht="24" customHeight="1"/>
    <row r="28" s="214" customFormat="1" ht="24" customHeight="1"/>
    <row r="29" s="214" customFormat="1" ht="24" customHeight="1"/>
    <row r="30" s="214" customFormat="1" ht="24" customHeight="1"/>
    <row r="31" s="214" customFormat="1" ht="24" customHeight="1"/>
    <row r="32" s="214" customFormat="1" ht="24" customHeight="1"/>
    <row r="33" s="214" customFormat="1" ht="24" customHeight="1"/>
    <row r="34" s="214" customFormat="1" ht="24" customHeight="1"/>
    <row r="35" s="214" customFormat="1" ht="24" customHeight="1"/>
    <row r="36" s="214" customFormat="1" ht="24" customHeight="1"/>
    <row r="37" s="214" customFormat="1" ht="24" customHeight="1"/>
    <row r="38" s="214" customFormat="1" ht="24" customHeight="1"/>
    <row r="39" s="214" customFormat="1" ht="24" customHeight="1"/>
    <row r="40" s="214" customFormat="1" ht="24" customHeight="1"/>
    <row r="41" s="214" customFormat="1" ht="24" customHeight="1"/>
    <row r="42" s="214" customFormat="1" ht="24" customHeight="1"/>
    <row r="43" s="214" customFormat="1" ht="24" customHeight="1"/>
    <row r="44" s="214" customFormat="1" ht="24" customHeight="1"/>
    <row r="45" s="214" customFormat="1" ht="24" customHeight="1"/>
    <row r="46" s="214" customFormat="1" ht="24" customHeight="1"/>
    <row r="47" s="214" customFormat="1" ht="24" customHeight="1"/>
    <row r="48" s="214" customFormat="1" ht="24" customHeight="1"/>
    <row r="49" s="214" customFormat="1" ht="24" customHeight="1"/>
    <row r="50" s="214" customFormat="1" ht="24" customHeight="1"/>
    <row r="51" s="214" customFormat="1" ht="24" customHeight="1"/>
    <row r="52" s="214" customFormat="1" ht="24" customHeight="1"/>
    <row r="53" s="214" customFormat="1" ht="24" customHeight="1"/>
    <row r="54" s="214" customFormat="1" ht="24" customHeight="1"/>
    <row r="55" s="214" customFormat="1" ht="24" customHeight="1"/>
    <row r="56" s="214" customFormat="1" ht="24" customHeight="1"/>
    <row r="57" s="214" customFormat="1" ht="24" customHeight="1"/>
    <row r="58" s="214" customFormat="1" ht="24" customHeight="1"/>
    <row r="59" s="214" customFormat="1" ht="24" customHeight="1"/>
    <row r="60" s="214" customFormat="1" ht="24" customHeight="1"/>
    <row r="61" s="214" customFormat="1" ht="24" customHeight="1"/>
    <row r="62" s="214" customFormat="1" ht="24" customHeight="1"/>
    <row r="63" s="214" customFormat="1" ht="24" customHeight="1"/>
    <row r="64" s="214" customFormat="1" ht="24" customHeight="1"/>
    <row r="65" s="214" customFormat="1" ht="24" customHeight="1"/>
    <row r="66" s="214" customFormat="1" ht="24" customHeight="1"/>
    <row r="67" s="214" customFormat="1" ht="24" customHeight="1"/>
    <row r="68" s="214" customFormat="1" ht="24" customHeight="1"/>
    <row r="69" s="214" customFormat="1" ht="24" customHeight="1"/>
    <row r="70" s="214" customFormat="1" ht="24" customHeight="1"/>
    <row r="71" s="214" customFormat="1" ht="24" customHeight="1"/>
    <row r="72" s="214" customFormat="1" ht="24" customHeight="1"/>
    <row r="73" s="214" customFormat="1" ht="24" customHeight="1"/>
    <row r="74" s="214" customFormat="1" ht="24" customHeight="1"/>
    <row r="75" s="214" customFormat="1" ht="24" customHeight="1"/>
    <row r="76" s="214" customFormat="1" ht="24" customHeight="1"/>
    <row r="77" s="214" customFormat="1" ht="24" customHeight="1"/>
    <row r="78" s="214" customFormat="1" ht="24" customHeight="1"/>
    <row r="79" s="214" customFormat="1" ht="24" customHeight="1"/>
    <row r="80" s="214" customFormat="1" ht="24" customHeight="1"/>
    <row r="81" s="214" customFormat="1" ht="24" customHeight="1"/>
  </sheetData>
  <sheetProtection/>
  <mergeCells count="2">
    <mergeCell ref="A2:D2"/>
    <mergeCell ref="C3:D3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96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B11" sqref="B11"/>
    </sheetView>
  </sheetViews>
  <sheetFormatPr defaultColWidth="8.8515625" defaultRowHeight="15"/>
  <cols>
    <col min="1" max="1" width="66.57421875" style="196" customWidth="1"/>
    <col min="2" max="4" width="11.421875" style="196" customWidth="1"/>
    <col min="5" max="16384" width="9.00390625" style="196" bestFit="1" customWidth="1"/>
  </cols>
  <sheetData>
    <row r="1" s="30" customFormat="1" ht="24.75" customHeight="1">
      <c r="A1" s="94" t="s">
        <v>1693</v>
      </c>
    </row>
    <row r="2" spans="1:4" s="190" customFormat="1" ht="30" customHeight="1">
      <c r="A2" s="197" t="s">
        <v>1694</v>
      </c>
      <c r="B2" s="198"/>
      <c r="C2" s="198"/>
      <c r="D2" s="198"/>
    </row>
    <row r="3" spans="1:4" s="191" customFormat="1" ht="24.75" customHeight="1">
      <c r="A3" s="199"/>
      <c r="B3" s="199"/>
      <c r="C3" s="199"/>
      <c r="D3" s="200" t="s">
        <v>2</v>
      </c>
    </row>
    <row r="4" spans="1:4" s="192" customFormat="1" ht="24.75" customHeight="1">
      <c r="A4" s="201" t="s">
        <v>1137</v>
      </c>
      <c r="B4" s="202" t="s">
        <v>1695</v>
      </c>
      <c r="C4" s="202" t="s">
        <v>1138</v>
      </c>
      <c r="D4" s="202" t="s">
        <v>1401</v>
      </c>
    </row>
    <row r="5" spans="1:4" s="193" customFormat="1" ht="24.75" customHeight="1">
      <c r="A5" s="203" t="s">
        <v>1696</v>
      </c>
      <c r="B5" s="204"/>
      <c r="C5" s="204"/>
      <c r="D5" s="204"/>
    </row>
    <row r="6" spans="1:4" s="193" customFormat="1" ht="24.75" customHeight="1">
      <c r="A6" s="205" t="s">
        <v>1697</v>
      </c>
      <c r="B6" s="204"/>
      <c r="C6" s="204"/>
      <c r="D6" s="204"/>
    </row>
    <row r="7" spans="1:4" s="193" customFormat="1" ht="24.75" customHeight="1">
      <c r="A7" s="205" t="s">
        <v>1698</v>
      </c>
      <c r="B7" s="204"/>
      <c r="C7" s="204"/>
      <c r="D7" s="204"/>
    </row>
    <row r="8" spans="1:4" s="193" customFormat="1" ht="24.75" customHeight="1">
      <c r="A8" s="205" t="s">
        <v>1699</v>
      </c>
      <c r="B8" s="204"/>
      <c r="C8" s="204"/>
      <c r="D8" s="204"/>
    </row>
    <row r="9" spans="1:4" s="193" customFormat="1" ht="24.75" customHeight="1">
      <c r="A9" s="205" t="s">
        <v>1700</v>
      </c>
      <c r="B9" s="204"/>
      <c r="C9" s="204"/>
      <c r="D9" s="204"/>
    </row>
    <row r="10" spans="1:4" s="193" customFormat="1" ht="24.75" customHeight="1">
      <c r="A10" s="205" t="s">
        <v>1701</v>
      </c>
      <c r="B10" s="204"/>
      <c r="C10" s="204"/>
      <c r="D10" s="204"/>
    </row>
    <row r="11" spans="1:4" s="193" customFormat="1" ht="24.75" customHeight="1">
      <c r="A11" s="206" t="s">
        <v>1702</v>
      </c>
      <c r="B11" s="207"/>
      <c r="C11" s="207"/>
      <c r="D11" s="208"/>
    </row>
    <row r="12" spans="1:4" s="194" customFormat="1" ht="24.75" customHeight="1">
      <c r="A12" s="108" t="s">
        <v>1703</v>
      </c>
      <c r="B12" s="209"/>
      <c r="C12" s="209"/>
      <c r="D12" s="209"/>
    </row>
    <row r="13" s="195" customFormat="1" ht="24" customHeight="1"/>
    <row r="14" s="195" customFormat="1" ht="24" customHeight="1"/>
    <row r="15" s="195" customFormat="1" ht="24" customHeight="1"/>
    <row r="16" s="195" customFormat="1" ht="24" customHeight="1"/>
    <row r="17" s="195" customFormat="1" ht="24" customHeight="1"/>
    <row r="18" s="195" customFormat="1" ht="24" customHeight="1"/>
    <row r="19" s="195" customFormat="1" ht="24" customHeight="1"/>
    <row r="20" s="195" customFormat="1" ht="24" customHeight="1"/>
    <row r="21" s="195" customFormat="1" ht="24" customHeight="1"/>
    <row r="22" s="195" customFormat="1" ht="24" customHeight="1"/>
    <row r="23" s="195" customFormat="1" ht="24" customHeight="1"/>
    <row r="24" s="195" customFormat="1" ht="24" customHeight="1"/>
    <row r="25" s="195" customFormat="1" ht="24" customHeight="1"/>
    <row r="26" s="195" customFormat="1" ht="24" customHeight="1"/>
    <row r="27" s="195" customFormat="1" ht="24" customHeight="1"/>
    <row r="28" s="195" customFormat="1" ht="24" customHeight="1"/>
    <row r="29" s="195" customFormat="1" ht="24" customHeight="1"/>
    <row r="30" s="195" customFormat="1" ht="24" customHeight="1"/>
    <row r="31" s="195" customFormat="1" ht="24" customHeight="1"/>
    <row r="32" s="195" customFormat="1" ht="24" customHeight="1"/>
    <row r="33" s="195" customFormat="1" ht="24" customHeight="1"/>
    <row r="34" s="195" customFormat="1" ht="24" customHeight="1"/>
    <row r="35" s="195" customFormat="1" ht="24" customHeight="1"/>
    <row r="36" s="195" customFormat="1" ht="24" customHeight="1"/>
    <row r="37" s="195" customFormat="1" ht="24" customHeight="1"/>
    <row r="38" s="195" customFormat="1" ht="24" customHeight="1"/>
    <row r="39" s="195" customFormat="1" ht="24" customHeight="1"/>
    <row r="40" s="195" customFormat="1" ht="24" customHeight="1"/>
    <row r="41" s="195" customFormat="1" ht="24" customHeight="1"/>
    <row r="42" s="195" customFormat="1" ht="24" customHeight="1"/>
    <row r="43" s="195" customFormat="1" ht="24" customHeight="1"/>
    <row r="44" s="195" customFormat="1" ht="24" customHeight="1"/>
    <row r="45" s="195" customFormat="1" ht="24" customHeight="1"/>
    <row r="46" s="195" customFormat="1" ht="24" customHeight="1"/>
    <row r="47" s="195" customFormat="1" ht="24" customHeight="1"/>
    <row r="48" s="195" customFormat="1" ht="24" customHeight="1"/>
    <row r="49" s="195" customFormat="1" ht="24" customHeight="1"/>
    <row r="50" s="195" customFormat="1" ht="24" customHeight="1"/>
    <row r="51" s="195" customFormat="1" ht="24" customHeight="1"/>
    <row r="52" s="195" customFormat="1" ht="24" customHeight="1"/>
    <row r="53" s="195" customFormat="1" ht="24" customHeight="1"/>
    <row r="54" s="195" customFormat="1" ht="24" customHeight="1"/>
    <row r="55" s="195" customFormat="1" ht="24" customHeight="1"/>
    <row r="56" s="195" customFormat="1" ht="24" customHeight="1"/>
    <row r="57" s="195" customFormat="1" ht="24" customHeight="1"/>
    <row r="58" s="195" customFormat="1" ht="24" customHeight="1"/>
    <row r="59" s="195" customFormat="1" ht="24" customHeight="1"/>
    <row r="60" s="195" customFormat="1" ht="24" customHeight="1"/>
    <row r="61" s="195" customFormat="1" ht="24" customHeight="1"/>
    <row r="62" s="195" customFormat="1" ht="24" customHeight="1"/>
    <row r="63" s="195" customFormat="1" ht="24" customHeight="1"/>
    <row r="64" s="195" customFormat="1" ht="24" customHeight="1"/>
    <row r="65" s="195" customFormat="1" ht="24" customHeight="1"/>
    <row r="66" s="195" customFormat="1" ht="24" customHeight="1"/>
    <row r="67" s="195" customFormat="1" ht="24" customHeight="1"/>
    <row r="68" s="195" customFormat="1" ht="24" customHeight="1"/>
    <row r="69" s="195" customFormat="1" ht="24" customHeight="1"/>
    <row r="70" s="195" customFormat="1" ht="24" customHeight="1"/>
    <row r="71" s="195" customFormat="1" ht="24" customHeight="1"/>
    <row r="72" s="195" customFormat="1" ht="24" customHeight="1"/>
    <row r="73" s="195" customFormat="1" ht="24" customHeight="1"/>
    <row r="74" s="195" customFormat="1" ht="24" customHeight="1"/>
    <row r="75" s="195" customFormat="1" ht="24" customHeight="1"/>
    <row r="76" s="195" customFormat="1" ht="24" customHeight="1"/>
    <row r="77" s="195" customFormat="1" ht="24" customHeight="1"/>
    <row r="78" s="195" customFormat="1" ht="24" customHeight="1"/>
  </sheetData>
  <sheetProtection/>
  <mergeCells count="1">
    <mergeCell ref="A2:D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97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B11" sqref="B11"/>
    </sheetView>
  </sheetViews>
  <sheetFormatPr defaultColWidth="10.00390625" defaultRowHeight="15"/>
  <cols>
    <col min="1" max="1" width="51.7109375" style="160" customWidth="1"/>
    <col min="2" max="5" width="10.57421875" style="160" customWidth="1"/>
    <col min="6" max="16384" width="10.00390625" style="160" customWidth="1"/>
  </cols>
  <sheetData>
    <row r="1" spans="1:4" s="157" customFormat="1" ht="24.75" customHeight="1">
      <c r="A1" s="189" t="s">
        <v>1704</v>
      </c>
      <c r="B1" s="162"/>
      <c r="C1" s="163"/>
      <c r="D1" s="163"/>
    </row>
    <row r="2" spans="1:5" s="158" customFormat="1" ht="30" customHeight="1">
      <c r="A2" s="164" t="s">
        <v>1705</v>
      </c>
      <c r="B2" s="164"/>
      <c r="C2" s="164"/>
      <c r="D2" s="164"/>
      <c r="E2" s="164"/>
    </row>
    <row r="3" spans="1:5" ht="24.75" customHeight="1">
      <c r="A3" s="165"/>
      <c r="B3" s="165"/>
      <c r="C3" s="165"/>
      <c r="D3" s="165"/>
      <c r="E3" s="167" t="s">
        <v>1134</v>
      </c>
    </row>
    <row r="4" spans="1:5" s="159" customFormat="1" ht="60.75" customHeight="1">
      <c r="A4" s="169" t="s">
        <v>1706</v>
      </c>
      <c r="B4" s="169" t="s">
        <v>4</v>
      </c>
      <c r="C4" s="170" t="s">
        <v>5</v>
      </c>
      <c r="D4" s="170" t="s">
        <v>6</v>
      </c>
      <c r="E4" s="171" t="s">
        <v>1605</v>
      </c>
    </row>
    <row r="5" spans="1:5" s="159" customFormat="1" ht="24.75" customHeight="1">
      <c r="A5" s="173" t="s">
        <v>1707</v>
      </c>
      <c r="B5" s="174"/>
      <c r="C5" s="174"/>
      <c r="D5" s="174"/>
      <c r="E5" s="184"/>
    </row>
    <row r="6" spans="1:5" s="159" customFormat="1" ht="24.75" customHeight="1">
      <c r="A6" s="177" t="s">
        <v>1708</v>
      </c>
      <c r="B6" s="178"/>
      <c r="C6" s="178"/>
      <c r="D6" s="178"/>
      <c r="E6" s="185"/>
    </row>
    <row r="7" spans="1:5" s="159" customFormat="1" ht="24.75" customHeight="1">
      <c r="A7" s="177" t="s">
        <v>1709</v>
      </c>
      <c r="B7" s="178"/>
      <c r="C7" s="178"/>
      <c r="D7" s="178"/>
      <c r="E7" s="185"/>
    </row>
    <row r="8" spans="1:5" s="159" customFormat="1" ht="24.75" customHeight="1">
      <c r="A8" s="177" t="s">
        <v>1710</v>
      </c>
      <c r="B8" s="178"/>
      <c r="C8" s="178"/>
      <c r="D8" s="178"/>
      <c r="E8" s="185"/>
    </row>
    <row r="9" spans="1:5" s="159" customFormat="1" ht="24.75" customHeight="1">
      <c r="A9" s="173" t="s">
        <v>1711</v>
      </c>
      <c r="B9" s="174"/>
      <c r="C9" s="174"/>
      <c r="D9" s="174"/>
      <c r="E9" s="184"/>
    </row>
    <row r="10" spans="1:5" s="159" customFormat="1" ht="24.75" customHeight="1">
      <c r="A10" s="177" t="s">
        <v>1708</v>
      </c>
      <c r="B10" s="178"/>
      <c r="C10" s="178"/>
      <c r="D10" s="178"/>
      <c r="E10" s="185"/>
    </row>
    <row r="11" spans="1:5" s="159" customFormat="1" ht="24.75" customHeight="1">
      <c r="A11" s="177" t="s">
        <v>1709</v>
      </c>
      <c r="B11" s="178"/>
      <c r="C11" s="178"/>
      <c r="D11" s="178"/>
      <c r="E11" s="185"/>
    </row>
    <row r="12" spans="1:5" s="159" customFormat="1" ht="24.75" customHeight="1">
      <c r="A12" s="177" t="s">
        <v>1710</v>
      </c>
      <c r="B12" s="178"/>
      <c r="C12" s="178"/>
      <c r="D12" s="178"/>
      <c r="E12" s="185"/>
    </row>
    <row r="13" spans="1:5" s="159" customFormat="1" ht="24.75" customHeight="1">
      <c r="A13" s="173" t="s">
        <v>1712</v>
      </c>
      <c r="B13" s="174"/>
      <c r="C13" s="174"/>
      <c r="D13" s="174"/>
      <c r="E13" s="184"/>
    </row>
    <row r="14" spans="1:5" s="159" customFormat="1" ht="24.75" customHeight="1">
      <c r="A14" s="177" t="s">
        <v>1713</v>
      </c>
      <c r="B14" s="178"/>
      <c r="C14" s="178"/>
      <c r="D14" s="178"/>
      <c r="E14" s="185"/>
    </row>
    <row r="15" spans="1:5" s="159" customFormat="1" ht="24.75" customHeight="1">
      <c r="A15" s="177" t="s">
        <v>1714</v>
      </c>
      <c r="B15" s="178"/>
      <c r="C15" s="178"/>
      <c r="D15" s="178"/>
      <c r="E15" s="185"/>
    </row>
    <row r="16" spans="1:5" s="159" customFormat="1" ht="24.75" customHeight="1">
      <c r="A16" s="177" t="s">
        <v>1715</v>
      </c>
      <c r="B16" s="178"/>
      <c r="C16" s="178"/>
      <c r="D16" s="178"/>
      <c r="E16" s="185"/>
    </row>
    <row r="17" spans="1:5" s="159" customFormat="1" ht="24.75" customHeight="1">
      <c r="A17" s="173" t="s">
        <v>1716</v>
      </c>
      <c r="B17" s="174"/>
      <c r="C17" s="174"/>
      <c r="D17" s="174"/>
      <c r="E17" s="184"/>
    </row>
    <row r="18" spans="1:5" s="159" customFormat="1" ht="24.75" customHeight="1">
      <c r="A18" s="177" t="s">
        <v>1717</v>
      </c>
      <c r="B18" s="178"/>
      <c r="C18" s="178"/>
      <c r="D18" s="178"/>
      <c r="E18" s="185"/>
    </row>
    <row r="19" spans="1:5" s="159" customFormat="1" ht="24.75" customHeight="1" hidden="1">
      <c r="A19" s="177" t="s">
        <v>1718</v>
      </c>
      <c r="B19" s="178"/>
      <c r="C19" s="178"/>
      <c r="D19" s="178"/>
      <c r="E19" s="185"/>
    </row>
    <row r="20" spans="1:5" s="159" customFormat="1" ht="24.75" customHeight="1">
      <c r="A20" s="177" t="s">
        <v>1719</v>
      </c>
      <c r="B20" s="178"/>
      <c r="C20" s="178"/>
      <c r="D20" s="178"/>
      <c r="E20" s="185"/>
    </row>
    <row r="21" spans="1:5" s="159" customFormat="1" ht="24.75" customHeight="1">
      <c r="A21" s="173" t="s">
        <v>1720</v>
      </c>
      <c r="B21" s="174"/>
      <c r="C21" s="174"/>
      <c r="D21" s="174"/>
      <c r="E21" s="184"/>
    </row>
    <row r="22" spans="1:5" s="159" customFormat="1" ht="24.75" customHeight="1">
      <c r="A22" s="177" t="s">
        <v>1721</v>
      </c>
      <c r="B22" s="178"/>
      <c r="C22" s="178"/>
      <c r="D22" s="178"/>
      <c r="E22" s="185"/>
    </row>
    <row r="23" spans="1:5" s="159" customFormat="1" ht="24.75" customHeight="1" hidden="1">
      <c r="A23" s="177" t="s">
        <v>1722</v>
      </c>
      <c r="B23" s="178"/>
      <c r="C23" s="178"/>
      <c r="D23" s="178"/>
      <c r="E23" s="185"/>
    </row>
    <row r="24" spans="1:5" s="159" customFormat="1" ht="24.75" customHeight="1">
      <c r="A24" s="177" t="s">
        <v>1723</v>
      </c>
      <c r="B24" s="178"/>
      <c r="C24" s="178"/>
      <c r="D24" s="178"/>
      <c r="E24" s="185"/>
    </row>
    <row r="25" spans="1:5" s="159" customFormat="1" ht="24.75" customHeight="1">
      <c r="A25" s="173" t="s">
        <v>1724</v>
      </c>
      <c r="B25" s="174"/>
      <c r="C25" s="174"/>
      <c r="D25" s="174"/>
      <c r="E25" s="184"/>
    </row>
    <row r="26" spans="1:5" s="159" customFormat="1" ht="24.75" customHeight="1">
      <c r="A26" s="177" t="s">
        <v>1725</v>
      </c>
      <c r="B26" s="178"/>
      <c r="C26" s="178"/>
      <c r="D26" s="178"/>
      <c r="E26" s="185"/>
    </row>
    <row r="27" spans="1:5" s="159" customFormat="1" ht="24.75" customHeight="1">
      <c r="A27" s="177" t="s">
        <v>1726</v>
      </c>
      <c r="B27" s="178"/>
      <c r="C27" s="178"/>
      <c r="D27" s="178"/>
      <c r="E27" s="185"/>
    </row>
    <row r="28" spans="1:5" s="159" customFormat="1" ht="24.75" customHeight="1">
      <c r="A28" s="177" t="s">
        <v>1727</v>
      </c>
      <c r="B28" s="178"/>
      <c r="C28" s="178"/>
      <c r="D28" s="178"/>
      <c r="E28" s="185"/>
    </row>
    <row r="29" spans="1:5" s="159" customFormat="1" ht="24.75" customHeight="1">
      <c r="A29" s="173" t="s">
        <v>1728</v>
      </c>
      <c r="B29" s="174"/>
      <c r="C29" s="174"/>
      <c r="D29" s="174"/>
      <c r="E29" s="186"/>
    </row>
    <row r="30" spans="1:5" s="159" customFormat="1" ht="24.75" customHeight="1">
      <c r="A30" s="173" t="s">
        <v>1729</v>
      </c>
      <c r="B30" s="174"/>
      <c r="C30" s="174"/>
      <c r="D30" s="174"/>
      <c r="E30" s="186"/>
    </row>
    <row r="31" spans="1:5" s="159" customFormat="1" ht="24.75" customHeight="1">
      <c r="A31" s="181" t="s">
        <v>1730</v>
      </c>
      <c r="B31" s="174"/>
      <c r="C31" s="174"/>
      <c r="D31" s="174"/>
      <c r="E31" s="186"/>
    </row>
    <row r="32" spans="1:5" s="159" customFormat="1" ht="24.75" customHeight="1">
      <c r="A32" s="187" t="s">
        <v>1731</v>
      </c>
      <c r="B32" s="187"/>
      <c r="C32" s="187"/>
      <c r="D32" s="187"/>
      <c r="E32" s="188"/>
    </row>
  </sheetData>
  <sheetProtection/>
  <mergeCells count="2">
    <mergeCell ref="A2:E2"/>
    <mergeCell ref="A32:D3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B11" sqref="B11"/>
    </sheetView>
  </sheetViews>
  <sheetFormatPr defaultColWidth="10.00390625" defaultRowHeight="15"/>
  <cols>
    <col min="1" max="1" width="53.7109375" style="160" customWidth="1"/>
    <col min="2" max="5" width="9.7109375" style="160" customWidth="1"/>
    <col min="6" max="6" width="22.421875" style="160" hidden="1" customWidth="1"/>
    <col min="7" max="16384" width="10.00390625" style="160" customWidth="1"/>
  </cols>
  <sheetData>
    <row r="1" spans="1:4" s="157" customFormat="1" ht="24.75" customHeight="1">
      <c r="A1" s="189" t="s">
        <v>1732</v>
      </c>
      <c r="B1" s="162"/>
      <c r="C1" s="163"/>
      <c r="D1" s="163"/>
    </row>
    <row r="2" spans="1:6" s="158" customFormat="1" ht="30" customHeight="1">
      <c r="A2" s="164" t="s">
        <v>1733</v>
      </c>
      <c r="B2" s="164"/>
      <c r="C2" s="164"/>
      <c r="D2" s="164"/>
      <c r="E2" s="164"/>
      <c r="F2" s="164"/>
    </row>
    <row r="3" spans="1:6" ht="24.75" customHeight="1">
      <c r="A3" s="165"/>
      <c r="B3" s="165"/>
      <c r="C3" s="165"/>
      <c r="D3" s="166"/>
      <c r="E3" s="167" t="s">
        <v>1134</v>
      </c>
      <c r="F3" s="168"/>
    </row>
    <row r="4" spans="1:6" s="159" customFormat="1" ht="63" customHeight="1">
      <c r="A4" s="169" t="s">
        <v>1706</v>
      </c>
      <c r="B4" s="169" t="s">
        <v>4</v>
      </c>
      <c r="C4" s="170" t="s">
        <v>5</v>
      </c>
      <c r="D4" s="170" t="s">
        <v>6</v>
      </c>
      <c r="E4" s="171" t="s">
        <v>1605</v>
      </c>
      <c r="F4" s="172" t="s">
        <v>1734</v>
      </c>
    </row>
    <row r="5" spans="1:6" s="159" customFormat="1" ht="24.75" customHeight="1">
      <c r="A5" s="173" t="s">
        <v>1735</v>
      </c>
      <c r="B5" s="174"/>
      <c r="C5" s="174"/>
      <c r="D5" s="174"/>
      <c r="E5" s="175"/>
      <c r="F5" s="176"/>
    </row>
    <row r="6" spans="1:6" s="159" customFormat="1" ht="24.75" customHeight="1">
      <c r="A6" s="177" t="s">
        <v>1736</v>
      </c>
      <c r="B6" s="178"/>
      <c r="C6" s="178"/>
      <c r="D6" s="179"/>
      <c r="E6" s="180"/>
      <c r="F6" s="176"/>
    </row>
    <row r="7" spans="1:6" s="159" customFormat="1" ht="24.75" customHeight="1">
      <c r="A7" s="177" t="s">
        <v>1737</v>
      </c>
      <c r="B7" s="178"/>
      <c r="C7" s="178"/>
      <c r="D7" s="179"/>
      <c r="E7" s="180"/>
      <c r="F7" s="176"/>
    </row>
    <row r="8" spans="1:6" s="159" customFormat="1" ht="24.75" customHeight="1">
      <c r="A8" s="177" t="s">
        <v>1738</v>
      </c>
      <c r="B8" s="178"/>
      <c r="C8" s="178"/>
      <c r="D8" s="179"/>
      <c r="E8" s="180"/>
      <c r="F8" s="176"/>
    </row>
    <row r="9" spans="1:6" s="159" customFormat="1" ht="24.75" customHeight="1">
      <c r="A9" s="177" t="s">
        <v>1739</v>
      </c>
      <c r="B9" s="178"/>
      <c r="C9" s="178"/>
      <c r="D9" s="179"/>
      <c r="E9" s="180"/>
      <c r="F9" s="176"/>
    </row>
    <row r="10" spans="1:6" s="159" customFormat="1" ht="24.75" customHeight="1">
      <c r="A10" s="173" t="s">
        <v>1740</v>
      </c>
      <c r="B10" s="174"/>
      <c r="C10" s="174"/>
      <c r="D10" s="174"/>
      <c r="E10" s="175"/>
      <c r="F10" s="176"/>
    </row>
    <row r="11" spans="1:6" s="159" customFormat="1" ht="24.75" customHeight="1">
      <c r="A11" s="177" t="s">
        <v>1736</v>
      </c>
      <c r="B11" s="178"/>
      <c r="C11" s="178"/>
      <c r="D11" s="179"/>
      <c r="E11" s="180"/>
      <c r="F11" s="176"/>
    </row>
    <row r="12" spans="1:6" s="159" customFormat="1" ht="24.75" customHeight="1">
      <c r="A12" s="177" t="s">
        <v>1739</v>
      </c>
      <c r="B12" s="178"/>
      <c r="C12" s="178"/>
      <c r="D12" s="179"/>
      <c r="E12" s="180"/>
      <c r="F12" s="176"/>
    </row>
    <row r="13" spans="1:6" s="159" customFormat="1" ht="24.75" customHeight="1">
      <c r="A13" s="173" t="s">
        <v>1741</v>
      </c>
      <c r="B13" s="174"/>
      <c r="C13" s="174"/>
      <c r="D13" s="174"/>
      <c r="E13" s="175"/>
      <c r="F13" s="176"/>
    </row>
    <row r="14" spans="1:6" s="159" customFormat="1" ht="24.75" customHeight="1">
      <c r="A14" s="177" t="s">
        <v>1742</v>
      </c>
      <c r="B14" s="178"/>
      <c r="C14" s="178"/>
      <c r="D14" s="179"/>
      <c r="E14" s="180"/>
      <c r="F14" s="176"/>
    </row>
    <row r="15" spans="1:6" s="159" customFormat="1" ht="24.75" customHeight="1">
      <c r="A15" s="177" t="s">
        <v>1743</v>
      </c>
      <c r="B15" s="178"/>
      <c r="C15" s="178"/>
      <c r="D15" s="179"/>
      <c r="E15" s="180"/>
      <c r="F15" s="176"/>
    </row>
    <row r="16" spans="1:6" s="159" customFormat="1" ht="24.75" customHeight="1">
      <c r="A16" s="177" t="s">
        <v>1738</v>
      </c>
      <c r="B16" s="178"/>
      <c r="C16" s="178"/>
      <c r="D16" s="179"/>
      <c r="E16" s="180"/>
      <c r="F16" s="176"/>
    </row>
    <row r="17" spans="1:6" s="159" customFormat="1" ht="24.75" customHeight="1" hidden="1">
      <c r="A17" s="177" t="s">
        <v>1744</v>
      </c>
      <c r="B17" s="178"/>
      <c r="C17" s="178"/>
      <c r="D17" s="179"/>
      <c r="E17" s="180"/>
      <c r="F17" s="176"/>
    </row>
    <row r="18" spans="1:6" s="159" customFormat="1" ht="24.75" customHeight="1">
      <c r="A18" s="177" t="s">
        <v>1745</v>
      </c>
      <c r="B18" s="178"/>
      <c r="C18" s="178"/>
      <c r="D18" s="179"/>
      <c r="E18" s="180"/>
      <c r="F18" s="176"/>
    </row>
    <row r="19" spans="1:6" s="159" customFormat="1" ht="24.75" customHeight="1">
      <c r="A19" s="173" t="s">
        <v>1746</v>
      </c>
      <c r="B19" s="174"/>
      <c r="C19" s="174"/>
      <c r="D19" s="174"/>
      <c r="E19" s="175"/>
      <c r="F19" s="176"/>
    </row>
    <row r="20" spans="1:6" s="159" customFormat="1" ht="24.75" customHeight="1">
      <c r="A20" s="177" t="s">
        <v>1747</v>
      </c>
      <c r="B20" s="178"/>
      <c r="C20" s="178"/>
      <c r="D20" s="179"/>
      <c r="E20" s="180"/>
      <c r="F20" s="176"/>
    </row>
    <row r="21" spans="1:6" s="159" customFormat="1" ht="24.75" customHeight="1" hidden="1">
      <c r="A21" s="177" t="s">
        <v>1748</v>
      </c>
      <c r="B21" s="178"/>
      <c r="C21" s="178"/>
      <c r="D21" s="179"/>
      <c r="E21" s="180"/>
      <c r="F21" s="176"/>
    </row>
    <row r="22" spans="1:6" s="159" customFormat="1" ht="24.75" customHeight="1">
      <c r="A22" s="177" t="s">
        <v>1749</v>
      </c>
      <c r="B22" s="178"/>
      <c r="C22" s="178"/>
      <c r="D22" s="179"/>
      <c r="E22" s="180"/>
      <c r="F22" s="176"/>
    </row>
    <row r="23" spans="1:6" s="159" customFormat="1" ht="24.75" customHeight="1">
      <c r="A23" s="173" t="s">
        <v>1750</v>
      </c>
      <c r="B23" s="174"/>
      <c r="C23" s="174"/>
      <c r="D23" s="174"/>
      <c r="E23" s="175"/>
      <c r="F23" s="176"/>
    </row>
    <row r="24" spans="1:6" s="159" customFormat="1" ht="24.75" customHeight="1">
      <c r="A24" s="177" t="s">
        <v>1751</v>
      </c>
      <c r="B24" s="178"/>
      <c r="C24" s="178"/>
      <c r="D24" s="179"/>
      <c r="E24" s="180"/>
      <c r="F24" s="176"/>
    </row>
    <row r="25" spans="1:6" s="159" customFormat="1" ht="24.75" customHeight="1">
      <c r="A25" s="177" t="s">
        <v>1752</v>
      </c>
      <c r="B25" s="178"/>
      <c r="C25" s="178"/>
      <c r="D25" s="179"/>
      <c r="E25" s="180"/>
      <c r="F25" s="176"/>
    </row>
    <row r="26" spans="1:6" s="159" customFormat="1" ht="24.75" customHeight="1">
      <c r="A26" s="173" t="s">
        <v>1753</v>
      </c>
      <c r="B26" s="174"/>
      <c r="C26" s="174"/>
      <c r="D26" s="174"/>
      <c r="E26" s="175"/>
      <c r="F26" s="176"/>
    </row>
    <row r="27" spans="1:6" s="159" customFormat="1" ht="24.75" customHeight="1">
      <c r="A27" s="177" t="s">
        <v>1754</v>
      </c>
      <c r="B27" s="178"/>
      <c r="C27" s="178"/>
      <c r="D27" s="179"/>
      <c r="E27" s="180"/>
      <c r="F27" s="176"/>
    </row>
    <row r="28" spans="1:6" s="159" customFormat="1" ht="24.75" customHeight="1">
      <c r="A28" s="177" t="s">
        <v>1755</v>
      </c>
      <c r="B28" s="178"/>
      <c r="C28" s="178"/>
      <c r="D28" s="179"/>
      <c r="E28" s="180"/>
      <c r="F28" s="176"/>
    </row>
    <row r="29" spans="1:6" s="159" customFormat="1" ht="24.75" customHeight="1">
      <c r="A29" s="173" t="s">
        <v>1756</v>
      </c>
      <c r="B29" s="174"/>
      <c r="C29" s="174"/>
      <c r="D29" s="174"/>
      <c r="E29" s="175"/>
      <c r="F29" s="176"/>
    </row>
    <row r="30" spans="1:6" s="159" customFormat="1" ht="24.75" customHeight="1">
      <c r="A30" s="173" t="s">
        <v>1757</v>
      </c>
      <c r="B30" s="174"/>
      <c r="C30" s="174"/>
      <c r="D30" s="174"/>
      <c r="E30" s="175"/>
      <c r="F30" s="176"/>
    </row>
    <row r="31" spans="1:6" s="159" customFormat="1" ht="24.75" customHeight="1">
      <c r="A31" s="181" t="s">
        <v>1758</v>
      </c>
      <c r="B31" s="174"/>
      <c r="C31" s="174"/>
      <c r="D31" s="174"/>
      <c r="E31" s="175"/>
      <c r="F31" s="176"/>
    </row>
    <row r="32" spans="1:5" s="159" customFormat="1" ht="24.75" customHeight="1">
      <c r="A32" s="182" t="s">
        <v>1731</v>
      </c>
      <c r="B32" s="182"/>
      <c r="C32" s="182"/>
      <c r="D32" s="182"/>
      <c r="E32" s="182"/>
    </row>
  </sheetData>
  <sheetProtection/>
  <mergeCells count="2">
    <mergeCell ref="A2:F2"/>
    <mergeCell ref="A32:E3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xSplit="1" ySplit="4" topLeftCell="B5" activePane="bottomRight" state="frozen"/>
      <selection pane="bottomRight" activeCell="B11" sqref="B11"/>
    </sheetView>
  </sheetViews>
  <sheetFormatPr defaultColWidth="24.7109375" defaultRowHeight="15"/>
  <cols>
    <col min="1" max="1" width="33.00390625" style="110" customWidth="1"/>
    <col min="2" max="2" width="13.00390625" style="110" customWidth="1"/>
    <col min="3" max="3" width="36.421875" style="110" customWidth="1"/>
    <col min="4" max="5" width="12.7109375" style="110" customWidth="1"/>
    <col min="6" max="16384" width="24.7109375" style="110" customWidth="1"/>
  </cols>
  <sheetData>
    <row r="1" ht="24.75" customHeight="1">
      <c r="A1" s="111" t="s">
        <v>1083</v>
      </c>
    </row>
    <row r="2" spans="1:4" s="109" customFormat="1" ht="30" customHeight="1">
      <c r="A2" s="483" t="s">
        <v>1084</v>
      </c>
      <c r="B2" s="483"/>
      <c r="C2" s="483"/>
      <c r="D2" s="483"/>
    </row>
    <row r="3" spans="1:4" ht="24.75" customHeight="1">
      <c r="A3" s="111"/>
      <c r="B3" s="484"/>
      <c r="C3" s="484"/>
      <c r="D3" s="577" t="s">
        <v>2</v>
      </c>
    </row>
    <row r="4" spans="1:5" s="479" customFormat="1" ht="24.75" customHeight="1">
      <c r="A4" s="486" t="s">
        <v>1085</v>
      </c>
      <c r="B4" s="487" t="s">
        <v>1086</v>
      </c>
      <c r="C4" s="488" t="s">
        <v>1087</v>
      </c>
      <c r="D4" s="489" t="s">
        <v>1086</v>
      </c>
      <c r="E4" s="490"/>
    </row>
    <row r="5" spans="1:5" s="479" customFormat="1" ht="24.75" customHeight="1">
      <c r="A5" s="491" t="s">
        <v>1088</v>
      </c>
      <c r="B5" s="492">
        <v>27065</v>
      </c>
      <c r="C5" s="491" t="s">
        <v>1089</v>
      </c>
      <c r="D5" s="492">
        <v>90201</v>
      </c>
      <c r="E5" s="493"/>
    </row>
    <row r="6" spans="1:4" s="479" customFormat="1" ht="24.75" customHeight="1">
      <c r="A6" s="491" t="s">
        <v>1090</v>
      </c>
      <c r="B6" s="492">
        <f>SUM(B7:B9)</f>
        <v>85871</v>
      </c>
      <c r="C6" s="494" t="s">
        <v>1091</v>
      </c>
      <c r="D6" s="492"/>
    </row>
    <row r="7" spans="1:4" s="480" customFormat="1" ht="24.75" customHeight="1">
      <c r="A7" s="495" t="s">
        <v>1092</v>
      </c>
      <c r="B7" s="496">
        <v>2504</v>
      </c>
      <c r="C7" s="497" t="s">
        <v>1093</v>
      </c>
      <c r="D7" s="496"/>
    </row>
    <row r="8" spans="1:4" s="480" customFormat="1" ht="24.75" customHeight="1">
      <c r="A8" s="495" t="s">
        <v>1094</v>
      </c>
      <c r="B8" s="496">
        <v>69763</v>
      </c>
      <c r="C8" s="497" t="s">
        <v>1095</v>
      </c>
      <c r="D8" s="496"/>
    </row>
    <row r="9" spans="1:4" s="480" customFormat="1" ht="24.75" customHeight="1">
      <c r="A9" s="495" t="s">
        <v>1096</v>
      </c>
      <c r="B9" s="496">
        <v>13604</v>
      </c>
      <c r="C9" s="497" t="s">
        <v>1097</v>
      </c>
      <c r="D9" s="496"/>
    </row>
    <row r="10" spans="1:4" s="479" customFormat="1" ht="24.75" customHeight="1">
      <c r="A10" s="491" t="s">
        <v>1098</v>
      </c>
      <c r="B10" s="492"/>
      <c r="C10" s="494" t="s">
        <v>1099</v>
      </c>
      <c r="D10" s="492">
        <f>SUM(D11:D13)</f>
        <v>10578</v>
      </c>
    </row>
    <row r="11" spans="1:4" s="479" customFormat="1" ht="24.75" customHeight="1">
      <c r="A11" s="495" t="s">
        <v>1100</v>
      </c>
      <c r="B11" s="496"/>
      <c r="C11" s="497" t="s">
        <v>1101</v>
      </c>
      <c r="D11" s="496"/>
    </row>
    <row r="12" spans="1:4" s="479" customFormat="1" ht="24.75" customHeight="1">
      <c r="A12" s="495" t="s">
        <v>1102</v>
      </c>
      <c r="B12" s="496"/>
      <c r="C12" s="497" t="s">
        <v>1103</v>
      </c>
      <c r="D12" s="496"/>
    </row>
    <row r="13" spans="1:4" s="480" customFormat="1" ht="24.75" customHeight="1">
      <c r="A13" s="495" t="s">
        <v>1104</v>
      </c>
      <c r="B13" s="496"/>
      <c r="C13" s="497" t="s">
        <v>1105</v>
      </c>
      <c r="D13" s="496">
        <v>10578</v>
      </c>
    </row>
    <row r="14" spans="1:4" s="480" customFormat="1" ht="24.75" customHeight="1">
      <c r="A14" s="491" t="s">
        <v>1106</v>
      </c>
      <c r="B14" s="496"/>
      <c r="C14" s="491" t="s">
        <v>915</v>
      </c>
      <c r="D14" s="492"/>
    </row>
    <row r="15" spans="1:4" s="479" customFormat="1" ht="24.75" customHeight="1">
      <c r="A15" s="491" t="s">
        <v>1107</v>
      </c>
      <c r="B15" s="492">
        <v>17596</v>
      </c>
      <c r="C15" s="491" t="s">
        <v>1108</v>
      </c>
      <c r="D15" s="492"/>
    </row>
    <row r="16" spans="1:4" s="479" customFormat="1" ht="24.75" customHeight="1">
      <c r="A16" s="491" t="s">
        <v>1109</v>
      </c>
      <c r="B16" s="492"/>
      <c r="C16" s="491" t="s">
        <v>1110</v>
      </c>
      <c r="D16" s="492">
        <v>20764</v>
      </c>
    </row>
    <row r="17" spans="1:4" s="479" customFormat="1" ht="24.75" customHeight="1">
      <c r="A17" s="491" t="s">
        <v>1111</v>
      </c>
      <c r="B17" s="492"/>
      <c r="C17" s="491" t="s">
        <v>1112</v>
      </c>
      <c r="D17" s="492"/>
    </row>
    <row r="18" spans="1:4" s="479" customFormat="1" ht="24.75" customHeight="1">
      <c r="A18" s="491" t="s">
        <v>1113</v>
      </c>
      <c r="B18" s="492">
        <v>10687</v>
      </c>
      <c r="C18" s="491" t="s">
        <v>1114</v>
      </c>
      <c r="D18" s="492"/>
    </row>
    <row r="19" spans="1:4" s="479" customFormat="1" ht="24.75" customHeight="1">
      <c r="A19" s="491" t="s">
        <v>1115</v>
      </c>
      <c r="B19" s="492">
        <v>829</v>
      </c>
      <c r="C19" s="491" t="s">
        <v>1116</v>
      </c>
      <c r="D19" s="492"/>
    </row>
    <row r="20" spans="1:4" s="479" customFormat="1" ht="24.75" customHeight="1">
      <c r="A20" s="491" t="s">
        <v>1117</v>
      </c>
      <c r="B20" s="492"/>
      <c r="C20" s="491" t="s">
        <v>1118</v>
      </c>
      <c r="D20" s="492">
        <v>65</v>
      </c>
    </row>
    <row r="21" spans="1:4" s="479" customFormat="1" ht="24.75" customHeight="1">
      <c r="A21" s="498"/>
      <c r="B21" s="492"/>
      <c r="C21" s="491" t="s">
        <v>1119</v>
      </c>
      <c r="D21" s="492"/>
    </row>
    <row r="22" spans="1:4" s="481" customFormat="1" ht="24.75" customHeight="1">
      <c r="A22" s="499" t="s">
        <v>1120</v>
      </c>
      <c r="B22" s="492">
        <f>B5+B6+B10+B14+B15+B16+B17+B18+B19+B20</f>
        <v>142048</v>
      </c>
      <c r="C22" s="499" t="s">
        <v>1121</v>
      </c>
      <c r="D22" s="492">
        <f>SUM(D5+D10+D16+D20+D21+D23)</f>
        <v>142048</v>
      </c>
    </row>
    <row r="23" spans="1:4" s="479" customFormat="1" ht="24.75" customHeight="1">
      <c r="A23" s="495"/>
      <c r="B23" s="496"/>
      <c r="C23" s="500" t="s">
        <v>1122</v>
      </c>
      <c r="D23" s="492">
        <f>D24+D25</f>
        <v>20440</v>
      </c>
    </row>
    <row r="24" spans="1:4" s="479" customFormat="1" ht="24.75" customHeight="1">
      <c r="A24" s="498"/>
      <c r="B24" s="501"/>
      <c r="C24" s="500" t="s">
        <v>1123</v>
      </c>
      <c r="D24" s="492">
        <v>20440</v>
      </c>
    </row>
    <row r="25" spans="1:4" s="479" customFormat="1" ht="24.75" customHeight="1">
      <c r="A25" s="498"/>
      <c r="B25" s="502"/>
      <c r="C25" s="503" t="s">
        <v>1124</v>
      </c>
      <c r="D25" s="504"/>
    </row>
    <row r="26" ht="15">
      <c r="D26" s="505"/>
    </row>
  </sheetData>
  <sheetProtection/>
  <mergeCells count="1">
    <mergeCell ref="A2:D2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7"/>
  <sheetViews>
    <sheetView workbookViewId="0" topLeftCell="A1">
      <selection activeCell="B11" sqref="B11"/>
    </sheetView>
  </sheetViews>
  <sheetFormatPr defaultColWidth="8.8515625" defaultRowHeight="15"/>
  <cols>
    <col min="1" max="1" width="38.421875" style="131" customWidth="1"/>
    <col min="2" max="2" width="9.421875" style="131" customWidth="1"/>
    <col min="3" max="3" width="39.7109375" style="131" customWidth="1"/>
    <col min="4" max="4" width="11.421875" style="131" customWidth="1"/>
    <col min="5" max="16384" width="8.8515625" style="131" customWidth="1"/>
  </cols>
  <sheetData>
    <row r="1" s="30" customFormat="1" ht="24.75" customHeight="1">
      <c r="A1" s="94" t="s">
        <v>1759</v>
      </c>
    </row>
    <row r="2" spans="1:4" s="124" customFormat="1" ht="30" customHeight="1">
      <c r="A2" s="132" t="s">
        <v>1760</v>
      </c>
      <c r="B2" s="132"/>
      <c r="C2" s="132"/>
      <c r="D2" s="132"/>
    </row>
    <row r="3" spans="1:4" s="125" customFormat="1" ht="24.75" customHeight="1">
      <c r="A3" s="133"/>
      <c r="B3" s="133"/>
      <c r="C3" s="133"/>
      <c r="D3" s="134" t="s">
        <v>2</v>
      </c>
    </row>
    <row r="4" spans="1:4" s="126" customFormat="1" ht="24.75" customHeight="1">
      <c r="A4" s="135" t="s">
        <v>1761</v>
      </c>
      <c r="B4" s="136" t="s">
        <v>1138</v>
      </c>
      <c r="C4" s="137" t="s">
        <v>1762</v>
      </c>
      <c r="D4" s="137" t="s">
        <v>1138</v>
      </c>
    </row>
    <row r="5" spans="1:4" s="127" customFormat="1" ht="24.75" customHeight="1">
      <c r="A5" s="138" t="s">
        <v>1763</v>
      </c>
      <c r="B5" s="139"/>
      <c r="C5" s="138" t="s">
        <v>1764</v>
      </c>
      <c r="D5" s="139"/>
    </row>
    <row r="6" spans="1:4" s="128" customFormat="1" ht="24.75" customHeight="1">
      <c r="A6" s="138" t="s">
        <v>1765</v>
      </c>
      <c r="B6" s="139"/>
      <c r="C6" s="138" t="s">
        <v>1766</v>
      </c>
      <c r="D6" s="139"/>
    </row>
    <row r="7" spans="1:4" s="127" customFormat="1" ht="24.75" customHeight="1">
      <c r="A7" s="140" t="s">
        <v>1767</v>
      </c>
      <c r="B7" s="141"/>
      <c r="C7" s="140" t="s">
        <v>1768</v>
      </c>
      <c r="D7" s="141"/>
    </row>
    <row r="8" spans="1:4" s="128" customFormat="1" ht="24.75" customHeight="1">
      <c r="A8" s="142" t="s">
        <v>1769</v>
      </c>
      <c r="B8" s="141"/>
      <c r="C8" s="140" t="s">
        <v>1769</v>
      </c>
      <c r="D8" s="141"/>
    </row>
    <row r="9" spans="1:4" s="127" customFormat="1" ht="24.75" customHeight="1">
      <c r="A9" s="142" t="s">
        <v>1770</v>
      </c>
      <c r="B9" s="141"/>
      <c r="C9" s="140" t="s">
        <v>1770</v>
      </c>
      <c r="D9" s="141"/>
    </row>
    <row r="10" spans="1:14" s="128" customFormat="1" ht="24.75" customHeight="1">
      <c r="A10" s="142" t="s">
        <v>1771</v>
      </c>
      <c r="B10" s="141"/>
      <c r="C10" s="140" t="s">
        <v>1771</v>
      </c>
      <c r="D10" s="141"/>
      <c r="N10" s="155"/>
    </row>
    <row r="11" spans="1:4" s="127" customFormat="1" ht="24.75" customHeight="1">
      <c r="A11" s="140" t="s">
        <v>1772</v>
      </c>
      <c r="B11" s="141"/>
      <c r="C11" s="140" t="s">
        <v>1773</v>
      </c>
      <c r="D11" s="141"/>
    </row>
    <row r="12" spans="1:4" s="128" customFormat="1" ht="24.75" customHeight="1">
      <c r="A12" s="140" t="s">
        <v>1773</v>
      </c>
      <c r="B12" s="141"/>
      <c r="C12" s="140" t="s">
        <v>1774</v>
      </c>
      <c r="D12" s="141"/>
    </row>
    <row r="13" spans="1:4" s="127" customFormat="1" ht="24.75" customHeight="1">
      <c r="A13" s="140" t="s">
        <v>1774</v>
      </c>
      <c r="B13" s="141"/>
      <c r="C13" s="140" t="s">
        <v>1775</v>
      </c>
      <c r="D13" s="141"/>
    </row>
    <row r="14" spans="1:4" s="128" customFormat="1" ht="24.75" customHeight="1">
      <c r="A14" s="140" t="s">
        <v>1776</v>
      </c>
      <c r="B14" s="141"/>
      <c r="C14" s="142" t="s">
        <v>1769</v>
      </c>
      <c r="D14" s="141"/>
    </row>
    <row r="15" spans="1:4" s="127" customFormat="1" ht="24.75" customHeight="1">
      <c r="A15" s="140" t="s">
        <v>1777</v>
      </c>
      <c r="B15" s="141"/>
      <c r="C15" s="142" t="s">
        <v>1770</v>
      </c>
      <c r="D15" s="141"/>
    </row>
    <row r="16" spans="1:4" s="128" customFormat="1" ht="24.75" customHeight="1">
      <c r="A16" s="140" t="s">
        <v>1769</v>
      </c>
      <c r="B16" s="141"/>
      <c r="C16" s="142" t="s">
        <v>1771</v>
      </c>
      <c r="D16" s="141"/>
    </row>
    <row r="17" spans="1:4" s="127" customFormat="1" ht="24.75" customHeight="1">
      <c r="A17" s="140" t="s">
        <v>1770</v>
      </c>
      <c r="B17" s="141"/>
      <c r="C17" s="140" t="s">
        <v>1772</v>
      </c>
      <c r="D17" s="141"/>
    </row>
    <row r="18" spans="1:4" s="128" customFormat="1" ht="24.75" customHeight="1">
      <c r="A18" s="140" t="s">
        <v>1771</v>
      </c>
      <c r="B18" s="141"/>
      <c r="C18" s="140" t="s">
        <v>1773</v>
      </c>
      <c r="D18" s="141"/>
    </row>
    <row r="19" spans="1:4" s="127" customFormat="1" ht="24.75" customHeight="1">
      <c r="A19" s="140" t="s">
        <v>1773</v>
      </c>
      <c r="B19" s="141"/>
      <c r="C19" s="140" t="s">
        <v>1774</v>
      </c>
      <c r="D19" s="141"/>
    </row>
    <row r="20" spans="1:4" s="127" customFormat="1" ht="24.75" customHeight="1">
      <c r="A20" s="140" t="s">
        <v>1774</v>
      </c>
      <c r="B20" s="141"/>
      <c r="C20" s="140" t="s">
        <v>1776</v>
      </c>
      <c r="D20" s="141"/>
    </row>
    <row r="21" spans="1:4" s="128" customFormat="1" ht="24.75" customHeight="1">
      <c r="A21" s="140" t="s">
        <v>1778</v>
      </c>
      <c r="B21" s="141"/>
      <c r="C21" s="140" t="s">
        <v>1779</v>
      </c>
      <c r="D21" s="141"/>
    </row>
    <row r="22" spans="1:4" s="128" customFormat="1" ht="24.75" customHeight="1">
      <c r="A22" s="142" t="s">
        <v>1769</v>
      </c>
      <c r="B22" s="141"/>
      <c r="C22" s="142" t="s">
        <v>1769</v>
      </c>
      <c r="D22" s="141"/>
    </row>
    <row r="23" spans="1:4" s="128" customFormat="1" ht="24.75" customHeight="1">
      <c r="A23" s="142" t="s">
        <v>1770</v>
      </c>
      <c r="B23" s="141"/>
      <c r="C23" s="142" t="s">
        <v>1770</v>
      </c>
      <c r="D23" s="141"/>
    </row>
    <row r="24" spans="1:4" s="128" customFormat="1" ht="24.75" customHeight="1">
      <c r="A24" s="142" t="s">
        <v>1771</v>
      </c>
      <c r="B24" s="141"/>
      <c r="C24" s="142" t="s">
        <v>1771</v>
      </c>
      <c r="D24" s="141"/>
    </row>
    <row r="25" spans="1:4" s="128" customFormat="1" ht="24.75" customHeight="1">
      <c r="A25" s="140" t="s">
        <v>1772</v>
      </c>
      <c r="B25" s="141"/>
      <c r="C25" s="140" t="s">
        <v>1772</v>
      </c>
      <c r="D25" s="141"/>
    </row>
    <row r="26" spans="1:4" s="128" customFormat="1" ht="24.75" customHeight="1">
      <c r="A26" s="140" t="s">
        <v>1773</v>
      </c>
      <c r="B26" s="141"/>
      <c r="C26" s="140" t="s">
        <v>1773</v>
      </c>
      <c r="D26" s="141"/>
    </row>
    <row r="27" spans="1:4" s="128" customFormat="1" ht="24.75" customHeight="1">
      <c r="A27" s="140" t="s">
        <v>1774</v>
      </c>
      <c r="B27" s="141"/>
      <c r="C27" s="140" t="s">
        <v>1774</v>
      </c>
      <c r="D27" s="141"/>
    </row>
    <row r="28" spans="1:4" s="128" customFormat="1" ht="24.75" customHeight="1">
      <c r="A28" s="140" t="s">
        <v>1776</v>
      </c>
      <c r="B28" s="141"/>
      <c r="C28" s="140" t="s">
        <v>1776</v>
      </c>
      <c r="D28" s="141"/>
    </row>
    <row r="29" spans="1:4" s="128" customFormat="1" ht="24.75" customHeight="1">
      <c r="A29" s="143" t="s">
        <v>1780</v>
      </c>
      <c r="B29" s="141"/>
      <c r="C29" s="144"/>
      <c r="D29" s="141"/>
    </row>
    <row r="30" spans="1:4" s="128" customFormat="1" ht="24.75" customHeight="1">
      <c r="A30" s="142" t="s">
        <v>1769</v>
      </c>
      <c r="B30" s="141"/>
      <c r="C30" s="145"/>
      <c r="D30" s="141"/>
    </row>
    <row r="31" spans="1:4" s="128" customFormat="1" ht="24.75" customHeight="1">
      <c r="A31" s="142" t="s">
        <v>1770</v>
      </c>
      <c r="B31" s="141"/>
      <c r="C31" s="145"/>
      <c r="D31" s="141"/>
    </row>
    <row r="32" spans="1:4" s="128" customFormat="1" ht="24.75" customHeight="1">
      <c r="A32" s="142" t="s">
        <v>1771</v>
      </c>
      <c r="B32" s="141"/>
      <c r="C32" s="145"/>
      <c r="D32" s="141"/>
    </row>
    <row r="33" spans="1:4" s="128" customFormat="1" ht="24.75" customHeight="1">
      <c r="A33" s="140" t="s">
        <v>1772</v>
      </c>
      <c r="B33" s="141"/>
      <c r="C33" s="145"/>
      <c r="D33" s="141"/>
    </row>
    <row r="34" spans="1:4" s="128" customFormat="1" ht="24.75" customHeight="1">
      <c r="A34" s="140" t="s">
        <v>1773</v>
      </c>
      <c r="B34" s="141"/>
      <c r="C34" s="145"/>
      <c r="D34" s="141"/>
    </row>
    <row r="35" spans="1:4" s="128" customFormat="1" ht="24.75" customHeight="1">
      <c r="A35" s="140" t="s">
        <v>1774</v>
      </c>
      <c r="B35" s="141"/>
      <c r="C35" s="145"/>
      <c r="D35" s="141"/>
    </row>
    <row r="36" spans="1:4" s="128" customFormat="1" ht="24.75" customHeight="1">
      <c r="A36" s="140" t="s">
        <v>1776</v>
      </c>
      <c r="B36" s="141"/>
      <c r="C36" s="145"/>
      <c r="D36" s="141"/>
    </row>
    <row r="37" spans="1:4" s="128" customFormat="1" ht="24.75" customHeight="1">
      <c r="A37" s="146"/>
      <c r="B37" s="147"/>
      <c r="C37" s="146"/>
      <c r="D37" s="147"/>
    </row>
    <row r="38" spans="1:4" s="127" customFormat="1" ht="24.75" customHeight="1">
      <c r="A38" s="148" t="s">
        <v>1781</v>
      </c>
      <c r="B38" s="149"/>
      <c r="C38" s="150" t="s">
        <v>1782</v>
      </c>
      <c r="D38" s="149"/>
    </row>
    <row r="39" spans="1:4" s="127" customFormat="1" ht="24.75" customHeight="1">
      <c r="A39" s="147"/>
      <c r="B39" s="147"/>
      <c r="C39" s="151" t="s">
        <v>1783</v>
      </c>
      <c r="D39" s="149"/>
    </row>
    <row r="40" spans="1:4" s="127" customFormat="1" ht="24.75" customHeight="1">
      <c r="A40" s="147"/>
      <c r="B40" s="147"/>
      <c r="C40" s="152" t="s">
        <v>1769</v>
      </c>
      <c r="D40" s="147"/>
    </row>
    <row r="41" spans="1:4" s="127" customFormat="1" ht="24.75" customHeight="1">
      <c r="A41" s="147"/>
      <c r="B41" s="147"/>
      <c r="C41" s="152" t="s">
        <v>1770</v>
      </c>
      <c r="D41" s="147"/>
    </row>
    <row r="42" spans="1:4" s="127" customFormat="1" ht="24.75" customHeight="1">
      <c r="A42" s="147"/>
      <c r="B42" s="147"/>
      <c r="C42" s="152" t="s">
        <v>1771</v>
      </c>
      <c r="D42" s="147"/>
    </row>
    <row r="43" spans="1:4" s="127" customFormat="1" ht="24.75" customHeight="1">
      <c r="A43" s="147"/>
      <c r="B43" s="147"/>
      <c r="C43" s="152" t="s">
        <v>1772</v>
      </c>
      <c r="D43" s="147"/>
    </row>
    <row r="44" spans="1:4" s="127" customFormat="1" ht="24.75" customHeight="1">
      <c r="A44" s="147"/>
      <c r="B44" s="147"/>
      <c r="C44" s="152" t="s">
        <v>1773</v>
      </c>
      <c r="D44" s="147"/>
    </row>
    <row r="45" spans="1:4" s="127" customFormat="1" ht="24.75" customHeight="1">
      <c r="A45" s="147"/>
      <c r="B45" s="147"/>
      <c r="C45" s="152" t="s">
        <v>1774</v>
      </c>
      <c r="D45" s="147"/>
    </row>
    <row r="46" spans="1:4" s="127" customFormat="1" ht="24.75" customHeight="1">
      <c r="A46" s="147"/>
      <c r="B46" s="147"/>
      <c r="C46" s="152" t="s">
        <v>1776</v>
      </c>
      <c r="D46" s="147"/>
    </row>
    <row r="47" spans="1:254" s="129" customFormat="1" ht="24.75" customHeight="1">
      <c r="A47" s="153" t="s">
        <v>1784</v>
      </c>
      <c r="B47" s="153"/>
      <c r="C47" s="153"/>
      <c r="D47" s="154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  <c r="IR47" s="156"/>
      <c r="IS47" s="156"/>
      <c r="IT47" s="156"/>
    </row>
    <row r="48" s="130" customFormat="1" ht="24" customHeight="1"/>
    <row r="49" s="130" customFormat="1" ht="24" customHeight="1"/>
    <row r="50" s="130" customFormat="1" ht="24" customHeight="1"/>
    <row r="51" s="130" customFormat="1" ht="24" customHeight="1"/>
    <row r="52" s="130" customFormat="1" ht="24" customHeight="1"/>
    <row r="53" s="130" customFormat="1" ht="24" customHeight="1"/>
    <row r="54" s="130" customFormat="1" ht="24" customHeight="1"/>
    <row r="55" s="130" customFormat="1" ht="24" customHeight="1"/>
    <row r="56" s="130" customFormat="1" ht="24" customHeight="1"/>
    <row r="57" s="130" customFormat="1" ht="24" customHeight="1"/>
    <row r="58" s="130" customFormat="1" ht="24" customHeight="1"/>
    <row r="59" s="130" customFormat="1" ht="24" customHeight="1"/>
    <row r="60" s="130" customFormat="1" ht="24" customHeight="1"/>
    <row r="61" s="130" customFormat="1" ht="24" customHeight="1"/>
    <row r="62" s="130" customFormat="1" ht="24" customHeight="1"/>
    <row r="63" s="130" customFormat="1" ht="24" customHeight="1"/>
    <row r="64" s="130" customFormat="1" ht="24" customHeight="1"/>
    <row r="65" s="130" customFormat="1" ht="24" customHeight="1"/>
    <row r="66" s="130" customFormat="1" ht="24" customHeight="1"/>
    <row r="67" s="130" customFormat="1" ht="24" customHeight="1"/>
    <row r="68" s="130" customFormat="1" ht="24" customHeight="1"/>
    <row r="69" s="130" customFormat="1" ht="24" customHeight="1"/>
    <row r="70" s="130" customFormat="1" ht="24" customHeight="1"/>
    <row r="71" s="130" customFormat="1" ht="24" customHeight="1"/>
    <row r="72" s="130" customFormat="1" ht="24" customHeight="1"/>
    <row r="73" s="130" customFormat="1" ht="24" customHeight="1"/>
    <row r="74" s="130" customFormat="1" ht="24" customHeight="1"/>
    <row r="75" s="130" customFormat="1" ht="24" customHeight="1"/>
    <row r="76" s="130" customFormat="1" ht="24" customHeight="1"/>
    <row r="77" s="130" customFormat="1" ht="24" customHeight="1"/>
    <row r="78" s="130" customFormat="1" ht="24" customHeight="1"/>
    <row r="79" s="130" customFormat="1" ht="24" customHeight="1"/>
    <row r="80" s="130" customFormat="1" ht="24" customHeight="1"/>
    <row r="81" s="130" customFormat="1" ht="24" customHeight="1"/>
  </sheetData>
  <sheetProtection/>
  <mergeCells count="2">
    <mergeCell ref="A2:D2"/>
    <mergeCell ref="A47:C47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99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B11" sqref="B11"/>
    </sheetView>
  </sheetViews>
  <sheetFormatPr defaultColWidth="10.00390625" defaultRowHeight="15"/>
  <cols>
    <col min="1" max="1" width="51.7109375" style="160" customWidth="1"/>
    <col min="2" max="5" width="10.57421875" style="160" customWidth="1"/>
    <col min="6" max="16384" width="10.00390625" style="160" customWidth="1"/>
  </cols>
  <sheetData>
    <row r="1" spans="1:4" s="157" customFormat="1" ht="24.75" customHeight="1">
      <c r="A1" s="161" t="s">
        <v>1785</v>
      </c>
      <c r="B1" s="162"/>
      <c r="C1" s="163"/>
      <c r="D1" s="163"/>
    </row>
    <row r="2" spans="1:5" s="158" customFormat="1" ht="30" customHeight="1">
      <c r="A2" s="164" t="s">
        <v>1786</v>
      </c>
      <c r="B2" s="164"/>
      <c r="C2" s="164"/>
      <c r="D2" s="164"/>
      <c r="E2" s="164"/>
    </row>
    <row r="3" spans="1:5" ht="24.75" customHeight="1">
      <c r="A3" s="165"/>
      <c r="B3" s="165"/>
      <c r="C3" s="165"/>
      <c r="D3" s="165"/>
      <c r="E3" s="167" t="s">
        <v>1134</v>
      </c>
    </row>
    <row r="4" spans="1:5" s="159" customFormat="1" ht="60.75" customHeight="1">
      <c r="A4" s="183" t="s">
        <v>1787</v>
      </c>
      <c r="B4" s="169" t="s">
        <v>4</v>
      </c>
      <c r="C4" s="170" t="s">
        <v>5</v>
      </c>
      <c r="D4" s="170" t="s">
        <v>6</v>
      </c>
      <c r="E4" s="171" t="s">
        <v>1605</v>
      </c>
    </row>
    <row r="5" spans="1:5" s="159" customFormat="1" ht="24.75" customHeight="1">
      <c r="A5" s="173" t="s">
        <v>1707</v>
      </c>
      <c r="B5" s="174"/>
      <c r="C5" s="174"/>
      <c r="D5" s="174"/>
      <c r="E5" s="184"/>
    </row>
    <row r="6" spans="1:5" s="159" customFormat="1" ht="24.75" customHeight="1">
      <c r="A6" s="177" t="s">
        <v>1708</v>
      </c>
      <c r="B6" s="178"/>
      <c r="C6" s="178"/>
      <c r="D6" s="178"/>
      <c r="E6" s="185"/>
    </row>
    <row r="7" spans="1:5" s="159" customFormat="1" ht="24.75" customHeight="1">
      <c r="A7" s="177" t="s">
        <v>1709</v>
      </c>
      <c r="B7" s="178"/>
      <c r="C7" s="178"/>
      <c r="D7" s="178"/>
      <c r="E7" s="185"/>
    </row>
    <row r="8" spans="1:5" s="159" customFormat="1" ht="24.75" customHeight="1">
      <c r="A8" s="177" t="s">
        <v>1710</v>
      </c>
      <c r="B8" s="178"/>
      <c r="C8" s="178"/>
      <c r="D8" s="178"/>
      <c r="E8" s="185"/>
    </row>
    <row r="9" spans="1:5" s="159" customFormat="1" ht="24.75" customHeight="1">
      <c r="A9" s="173" t="s">
        <v>1711</v>
      </c>
      <c r="B9" s="174"/>
      <c r="C9" s="174"/>
      <c r="D9" s="174"/>
      <c r="E9" s="184"/>
    </row>
    <row r="10" spans="1:5" s="159" customFormat="1" ht="24.75" customHeight="1">
      <c r="A10" s="177" t="s">
        <v>1708</v>
      </c>
      <c r="B10" s="178"/>
      <c r="C10" s="178"/>
      <c r="D10" s="178"/>
      <c r="E10" s="185"/>
    </row>
    <row r="11" spans="1:5" s="159" customFormat="1" ht="24.75" customHeight="1">
      <c r="A11" s="177" t="s">
        <v>1709</v>
      </c>
      <c r="B11" s="178"/>
      <c r="C11" s="178"/>
      <c r="D11" s="178"/>
      <c r="E11" s="185"/>
    </row>
    <row r="12" spans="1:5" s="159" customFormat="1" ht="24.75" customHeight="1">
      <c r="A12" s="177" t="s">
        <v>1710</v>
      </c>
      <c r="B12" s="178"/>
      <c r="C12" s="178"/>
      <c r="D12" s="178"/>
      <c r="E12" s="185"/>
    </row>
    <row r="13" spans="1:5" s="159" customFormat="1" ht="24.75" customHeight="1">
      <c r="A13" s="173" t="s">
        <v>1712</v>
      </c>
      <c r="B13" s="174"/>
      <c r="C13" s="174"/>
      <c r="D13" s="174"/>
      <c r="E13" s="184"/>
    </row>
    <row r="14" spans="1:5" s="159" customFormat="1" ht="24.75" customHeight="1">
      <c r="A14" s="177" t="s">
        <v>1713</v>
      </c>
      <c r="B14" s="178"/>
      <c r="C14" s="178"/>
      <c r="D14" s="178"/>
      <c r="E14" s="185"/>
    </row>
    <row r="15" spans="1:5" s="159" customFormat="1" ht="24.75" customHeight="1">
      <c r="A15" s="177" t="s">
        <v>1714</v>
      </c>
      <c r="B15" s="178"/>
      <c r="C15" s="178"/>
      <c r="D15" s="178"/>
      <c r="E15" s="185"/>
    </row>
    <row r="16" spans="1:5" s="159" customFormat="1" ht="24.75" customHeight="1">
      <c r="A16" s="177" t="s">
        <v>1715</v>
      </c>
      <c r="B16" s="178"/>
      <c r="C16" s="178"/>
      <c r="D16" s="178"/>
      <c r="E16" s="185"/>
    </row>
    <row r="17" spans="1:5" s="159" customFormat="1" ht="24.75" customHeight="1">
      <c r="A17" s="173" t="s">
        <v>1716</v>
      </c>
      <c r="B17" s="174"/>
      <c r="C17" s="174"/>
      <c r="D17" s="174"/>
      <c r="E17" s="184"/>
    </row>
    <row r="18" spans="1:5" s="159" customFormat="1" ht="24.75" customHeight="1">
      <c r="A18" s="177" t="s">
        <v>1717</v>
      </c>
      <c r="B18" s="178"/>
      <c r="C18" s="178"/>
      <c r="D18" s="178"/>
      <c r="E18" s="185"/>
    </row>
    <row r="19" spans="1:5" s="159" customFormat="1" ht="24.75" customHeight="1" hidden="1">
      <c r="A19" s="177" t="s">
        <v>1718</v>
      </c>
      <c r="B19" s="178"/>
      <c r="C19" s="178"/>
      <c r="D19" s="178"/>
      <c r="E19" s="185"/>
    </row>
    <row r="20" spans="1:5" s="159" customFormat="1" ht="24.75" customHeight="1">
      <c r="A20" s="177" t="s">
        <v>1719</v>
      </c>
      <c r="B20" s="178"/>
      <c r="C20" s="178"/>
      <c r="D20" s="178"/>
      <c r="E20" s="185"/>
    </row>
    <row r="21" spans="1:5" s="159" customFormat="1" ht="24.75" customHeight="1">
      <c r="A21" s="173" t="s">
        <v>1720</v>
      </c>
      <c r="B21" s="174"/>
      <c r="C21" s="174"/>
      <c r="D21" s="174"/>
      <c r="E21" s="184"/>
    </row>
    <row r="22" spans="1:5" s="159" customFormat="1" ht="24.75" customHeight="1">
      <c r="A22" s="177" t="s">
        <v>1721</v>
      </c>
      <c r="B22" s="178"/>
      <c r="C22" s="178"/>
      <c r="D22" s="178"/>
      <c r="E22" s="185"/>
    </row>
    <row r="23" spans="1:5" s="159" customFormat="1" ht="24.75" customHeight="1" hidden="1">
      <c r="A23" s="177" t="s">
        <v>1722</v>
      </c>
      <c r="B23" s="178"/>
      <c r="C23" s="178"/>
      <c r="D23" s="178"/>
      <c r="E23" s="185"/>
    </row>
    <row r="24" spans="1:5" s="159" customFormat="1" ht="24.75" customHeight="1">
      <c r="A24" s="177" t="s">
        <v>1723</v>
      </c>
      <c r="B24" s="178"/>
      <c r="C24" s="178"/>
      <c r="D24" s="178"/>
      <c r="E24" s="185"/>
    </row>
    <row r="25" spans="1:5" s="159" customFormat="1" ht="24.75" customHeight="1">
      <c r="A25" s="173" t="s">
        <v>1724</v>
      </c>
      <c r="B25" s="174"/>
      <c r="C25" s="174"/>
      <c r="D25" s="174"/>
      <c r="E25" s="184"/>
    </row>
    <row r="26" spans="1:5" s="159" customFormat="1" ht="24.75" customHeight="1">
      <c r="A26" s="177" t="s">
        <v>1725</v>
      </c>
      <c r="B26" s="178"/>
      <c r="C26" s="178"/>
      <c r="D26" s="178"/>
      <c r="E26" s="185"/>
    </row>
    <row r="27" spans="1:5" s="159" customFormat="1" ht="24.75" customHeight="1">
      <c r="A27" s="177" t="s">
        <v>1726</v>
      </c>
      <c r="B27" s="178"/>
      <c r="C27" s="178"/>
      <c r="D27" s="178"/>
      <c r="E27" s="185"/>
    </row>
    <row r="28" spans="1:5" s="159" customFormat="1" ht="24.75" customHeight="1">
      <c r="A28" s="177" t="s">
        <v>1727</v>
      </c>
      <c r="B28" s="178"/>
      <c r="C28" s="178"/>
      <c r="D28" s="178"/>
      <c r="E28" s="185"/>
    </row>
    <row r="29" spans="1:5" s="159" customFormat="1" ht="24.75" customHeight="1">
      <c r="A29" s="173" t="s">
        <v>1728</v>
      </c>
      <c r="B29" s="174"/>
      <c r="C29" s="174"/>
      <c r="D29" s="174"/>
      <c r="E29" s="186"/>
    </row>
    <row r="30" spans="1:5" s="159" customFormat="1" ht="24.75" customHeight="1">
      <c r="A30" s="173" t="s">
        <v>1729</v>
      </c>
      <c r="B30" s="174"/>
      <c r="C30" s="174"/>
      <c r="D30" s="174"/>
      <c r="E30" s="186"/>
    </row>
    <row r="31" spans="1:5" s="159" customFormat="1" ht="24.75" customHeight="1">
      <c r="A31" s="181" t="s">
        <v>1730</v>
      </c>
      <c r="B31" s="174"/>
      <c r="C31" s="174"/>
      <c r="D31" s="174"/>
      <c r="E31" s="186"/>
    </row>
    <row r="32" spans="1:5" s="159" customFormat="1" ht="24.75" customHeight="1">
      <c r="A32" s="187" t="s">
        <v>1731</v>
      </c>
      <c r="B32" s="187"/>
      <c r="C32" s="187"/>
      <c r="D32" s="187"/>
      <c r="E32" s="188"/>
    </row>
  </sheetData>
  <sheetProtection/>
  <mergeCells count="2">
    <mergeCell ref="A2:E2"/>
    <mergeCell ref="A32:D3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B11" sqref="B11"/>
    </sheetView>
  </sheetViews>
  <sheetFormatPr defaultColWidth="10.00390625" defaultRowHeight="15"/>
  <cols>
    <col min="1" max="1" width="53.7109375" style="160" customWidth="1"/>
    <col min="2" max="5" width="9.7109375" style="160" customWidth="1"/>
    <col min="6" max="6" width="22.421875" style="160" hidden="1" customWidth="1"/>
    <col min="7" max="16384" width="10.00390625" style="160" customWidth="1"/>
  </cols>
  <sheetData>
    <row r="1" spans="1:4" s="157" customFormat="1" ht="24.75" customHeight="1">
      <c r="A1" s="161" t="s">
        <v>1788</v>
      </c>
      <c r="B1" s="162"/>
      <c r="C1" s="163"/>
      <c r="D1" s="163"/>
    </row>
    <row r="2" spans="1:6" s="158" customFormat="1" ht="30" customHeight="1">
      <c r="A2" s="164" t="s">
        <v>1789</v>
      </c>
      <c r="B2" s="164"/>
      <c r="C2" s="164"/>
      <c r="D2" s="164"/>
      <c r="E2" s="164"/>
      <c r="F2" s="164"/>
    </row>
    <row r="3" spans="1:6" ht="24.75" customHeight="1">
      <c r="A3" s="165"/>
      <c r="B3" s="165"/>
      <c r="C3" s="165"/>
      <c r="D3" s="166"/>
      <c r="E3" s="167" t="s">
        <v>1134</v>
      </c>
      <c r="F3" s="168"/>
    </row>
    <row r="4" spans="1:6" s="159" customFormat="1" ht="63" customHeight="1">
      <c r="A4" s="169" t="s">
        <v>1706</v>
      </c>
      <c r="B4" s="169" t="s">
        <v>4</v>
      </c>
      <c r="C4" s="170" t="s">
        <v>5</v>
      </c>
      <c r="D4" s="170" t="s">
        <v>6</v>
      </c>
      <c r="E4" s="171" t="s">
        <v>1605</v>
      </c>
      <c r="F4" s="172" t="s">
        <v>1734</v>
      </c>
    </row>
    <row r="5" spans="1:6" s="159" customFormat="1" ht="24.75" customHeight="1">
      <c r="A5" s="173" t="s">
        <v>1735</v>
      </c>
      <c r="B5" s="174"/>
      <c r="C5" s="174"/>
      <c r="D5" s="174"/>
      <c r="E5" s="175"/>
      <c r="F5" s="176"/>
    </row>
    <row r="6" spans="1:6" s="159" customFormat="1" ht="24.75" customHeight="1">
      <c r="A6" s="177" t="s">
        <v>1736</v>
      </c>
      <c r="B6" s="178"/>
      <c r="C6" s="178"/>
      <c r="D6" s="179"/>
      <c r="E6" s="180"/>
      <c r="F6" s="176"/>
    </row>
    <row r="7" spans="1:6" s="159" customFormat="1" ht="24.75" customHeight="1">
      <c r="A7" s="177" t="s">
        <v>1737</v>
      </c>
      <c r="B7" s="178"/>
      <c r="C7" s="178"/>
      <c r="D7" s="179"/>
      <c r="E7" s="180"/>
      <c r="F7" s="176"/>
    </row>
    <row r="8" spans="1:6" s="159" customFormat="1" ht="24.75" customHeight="1">
      <c r="A8" s="177" t="s">
        <v>1738</v>
      </c>
      <c r="B8" s="178"/>
      <c r="C8" s="178"/>
      <c r="D8" s="179"/>
      <c r="E8" s="180"/>
      <c r="F8" s="176"/>
    </row>
    <row r="9" spans="1:6" s="159" customFormat="1" ht="24.75" customHeight="1">
      <c r="A9" s="177" t="s">
        <v>1739</v>
      </c>
      <c r="B9" s="178"/>
      <c r="C9" s="178"/>
      <c r="D9" s="179"/>
      <c r="E9" s="180"/>
      <c r="F9" s="176"/>
    </row>
    <row r="10" spans="1:6" s="159" customFormat="1" ht="24.75" customHeight="1">
      <c r="A10" s="173" t="s">
        <v>1740</v>
      </c>
      <c r="B10" s="174"/>
      <c r="C10" s="174"/>
      <c r="D10" s="174"/>
      <c r="E10" s="175"/>
      <c r="F10" s="176"/>
    </row>
    <row r="11" spans="1:6" s="159" customFormat="1" ht="24.75" customHeight="1">
      <c r="A11" s="177" t="s">
        <v>1736</v>
      </c>
      <c r="B11" s="178"/>
      <c r="C11" s="178"/>
      <c r="D11" s="179"/>
      <c r="E11" s="180"/>
      <c r="F11" s="176"/>
    </row>
    <row r="12" spans="1:6" s="159" customFormat="1" ht="24.75" customHeight="1">
      <c r="A12" s="177" t="s">
        <v>1739</v>
      </c>
      <c r="B12" s="178"/>
      <c r="C12" s="178"/>
      <c r="D12" s="179"/>
      <c r="E12" s="180"/>
      <c r="F12" s="176"/>
    </row>
    <row r="13" spans="1:6" s="159" customFormat="1" ht="24.75" customHeight="1">
      <c r="A13" s="173" t="s">
        <v>1741</v>
      </c>
      <c r="B13" s="174"/>
      <c r="C13" s="174"/>
      <c r="D13" s="174"/>
      <c r="E13" s="175"/>
      <c r="F13" s="176"/>
    </row>
    <row r="14" spans="1:6" s="159" customFormat="1" ht="24.75" customHeight="1">
      <c r="A14" s="177" t="s">
        <v>1742</v>
      </c>
      <c r="B14" s="178"/>
      <c r="C14" s="178"/>
      <c r="D14" s="179"/>
      <c r="E14" s="180"/>
      <c r="F14" s="176"/>
    </row>
    <row r="15" spans="1:6" s="159" customFormat="1" ht="24.75" customHeight="1">
      <c r="A15" s="177" t="s">
        <v>1743</v>
      </c>
      <c r="B15" s="178"/>
      <c r="C15" s="178"/>
      <c r="D15" s="179"/>
      <c r="E15" s="180"/>
      <c r="F15" s="176"/>
    </row>
    <row r="16" spans="1:6" s="159" customFormat="1" ht="24.75" customHeight="1">
      <c r="A16" s="177" t="s">
        <v>1738</v>
      </c>
      <c r="B16" s="178"/>
      <c r="C16" s="178"/>
      <c r="D16" s="179"/>
      <c r="E16" s="180"/>
      <c r="F16" s="176"/>
    </row>
    <row r="17" spans="1:6" s="159" customFormat="1" ht="24.75" customHeight="1" hidden="1">
      <c r="A17" s="177" t="s">
        <v>1744</v>
      </c>
      <c r="B17" s="178"/>
      <c r="C17" s="178"/>
      <c r="D17" s="179"/>
      <c r="E17" s="180"/>
      <c r="F17" s="176"/>
    </row>
    <row r="18" spans="1:6" s="159" customFormat="1" ht="24.75" customHeight="1">
      <c r="A18" s="177" t="s">
        <v>1745</v>
      </c>
      <c r="B18" s="178"/>
      <c r="C18" s="178"/>
      <c r="D18" s="179"/>
      <c r="E18" s="180"/>
      <c r="F18" s="176"/>
    </row>
    <row r="19" spans="1:6" s="159" customFormat="1" ht="24.75" customHeight="1">
      <c r="A19" s="173" t="s">
        <v>1746</v>
      </c>
      <c r="B19" s="174"/>
      <c r="C19" s="174"/>
      <c r="D19" s="174"/>
      <c r="E19" s="175"/>
      <c r="F19" s="176"/>
    </row>
    <row r="20" spans="1:6" s="159" customFormat="1" ht="24.75" customHeight="1">
      <c r="A20" s="177" t="s">
        <v>1747</v>
      </c>
      <c r="B20" s="178"/>
      <c r="C20" s="178"/>
      <c r="D20" s="179"/>
      <c r="E20" s="180"/>
      <c r="F20" s="176"/>
    </row>
    <row r="21" spans="1:6" s="159" customFormat="1" ht="24.75" customHeight="1" hidden="1">
      <c r="A21" s="177" t="s">
        <v>1748</v>
      </c>
      <c r="B21" s="178"/>
      <c r="C21" s="178"/>
      <c r="D21" s="179"/>
      <c r="E21" s="180"/>
      <c r="F21" s="176"/>
    </row>
    <row r="22" spans="1:6" s="159" customFormat="1" ht="24.75" customHeight="1">
      <c r="A22" s="177" t="s">
        <v>1749</v>
      </c>
      <c r="B22" s="178"/>
      <c r="C22" s="178"/>
      <c r="D22" s="179"/>
      <c r="E22" s="180"/>
      <c r="F22" s="176"/>
    </row>
    <row r="23" spans="1:6" s="159" customFormat="1" ht="24.75" customHeight="1">
      <c r="A23" s="173" t="s">
        <v>1750</v>
      </c>
      <c r="B23" s="174"/>
      <c r="C23" s="174"/>
      <c r="D23" s="174"/>
      <c r="E23" s="175"/>
      <c r="F23" s="176"/>
    </row>
    <row r="24" spans="1:6" s="159" customFormat="1" ht="24.75" customHeight="1">
      <c r="A24" s="177" t="s">
        <v>1751</v>
      </c>
      <c r="B24" s="178"/>
      <c r="C24" s="178"/>
      <c r="D24" s="179"/>
      <c r="E24" s="180"/>
      <c r="F24" s="176"/>
    </row>
    <row r="25" spans="1:6" s="159" customFormat="1" ht="24.75" customHeight="1">
      <c r="A25" s="177" t="s">
        <v>1752</v>
      </c>
      <c r="B25" s="178"/>
      <c r="C25" s="178"/>
      <c r="D25" s="179"/>
      <c r="E25" s="180"/>
      <c r="F25" s="176"/>
    </row>
    <row r="26" spans="1:6" s="159" customFormat="1" ht="24.75" customHeight="1">
      <c r="A26" s="173" t="s">
        <v>1753</v>
      </c>
      <c r="B26" s="174"/>
      <c r="C26" s="174"/>
      <c r="D26" s="174"/>
      <c r="E26" s="175"/>
      <c r="F26" s="176"/>
    </row>
    <row r="27" spans="1:6" s="159" customFormat="1" ht="24.75" customHeight="1">
      <c r="A27" s="177" t="s">
        <v>1754</v>
      </c>
      <c r="B27" s="178"/>
      <c r="C27" s="178"/>
      <c r="D27" s="179"/>
      <c r="E27" s="180"/>
      <c r="F27" s="176"/>
    </row>
    <row r="28" spans="1:6" s="159" customFormat="1" ht="24.75" customHeight="1">
      <c r="A28" s="177" t="s">
        <v>1755</v>
      </c>
      <c r="B28" s="178"/>
      <c r="C28" s="178"/>
      <c r="D28" s="179"/>
      <c r="E28" s="180"/>
      <c r="F28" s="176"/>
    </row>
    <row r="29" spans="1:6" s="159" customFormat="1" ht="24.75" customHeight="1">
      <c r="A29" s="173" t="s">
        <v>1756</v>
      </c>
      <c r="B29" s="174"/>
      <c r="C29" s="174"/>
      <c r="D29" s="174"/>
      <c r="E29" s="175"/>
      <c r="F29" s="176"/>
    </row>
    <row r="30" spans="1:6" s="159" customFormat="1" ht="24.75" customHeight="1">
      <c r="A30" s="173" t="s">
        <v>1757</v>
      </c>
      <c r="B30" s="174"/>
      <c r="C30" s="174"/>
      <c r="D30" s="174"/>
      <c r="E30" s="175"/>
      <c r="F30" s="176"/>
    </row>
    <row r="31" spans="1:6" s="159" customFormat="1" ht="24.75" customHeight="1">
      <c r="A31" s="181" t="s">
        <v>1758</v>
      </c>
      <c r="B31" s="174"/>
      <c r="C31" s="174"/>
      <c r="D31" s="174"/>
      <c r="E31" s="175"/>
      <c r="F31" s="176"/>
    </row>
    <row r="32" spans="1:5" s="159" customFormat="1" ht="24.75" customHeight="1">
      <c r="A32" s="182" t="s">
        <v>1731</v>
      </c>
      <c r="B32" s="182"/>
      <c r="C32" s="182"/>
      <c r="D32" s="182"/>
      <c r="E32" s="182"/>
    </row>
  </sheetData>
  <sheetProtection/>
  <mergeCells count="2">
    <mergeCell ref="A2:F2"/>
    <mergeCell ref="A32:E3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7"/>
  <sheetViews>
    <sheetView workbookViewId="0" topLeftCell="A34">
      <selection activeCell="B11" sqref="B11"/>
    </sheetView>
  </sheetViews>
  <sheetFormatPr defaultColWidth="8.8515625" defaultRowHeight="15"/>
  <cols>
    <col min="1" max="1" width="39.421875" style="131" customWidth="1"/>
    <col min="2" max="2" width="9.421875" style="131" customWidth="1"/>
    <col min="3" max="3" width="40.28125" style="131" customWidth="1"/>
    <col min="4" max="4" width="11.421875" style="131" customWidth="1"/>
    <col min="5" max="16384" width="8.8515625" style="131" customWidth="1"/>
  </cols>
  <sheetData>
    <row r="1" s="30" customFormat="1" ht="24.75" customHeight="1">
      <c r="A1" s="94" t="s">
        <v>1790</v>
      </c>
    </row>
    <row r="2" spans="1:4" s="124" customFormat="1" ht="30" customHeight="1">
      <c r="A2" s="132" t="s">
        <v>1791</v>
      </c>
      <c r="B2" s="132"/>
      <c r="C2" s="132"/>
      <c r="D2" s="132"/>
    </row>
    <row r="3" spans="1:4" s="125" customFormat="1" ht="24.75" customHeight="1">
      <c r="A3" s="133"/>
      <c r="B3" s="133"/>
      <c r="C3" s="133"/>
      <c r="D3" s="134" t="s">
        <v>2</v>
      </c>
    </row>
    <row r="4" spans="1:4" s="126" customFormat="1" ht="24.75" customHeight="1">
      <c r="A4" s="135" t="s">
        <v>1761</v>
      </c>
      <c r="B4" s="136" t="s">
        <v>1138</v>
      </c>
      <c r="C4" s="137" t="s">
        <v>1762</v>
      </c>
      <c r="D4" s="137" t="s">
        <v>1138</v>
      </c>
    </row>
    <row r="5" spans="1:4" s="127" customFormat="1" ht="24.75" customHeight="1">
      <c r="A5" s="138" t="s">
        <v>1763</v>
      </c>
      <c r="B5" s="139"/>
      <c r="C5" s="138" t="s">
        <v>1764</v>
      </c>
      <c r="D5" s="139"/>
    </row>
    <row r="6" spans="1:4" s="128" customFormat="1" ht="24.75" customHeight="1">
      <c r="A6" s="138" t="s">
        <v>1765</v>
      </c>
      <c r="B6" s="139"/>
      <c r="C6" s="138" t="s">
        <v>1766</v>
      </c>
      <c r="D6" s="139"/>
    </row>
    <row r="7" spans="1:4" s="127" customFormat="1" ht="24.75" customHeight="1">
      <c r="A7" s="140" t="s">
        <v>1767</v>
      </c>
      <c r="B7" s="141"/>
      <c r="C7" s="140" t="s">
        <v>1768</v>
      </c>
      <c r="D7" s="141"/>
    </row>
    <row r="8" spans="1:4" s="128" customFormat="1" ht="24.75" customHeight="1">
      <c r="A8" s="142" t="s">
        <v>1769</v>
      </c>
      <c r="B8" s="141"/>
      <c r="C8" s="140" t="s">
        <v>1769</v>
      </c>
      <c r="D8" s="141"/>
    </row>
    <row r="9" spans="1:4" s="127" customFormat="1" ht="24.75" customHeight="1">
      <c r="A9" s="142" t="s">
        <v>1770</v>
      </c>
      <c r="B9" s="141"/>
      <c r="C9" s="140" t="s">
        <v>1770</v>
      </c>
      <c r="D9" s="141"/>
    </row>
    <row r="10" spans="1:14" s="128" customFormat="1" ht="24.75" customHeight="1">
      <c r="A10" s="142" t="s">
        <v>1771</v>
      </c>
      <c r="B10" s="141"/>
      <c r="C10" s="140" t="s">
        <v>1771</v>
      </c>
      <c r="D10" s="141"/>
      <c r="N10" s="155"/>
    </row>
    <row r="11" spans="1:4" s="127" customFormat="1" ht="24.75" customHeight="1">
      <c r="A11" s="140" t="s">
        <v>1772</v>
      </c>
      <c r="B11" s="141"/>
      <c r="C11" s="140" t="s">
        <v>1773</v>
      </c>
      <c r="D11" s="141"/>
    </row>
    <row r="12" spans="1:4" s="128" customFormat="1" ht="24.75" customHeight="1">
      <c r="A12" s="140" t="s">
        <v>1773</v>
      </c>
      <c r="B12" s="141"/>
      <c r="C12" s="140" t="s">
        <v>1774</v>
      </c>
      <c r="D12" s="141"/>
    </row>
    <row r="13" spans="1:4" s="127" customFormat="1" ht="24.75" customHeight="1">
      <c r="A13" s="140" t="s">
        <v>1774</v>
      </c>
      <c r="B13" s="141"/>
      <c r="C13" s="140" t="s">
        <v>1775</v>
      </c>
      <c r="D13" s="141"/>
    </row>
    <row r="14" spans="1:4" s="128" customFormat="1" ht="24.75" customHeight="1">
      <c r="A14" s="140" t="s">
        <v>1776</v>
      </c>
      <c r="B14" s="141"/>
      <c r="C14" s="142" t="s">
        <v>1769</v>
      </c>
      <c r="D14" s="141"/>
    </row>
    <row r="15" spans="1:4" s="127" customFormat="1" ht="24.75" customHeight="1">
      <c r="A15" s="140" t="s">
        <v>1777</v>
      </c>
      <c r="B15" s="141"/>
      <c r="C15" s="142" t="s">
        <v>1770</v>
      </c>
      <c r="D15" s="141"/>
    </row>
    <row r="16" spans="1:4" s="128" customFormat="1" ht="24.75" customHeight="1">
      <c r="A16" s="140" t="s">
        <v>1769</v>
      </c>
      <c r="B16" s="141"/>
      <c r="C16" s="142" t="s">
        <v>1771</v>
      </c>
      <c r="D16" s="141"/>
    </row>
    <row r="17" spans="1:4" s="127" customFormat="1" ht="24.75" customHeight="1">
      <c r="A17" s="140" t="s">
        <v>1770</v>
      </c>
      <c r="B17" s="141"/>
      <c r="C17" s="140" t="s">
        <v>1772</v>
      </c>
      <c r="D17" s="141"/>
    </row>
    <row r="18" spans="1:4" s="128" customFormat="1" ht="24.75" customHeight="1">
      <c r="A18" s="140" t="s">
        <v>1771</v>
      </c>
      <c r="B18" s="141"/>
      <c r="C18" s="140" t="s">
        <v>1773</v>
      </c>
      <c r="D18" s="141"/>
    </row>
    <row r="19" spans="1:4" s="127" customFormat="1" ht="24.75" customHeight="1">
      <c r="A19" s="140" t="s">
        <v>1773</v>
      </c>
      <c r="B19" s="141"/>
      <c r="C19" s="140" t="s">
        <v>1774</v>
      </c>
      <c r="D19" s="141"/>
    </row>
    <row r="20" spans="1:4" s="127" customFormat="1" ht="24.75" customHeight="1">
      <c r="A20" s="140" t="s">
        <v>1774</v>
      </c>
      <c r="B20" s="141"/>
      <c r="C20" s="140" t="s">
        <v>1776</v>
      </c>
      <c r="D20" s="141"/>
    </row>
    <row r="21" spans="1:4" s="128" customFormat="1" ht="24.75" customHeight="1">
      <c r="A21" s="140" t="s">
        <v>1778</v>
      </c>
      <c r="B21" s="141"/>
      <c r="C21" s="140" t="s">
        <v>1779</v>
      </c>
      <c r="D21" s="141"/>
    </row>
    <row r="22" spans="1:4" s="128" customFormat="1" ht="24.75" customHeight="1">
      <c r="A22" s="142" t="s">
        <v>1769</v>
      </c>
      <c r="B22" s="141"/>
      <c r="C22" s="142" t="s">
        <v>1769</v>
      </c>
      <c r="D22" s="141"/>
    </row>
    <row r="23" spans="1:4" s="128" customFormat="1" ht="24.75" customHeight="1">
      <c r="A23" s="142" t="s">
        <v>1770</v>
      </c>
      <c r="B23" s="141"/>
      <c r="C23" s="142" t="s">
        <v>1770</v>
      </c>
      <c r="D23" s="141"/>
    </row>
    <row r="24" spans="1:4" s="128" customFormat="1" ht="24.75" customHeight="1">
      <c r="A24" s="142" t="s">
        <v>1771</v>
      </c>
      <c r="B24" s="141"/>
      <c r="C24" s="142" t="s">
        <v>1771</v>
      </c>
      <c r="D24" s="141"/>
    </row>
    <row r="25" spans="1:4" s="128" customFormat="1" ht="24.75" customHeight="1">
      <c r="A25" s="140" t="s">
        <v>1772</v>
      </c>
      <c r="B25" s="141"/>
      <c r="C25" s="140" t="s">
        <v>1772</v>
      </c>
      <c r="D25" s="141"/>
    </row>
    <row r="26" spans="1:4" s="128" customFormat="1" ht="24.75" customHeight="1">
      <c r="A26" s="140" t="s">
        <v>1773</v>
      </c>
      <c r="B26" s="141"/>
      <c r="C26" s="140" t="s">
        <v>1773</v>
      </c>
      <c r="D26" s="141"/>
    </row>
    <row r="27" spans="1:4" s="128" customFormat="1" ht="24.75" customHeight="1">
      <c r="A27" s="140" t="s">
        <v>1774</v>
      </c>
      <c r="B27" s="141"/>
      <c r="C27" s="140" t="s">
        <v>1774</v>
      </c>
      <c r="D27" s="141"/>
    </row>
    <row r="28" spans="1:4" s="128" customFormat="1" ht="24.75" customHeight="1">
      <c r="A28" s="140" t="s">
        <v>1776</v>
      </c>
      <c r="B28" s="141"/>
      <c r="C28" s="140" t="s">
        <v>1776</v>
      </c>
      <c r="D28" s="141"/>
    </row>
    <row r="29" spans="1:4" s="128" customFormat="1" ht="24.75" customHeight="1">
      <c r="A29" s="143" t="s">
        <v>1780</v>
      </c>
      <c r="B29" s="141"/>
      <c r="C29" s="144"/>
      <c r="D29" s="141"/>
    </row>
    <row r="30" spans="1:4" s="128" customFormat="1" ht="24.75" customHeight="1">
      <c r="A30" s="142" t="s">
        <v>1769</v>
      </c>
      <c r="B30" s="141"/>
      <c r="C30" s="145"/>
      <c r="D30" s="141"/>
    </row>
    <row r="31" spans="1:4" s="128" customFormat="1" ht="24.75" customHeight="1">
      <c r="A31" s="142" t="s">
        <v>1770</v>
      </c>
      <c r="B31" s="141"/>
      <c r="C31" s="145"/>
      <c r="D31" s="141"/>
    </row>
    <row r="32" spans="1:4" s="128" customFormat="1" ht="24.75" customHeight="1">
      <c r="A32" s="142" t="s">
        <v>1771</v>
      </c>
      <c r="B32" s="141"/>
      <c r="C32" s="145"/>
      <c r="D32" s="141"/>
    </row>
    <row r="33" spans="1:4" s="128" customFormat="1" ht="24.75" customHeight="1">
      <c r="A33" s="140" t="s">
        <v>1772</v>
      </c>
      <c r="B33" s="141"/>
      <c r="C33" s="145"/>
      <c r="D33" s="141"/>
    </row>
    <row r="34" spans="1:4" s="128" customFormat="1" ht="24.75" customHeight="1">
      <c r="A34" s="140" t="s">
        <v>1773</v>
      </c>
      <c r="B34" s="141"/>
      <c r="C34" s="145"/>
      <c r="D34" s="141"/>
    </row>
    <row r="35" spans="1:4" s="128" customFormat="1" ht="24.75" customHeight="1">
      <c r="A35" s="140" t="s">
        <v>1774</v>
      </c>
      <c r="B35" s="141"/>
      <c r="C35" s="145"/>
      <c r="D35" s="141"/>
    </row>
    <row r="36" spans="1:4" s="128" customFormat="1" ht="24.75" customHeight="1">
      <c r="A36" s="140" t="s">
        <v>1776</v>
      </c>
      <c r="B36" s="141"/>
      <c r="C36" s="145"/>
      <c r="D36" s="141"/>
    </row>
    <row r="37" spans="1:4" s="128" customFormat="1" ht="24.75" customHeight="1">
      <c r="A37" s="146"/>
      <c r="B37" s="147"/>
      <c r="C37" s="146"/>
      <c r="D37" s="147"/>
    </row>
    <row r="38" spans="1:4" s="127" customFormat="1" ht="24.75" customHeight="1">
      <c r="A38" s="148" t="s">
        <v>1781</v>
      </c>
      <c r="B38" s="149"/>
      <c r="C38" s="150" t="s">
        <v>1782</v>
      </c>
      <c r="D38" s="149"/>
    </row>
    <row r="39" spans="1:4" s="127" customFormat="1" ht="24.75" customHeight="1">
      <c r="A39" s="147"/>
      <c r="B39" s="147"/>
      <c r="C39" s="151" t="s">
        <v>1783</v>
      </c>
      <c r="D39" s="149"/>
    </row>
    <row r="40" spans="1:4" s="127" customFormat="1" ht="24.75" customHeight="1">
      <c r="A40" s="147"/>
      <c r="B40" s="147"/>
      <c r="C40" s="152" t="s">
        <v>1769</v>
      </c>
      <c r="D40" s="147"/>
    </row>
    <row r="41" spans="1:4" s="127" customFormat="1" ht="24.75" customHeight="1">
      <c r="A41" s="147"/>
      <c r="B41" s="147"/>
      <c r="C41" s="152" t="s">
        <v>1770</v>
      </c>
      <c r="D41" s="147"/>
    </row>
    <row r="42" spans="1:4" s="127" customFormat="1" ht="24.75" customHeight="1">
      <c r="A42" s="147"/>
      <c r="B42" s="147"/>
      <c r="C42" s="152" t="s">
        <v>1771</v>
      </c>
      <c r="D42" s="147"/>
    </row>
    <row r="43" spans="1:4" s="127" customFormat="1" ht="24.75" customHeight="1">
      <c r="A43" s="147"/>
      <c r="B43" s="147"/>
      <c r="C43" s="152" t="s">
        <v>1772</v>
      </c>
      <c r="D43" s="147"/>
    </row>
    <row r="44" spans="1:4" s="127" customFormat="1" ht="24.75" customHeight="1">
      <c r="A44" s="147"/>
      <c r="B44" s="147"/>
      <c r="C44" s="152" t="s">
        <v>1773</v>
      </c>
      <c r="D44" s="147"/>
    </row>
    <row r="45" spans="1:4" s="127" customFormat="1" ht="24.75" customHeight="1">
      <c r="A45" s="147"/>
      <c r="B45" s="147"/>
      <c r="C45" s="152" t="s">
        <v>1774</v>
      </c>
      <c r="D45" s="147"/>
    </row>
    <row r="46" spans="1:4" s="127" customFormat="1" ht="24.75" customHeight="1">
      <c r="A46" s="147"/>
      <c r="B46" s="147"/>
      <c r="C46" s="152" t="s">
        <v>1776</v>
      </c>
      <c r="D46" s="147"/>
    </row>
    <row r="47" spans="1:254" s="129" customFormat="1" ht="24.75" customHeight="1">
      <c r="A47" s="153" t="s">
        <v>1784</v>
      </c>
      <c r="B47" s="153"/>
      <c r="C47" s="153"/>
      <c r="D47" s="154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  <c r="IR47" s="156"/>
      <c r="IS47" s="156"/>
      <c r="IT47" s="156"/>
    </row>
    <row r="48" s="130" customFormat="1" ht="24" customHeight="1"/>
    <row r="49" s="130" customFormat="1" ht="24" customHeight="1"/>
    <row r="50" s="130" customFormat="1" ht="24" customHeight="1"/>
    <row r="51" s="130" customFormat="1" ht="24" customHeight="1"/>
    <row r="52" s="130" customFormat="1" ht="24" customHeight="1"/>
    <row r="53" s="130" customFormat="1" ht="24" customHeight="1"/>
    <row r="54" s="130" customFormat="1" ht="24" customHeight="1"/>
    <row r="55" s="130" customFormat="1" ht="24" customHeight="1"/>
    <row r="56" s="130" customFormat="1" ht="24" customHeight="1"/>
    <row r="57" s="130" customFormat="1" ht="24" customHeight="1"/>
    <row r="58" s="130" customFormat="1" ht="24" customHeight="1"/>
    <row r="59" s="130" customFormat="1" ht="24" customHeight="1"/>
    <row r="60" s="130" customFormat="1" ht="24" customHeight="1"/>
    <row r="61" s="130" customFormat="1" ht="24" customHeight="1"/>
    <row r="62" s="130" customFormat="1" ht="24" customHeight="1"/>
    <row r="63" s="130" customFormat="1" ht="24" customHeight="1"/>
    <row r="64" s="130" customFormat="1" ht="24" customHeight="1"/>
    <row r="65" s="130" customFormat="1" ht="24" customHeight="1"/>
    <row r="66" s="130" customFormat="1" ht="24" customHeight="1"/>
    <row r="67" s="130" customFormat="1" ht="24" customHeight="1"/>
    <row r="68" s="130" customFormat="1" ht="24" customHeight="1"/>
    <row r="69" s="130" customFormat="1" ht="24" customHeight="1"/>
    <row r="70" s="130" customFormat="1" ht="24" customHeight="1"/>
    <row r="71" s="130" customFormat="1" ht="24" customHeight="1"/>
    <row r="72" s="130" customFormat="1" ht="24" customHeight="1"/>
    <row r="73" s="130" customFormat="1" ht="24" customHeight="1"/>
    <row r="74" s="130" customFormat="1" ht="24" customHeight="1"/>
    <row r="75" s="130" customFormat="1" ht="24" customHeight="1"/>
    <row r="76" s="130" customFormat="1" ht="24" customHeight="1"/>
    <row r="77" s="130" customFormat="1" ht="24" customHeight="1"/>
    <row r="78" s="130" customFormat="1" ht="24" customHeight="1"/>
    <row r="79" s="130" customFormat="1" ht="24" customHeight="1"/>
    <row r="80" s="130" customFormat="1" ht="24" customHeight="1"/>
    <row r="81" s="130" customFormat="1" ht="24" customHeight="1"/>
  </sheetData>
  <sheetProtection/>
  <mergeCells count="2">
    <mergeCell ref="A2:D2"/>
    <mergeCell ref="A47:C47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97"/>
  <headerFoot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SheetLayoutView="100" workbookViewId="0" topLeftCell="A1">
      <selection activeCell="B11" sqref="B11"/>
    </sheetView>
  </sheetViews>
  <sheetFormatPr defaultColWidth="8.8515625" defaultRowHeight="15"/>
  <cols>
    <col min="1" max="1" width="34.421875" style="93" customWidth="1"/>
    <col min="2" max="3" width="35.7109375" style="93" customWidth="1"/>
    <col min="4" max="16384" width="9.00390625" style="93" bestFit="1" customWidth="1"/>
  </cols>
  <sheetData>
    <row r="1" s="30" customFormat="1" ht="24.75" customHeight="1">
      <c r="A1" s="35" t="s">
        <v>1792</v>
      </c>
    </row>
    <row r="2" spans="1:3" s="89" customFormat="1" ht="30" customHeight="1">
      <c r="A2" s="12" t="s">
        <v>1793</v>
      </c>
      <c r="B2" s="12"/>
      <c r="C2" s="12"/>
    </row>
    <row r="3" spans="1:3" s="90" customFormat="1" ht="24.75" customHeight="1">
      <c r="A3" s="13"/>
      <c r="B3" s="38"/>
      <c r="C3" s="13" t="s">
        <v>1134</v>
      </c>
    </row>
    <row r="4" spans="1:3" s="91" customFormat="1" ht="30" customHeight="1">
      <c r="A4" s="73" t="s">
        <v>1794</v>
      </c>
      <c r="B4" s="73" t="s">
        <v>1795</v>
      </c>
      <c r="C4" s="73" t="s">
        <v>1796</v>
      </c>
    </row>
    <row r="5" spans="1:3" s="92" customFormat="1" ht="24.75" customHeight="1">
      <c r="A5" s="73" t="s">
        <v>1797</v>
      </c>
      <c r="B5" s="121">
        <v>146276</v>
      </c>
      <c r="C5" s="121">
        <v>120759</v>
      </c>
    </row>
    <row r="6" spans="1:4" ht="24.75" customHeight="1">
      <c r="A6" s="107" t="s">
        <v>1798</v>
      </c>
      <c r="B6" s="107"/>
      <c r="C6" s="107"/>
      <c r="D6" s="122"/>
    </row>
    <row r="7" ht="24" customHeight="1"/>
    <row r="8" ht="24" customHeight="1"/>
    <row r="9" ht="24" customHeight="1">
      <c r="B9" s="123"/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</sheetData>
  <sheetProtection/>
  <mergeCells count="2">
    <mergeCell ref="A2:C2"/>
    <mergeCell ref="A6:C6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92"/>
  <headerFoot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SheetLayoutView="100" workbookViewId="0" topLeftCell="A1">
      <selection activeCell="B11" sqref="B11"/>
    </sheetView>
  </sheetViews>
  <sheetFormatPr defaultColWidth="8.8515625" defaultRowHeight="15"/>
  <cols>
    <col min="1" max="1" width="35.28125" style="93" customWidth="1"/>
    <col min="2" max="3" width="34.7109375" style="93" customWidth="1"/>
    <col min="4" max="16384" width="9.00390625" style="93" bestFit="1" customWidth="1"/>
  </cols>
  <sheetData>
    <row r="1" s="30" customFormat="1" ht="24.75" customHeight="1">
      <c r="A1" s="35" t="s">
        <v>1799</v>
      </c>
    </row>
    <row r="2" spans="1:3" s="89" customFormat="1" ht="30" customHeight="1">
      <c r="A2" s="12" t="s">
        <v>1800</v>
      </c>
      <c r="B2" s="12"/>
      <c r="C2" s="12"/>
    </row>
    <row r="3" spans="1:3" s="90" customFormat="1" ht="24.75" customHeight="1">
      <c r="A3" s="13"/>
      <c r="B3" s="38"/>
      <c r="C3" s="13" t="s">
        <v>1134</v>
      </c>
    </row>
    <row r="4" spans="1:3" s="91" customFormat="1" ht="30" customHeight="1">
      <c r="A4" s="73" t="s">
        <v>1794</v>
      </c>
      <c r="B4" s="73" t="s">
        <v>1801</v>
      </c>
      <c r="C4" s="73" t="s">
        <v>1802</v>
      </c>
    </row>
    <row r="5" spans="1:3" s="92" customFormat="1" ht="24.75" customHeight="1">
      <c r="A5" s="73" t="s">
        <v>1797</v>
      </c>
      <c r="B5" s="121">
        <v>39104</v>
      </c>
      <c r="C5" s="121">
        <v>37880</v>
      </c>
    </row>
    <row r="6" spans="1:3" ht="24.75" customHeight="1">
      <c r="A6" s="107" t="s">
        <v>1798</v>
      </c>
      <c r="B6" s="107"/>
      <c r="C6" s="107"/>
    </row>
    <row r="7" ht="24" customHeight="1"/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</sheetData>
  <sheetProtection/>
  <mergeCells count="2">
    <mergeCell ref="A2:C2"/>
    <mergeCell ref="A6:C6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93"/>
  <headerFoot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SheetLayoutView="100" workbookViewId="0" topLeftCell="A1">
      <selection activeCell="B11" sqref="B11"/>
    </sheetView>
  </sheetViews>
  <sheetFormatPr defaultColWidth="8.8515625" defaultRowHeight="15"/>
  <cols>
    <col min="1" max="1" width="15.57421875" style="93" customWidth="1"/>
    <col min="2" max="7" width="13.7109375" style="93" customWidth="1"/>
    <col min="8" max="16384" width="9.00390625" style="93" bestFit="1" customWidth="1"/>
  </cols>
  <sheetData>
    <row r="1" s="30" customFormat="1" ht="24.75" customHeight="1">
      <c r="A1" s="94" t="s">
        <v>1803</v>
      </c>
    </row>
    <row r="2" spans="1:7" s="89" customFormat="1" ht="30" customHeight="1">
      <c r="A2" s="12" t="s">
        <v>1804</v>
      </c>
      <c r="B2" s="12"/>
      <c r="C2" s="12"/>
      <c r="D2" s="12"/>
      <c r="E2" s="12"/>
      <c r="F2" s="12"/>
      <c r="G2" s="12"/>
    </row>
    <row r="3" spans="1:7" s="90" customFormat="1" ht="24.75" customHeight="1">
      <c r="A3" s="13"/>
      <c r="B3" s="13"/>
      <c r="C3" s="38"/>
      <c r="D3" s="38"/>
      <c r="E3" s="38"/>
      <c r="F3" s="13" t="s">
        <v>1134</v>
      </c>
      <c r="G3" s="13"/>
    </row>
    <row r="4" spans="1:7" s="91" customFormat="1" ht="30" customHeight="1">
      <c r="A4" s="73" t="s">
        <v>1794</v>
      </c>
      <c r="B4" s="73" t="s">
        <v>1805</v>
      </c>
      <c r="C4" s="73"/>
      <c r="D4" s="73"/>
      <c r="E4" s="73" t="s">
        <v>1806</v>
      </c>
      <c r="F4" s="73"/>
      <c r="G4" s="73"/>
    </row>
    <row r="5" spans="1:7" s="92" customFormat="1" ht="30" customHeight="1">
      <c r="A5" s="73"/>
      <c r="B5" s="73" t="s">
        <v>1414</v>
      </c>
      <c r="C5" s="73" t="s">
        <v>1807</v>
      </c>
      <c r="D5" s="120" t="s">
        <v>1808</v>
      </c>
      <c r="E5" s="73" t="s">
        <v>1414</v>
      </c>
      <c r="F5" s="73" t="s">
        <v>1807</v>
      </c>
      <c r="G5" s="73" t="s">
        <v>1809</v>
      </c>
    </row>
    <row r="6" spans="1:7" s="92" customFormat="1" ht="24.75" customHeight="1">
      <c r="A6" s="73" t="s">
        <v>1797</v>
      </c>
      <c r="B6" s="121">
        <v>185380</v>
      </c>
      <c r="C6" s="121">
        <v>146276</v>
      </c>
      <c r="D6" s="121">
        <v>39104</v>
      </c>
      <c r="E6" s="121">
        <v>158639</v>
      </c>
      <c r="F6" s="121">
        <v>120759</v>
      </c>
      <c r="G6" s="121">
        <v>37880</v>
      </c>
    </row>
    <row r="7" spans="1:7" ht="24.75" customHeight="1">
      <c r="A7" s="107" t="s">
        <v>1798</v>
      </c>
      <c r="B7" s="107"/>
      <c r="C7" s="107"/>
      <c r="D7" s="107"/>
      <c r="E7" s="107"/>
      <c r="F7" s="107"/>
      <c r="G7" s="107"/>
    </row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</sheetData>
  <sheetProtection/>
  <mergeCells count="6">
    <mergeCell ref="A2:G2"/>
    <mergeCell ref="F3:G3"/>
    <mergeCell ref="B4:D4"/>
    <mergeCell ref="E4:G4"/>
    <mergeCell ref="A7:G7"/>
    <mergeCell ref="A4:A5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11" sqref="A11:F11"/>
    </sheetView>
  </sheetViews>
  <sheetFormatPr defaultColWidth="8.8515625" defaultRowHeight="15"/>
  <cols>
    <col min="1" max="1" width="36.7109375" style="110" customWidth="1"/>
    <col min="2" max="4" width="12.57421875" style="110" customWidth="1"/>
    <col min="5" max="5" width="16.421875" style="110" customWidth="1"/>
    <col min="6" max="6" width="12.57421875" style="110" customWidth="1"/>
    <col min="7" max="32" width="9.00390625" style="110" bestFit="1" customWidth="1"/>
    <col min="33" max="16384" width="8.8515625" style="110" customWidth="1"/>
  </cols>
  <sheetData>
    <row r="1" ht="24.75" customHeight="1">
      <c r="A1" s="111" t="s">
        <v>1810</v>
      </c>
    </row>
    <row r="2" spans="1:6" s="109" customFormat="1" ht="30" customHeight="1">
      <c r="A2" s="112" t="s">
        <v>1811</v>
      </c>
      <c r="B2" s="113"/>
      <c r="C2" s="113"/>
      <c r="D2" s="113"/>
      <c r="E2" s="113"/>
      <c r="F2" s="113"/>
    </row>
    <row r="3" spans="1:6" ht="24.75" customHeight="1">
      <c r="A3" s="114"/>
      <c r="B3" s="115"/>
      <c r="C3" s="111"/>
      <c r="D3" s="111"/>
      <c r="E3" s="111"/>
      <c r="F3" s="115" t="s">
        <v>1812</v>
      </c>
    </row>
    <row r="4" spans="1:6" ht="24.75" customHeight="1">
      <c r="A4" s="116" t="s">
        <v>1813</v>
      </c>
      <c r="B4" s="116" t="s">
        <v>1814</v>
      </c>
      <c r="C4" s="85"/>
      <c r="D4" s="85"/>
      <c r="E4" s="85"/>
      <c r="F4" s="116" t="s">
        <v>1815</v>
      </c>
    </row>
    <row r="5" spans="1:6" ht="45.75" customHeight="1">
      <c r="A5" s="85"/>
      <c r="B5" s="116" t="s">
        <v>1816</v>
      </c>
      <c r="C5" s="116" t="s">
        <v>1817</v>
      </c>
      <c r="D5" s="116" t="s">
        <v>1818</v>
      </c>
      <c r="E5" s="116" t="s">
        <v>1819</v>
      </c>
      <c r="F5" s="85"/>
    </row>
    <row r="6" spans="1:6" ht="24.75" customHeight="1">
      <c r="A6" s="117" t="s">
        <v>1820</v>
      </c>
      <c r="B6" s="86">
        <v>158631</v>
      </c>
      <c r="C6" s="101">
        <v>123927</v>
      </c>
      <c r="D6" s="86">
        <v>34704</v>
      </c>
      <c r="E6" s="86"/>
      <c r="F6" s="86"/>
    </row>
    <row r="7" spans="1:6" ht="24.75" customHeight="1">
      <c r="A7" s="117" t="s">
        <v>1821</v>
      </c>
      <c r="B7" s="86">
        <v>21996</v>
      </c>
      <c r="C7" s="86">
        <v>17596</v>
      </c>
      <c r="D7" s="86">
        <v>4400</v>
      </c>
      <c r="E7" s="86"/>
      <c r="F7" s="86"/>
    </row>
    <row r="8" spans="1:6" ht="24.75" customHeight="1">
      <c r="A8" s="117" t="s">
        <v>1822</v>
      </c>
      <c r="B8" s="86"/>
      <c r="C8" s="86"/>
      <c r="D8" s="86"/>
      <c r="E8" s="86"/>
      <c r="F8" s="86"/>
    </row>
    <row r="9" spans="1:6" ht="24.75" customHeight="1">
      <c r="A9" s="117" t="s">
        <v>1823</v>
      </c>
      <c r="B9" s="86">
        <v>21988</v>
      </c>
      <c r="C9" s="86">
        <v>20764</v>
      </c>
      <c r="D9" s="86">
        <v>1224</v>
      </c>
      <c r="E9" s="86"/>
      <c r="F9" s="86"/>
    </row>
    <row r="10" spans="1:6" ht="24.75" customHeight="1">
      <c r="A10" s="117" t="s">
        <v>1824</v>
      </c>
      <c r="B10" s="86">
        <v>158639</v>
      </c>
      <c r="C10" s="86">
        <v>120759</v>
      </c>
      <c r="D10" s="86">
        <v>37880</v>
      </c>
      <c r="E10" s="86"/>
      <c r="F10" s="86"/>
    </row>
    <row r="11" spans="1:6" ht="24.75" customHeight="1">
      <c r="A11" s="118" t="s">
        <v>1825</v>
      </c>
      <c r="B11" s="119"/>
      <c r="C11" s="119"/>
      <c r="D11" s="119"/>
      <c r="E11" s="119"/>
      <c r="F11" s="119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20" ht="24" customHeight="1"/>
  </sheetData>
  <sheetProtection/>
  <mergeCells count="5">
    <mergeCell ref="A2:F2"/>
    <mergeCell ref="B4:E4"/>
    <mergeCell ref="A11:F11"/>
    <mergeCell ref="A4:A5"/>
    <mergeCell ref="F4:F5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94"/>
  <headerFoot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SheetLayoutView="100" workbookViewId="0" topLeftCell="A25">
      <selection activeCell="B11" sqref="B11"/>
    </sheetView>
  </sheetViews>
  <sheetFormatPr defaultColWidth="8.8515625" defaultRowHeight="15"/>
  <cols>
    <col min="1" max="1" width="53.421875" style="93" customWidth="1"/>
    <col min="2" max="3" width="20.7109375" style="93" customWidth="1"/>
    <col min="4" max="16384" width="9.00390625" style="93" bestFit="1" customWidth="1"/>
  </cols>
  <sheetData>
    <row r="1" s="30" customFormat="1" ht="24.75" customHeight="1">
      <c r="A1" s="94" t="s">
        <v>1826</v>
      </c>
    </row>
    <row r="2" spans="1:3" s="89" customFormat="1" ht="30" customHeight="1">
      <c r="A2" s="12" t="s">
        <v>1827</v>
      </c>
      <c r="B2" s="12"/>
      <c r="C2" s="12"/>
    </row>
    <row r="3" spans="1:3" s="90" customFormat="1" ht="24.75" customHeight="1">
      <c r="A3" s="38"/>
      <c r="B3" s="38"/>
      <c r="C3" s="95" t="s">
        <v>2</v>
      </c>
    </row>
    <row r="4" spans="1:3" s="91" customFormat="1" ht="24.75" customHeight="1">
      <c r="A4" s="96" t="s">
        <v>1828</v>
      </c>
      <c r="B4" s="96" t="s">
        <v>1829</v>
      </c>
      <c r="C4" s="97" t="s">
        <v>1830</v>
      </c>
    </row>
    <row r="5" spans="1:3" s="92" customFormat="1" ht="24.75" customHeight="1">
      <c r="A5" s="98" t="s">
        <v>1831</v>
      </c>
      <c r="B5" s="99">
        <f>B6+B7</f>
        <v>158631</v>
      </c>
      <c r="C5" s="99">
        <f>C6+C7</f>
        <v>158631</v>
      </c>
    </row>
    <row r="6" spans="1:3" s="92" customFormat="1" ht="24.75" customHeight="1">
      <c r="A6" s="100" t="s">
        <v>1832</v>
      </c>
      <c r="B6" s="101">
        <v>123927</v>
      </c>
      <c r="C6" s="101">
        <v>123927</v>
      </c>
    </row>
    <row r="7" spans="1:3" s="92" customFormat="1" ht="24.75" customHeight="1">
      <c r="A7" s="102" t="s">
        <v>1833</v>
      </c>
      <c r="B7" s="101">
        <v>34704</v>
      </c>
      <c r="C7" s="101">
        <v>34704</v>
      </c>
    </row>
    <row r="8" spans="1:3" s="92" customFormat="1" ht="24.75" customHeight="1">
      <c r="A8" s="98" t="s">
        <v>1834</v>
      </c>
      <c r="B8" s="103">
        <f>B9+B10</f>
        <v>189121</v>
      </c>
      <c r="C8" s="103">
        <f>C9+C10</f>
        <v>189121</v>
      </c>
    </row>
    <row r="9" spans="1:3" s="92" customFormat="1" ht="24.75" customHeight="1">
      <c r="A9" s="100" t="s">
        <v>1832</v>
      </c>
      <c r="B9" s="101">
        <v>146270</v>
      </c>
      <c r="C9" s="101">
        <v>146270</v>
      </c>
    </row>
    <row r="10" spans="1:3" s="92" customFormat="1" ht="24.75" customHeight="1">
      <c r="A10" s="102" t="s">
        <v>1833</v>
      </c>
      <c r="B10" s="101">
        <v>42851</v>
      </c>
      <c r="C10" s="101">
        <v>42851</v>
      </c>
    </row>
    <row r="11" spans="1:3" s="92" customFormat="1" ht="24.75" customHeight="1">
      <c r="A11" s="98" t="s">
        <v>1835</v>
      </c>
      <c r="B11" s="103">
        <f>SUM(B12:B15)</f>
        <v>21996</v>
      </c>
      <c r="C11" s="103">
        <f>SUM(C12:C15)</f>
        <v>21996</v>
      </c>
    </row>
    <row r="12" spans="1:3" s="92" customFormat="1" ht="24.75" customHeight="1">
      <c r="A12" s="100" t="s">
        <v>1836</v>
      </c>
      <c r="B12" s="104">
        <v>6</v>
      </c>
      <c r="C12" s="104">
        <v>6</v>
      </c>
    </row>
    <row r="13" spans="1:3" s="92" customFormat="1" ht="24.75" customHeight="1">
      <c r="A13" s="100" t="s">
        <v>1837</v>
      </c>
      <c r="B13" s="104">
        <v>17590</v>
      </c>
      <c r="C13" s="104">
        <v>17590</v>
      </c>
    </row>
    <row r="14" spans="1:3" s="92" customFormat="1" ht="24.75" customHeight="1">
      <c r="A14" s="100" t="s">
        <v>1838</v>
      </c>
      <c r="B14" s="104">
        <v>4400</v>
      </c>
      <c r="C14" s="104">
        <v>4400</v>
      </c>
    </row>
    <row r="15" spans="1:3" s="92" customFormat="1" ht="24.75" customHeight="1">
      <c r="A15" s="100" t="s">
        <v>1839</v>
      </c>
      <c r="B15" s="104"/>
      <c r="C15" s="104"/>
    </row>
    <row r="16" spans="1:3" s="92" customFormat="1" ht="24.75" customHeight="1">
      <c r="A16" s="98" t="s">
        <v>1840</v>
      </c>
      <c r="B16" s="103">
        <f>B17+B18</f>
        <v>21988</v>
      </c>
      <c r="C16" s="103">
        <f>C17+C18</f>
        <v>21988</v>
      </c>
    </row>
    <row r="17" spans="1:3" s="92" customFormat="1" ht="24.75" customHeight="1">
      <c r="A17" s="100" t="s">
        <v>1841</v>
      </c>
      <c r="B17" s="104">
        <v>20764</v>
      </c>
      <c r="C17" s="104">
        <v>20764</v>
      </c>
    </row>
    <row r="18" spans="1:3" s="92" customFormat="1" ht="24.75" customHeight="1">
      <c r="A18" s="102" t="s">
        <v>1842</v>
      </c>
      <c r="B18" s="104">
        <v>1224</v>
      </c>
      <c r="C18" s="104">
        <v>1224</v>
      </c>
    </row>
    <row r="19" spans="1:3" s="92" customFormat="1" ht="24.75" customHeight="1">
      <c r="A19" s="98" t="s">
        <v>1843</v>
      </c>
      <c r="B19" s="103">
        <f>B20+B21</f>
        <v>5804</v>
      </c>
      <c r="C19" s="103">
        <f>C20+C21</f>
        <v>5804</v>
      </c>
    </row>
    <row r="20" spans="1:3" s="92" customFormat="1" ht="24.75" customHeight="1">
      <c r="A20" s="100" t="s">
        <v>1844</v>
      </c>
      <c r="B20" s="104">
        <v>4553</v>
      </c>
      <c r="C20" s="104">
        <v>4553</v>
      </c>
    </row>
    <row r="21" spans="1:3" s="92" customFormat="1" ht="24.75" customHeight="1">
      <c r="A21" s="102" t="s">
        <v>1845</v>
      </c>
      <c r="B21" s="104">
        <v>1251</v>
      </c>
      <c r="C21" s="104">
        <v>1251</v>
      </c>
    </row>
    <row r="22" spans="1:3" s="92" customFormat="1" ht="24.75" customHeight="1">
      <c r="A22" s="98" t="s">
        <v>1846</v>
      </c>
      <c r="B22" s="105">
        <f>B23+B24</f>
        <v>158639</v>
      </c>
      <c r="C22" s="105">
        <f>C23+C24</f>
        <v>158639</v>
      </c>
    </row>
    <row r="23" spans="1:3" s="92" customFormat="1" ht="24.75" customHeight="1">
      <c r="A23" s="100" t="s">
        <v>1832</v>
      </c>
      <c r="B23" s="106">
        <v>120759</v>
      </c>
      <c r="C23" s="106">
        <v>120759</v>
      </c>
    </row>
    <row r="24" spans="1:3" s="92" customFormat="1" ht="24.75" customHeight="1">
      <c r="A24" s="102" t="s">
        <v>1833</v>
      </c>
      <c r="B24" s="106">
        <v>37880</v>
      </c>
      <c r="C24" s="106">
        <v>37880</v>
      </c>
    </row>
    <row r="25" spans="1:3" s="92" customFormat="1" ht="24.75" customHeight="1">
      <c r="A25" s="98" t="s">
        <v>1847</v>
      </c>
      <c r="B25" s="105">
        <f>B26+B27</f>
        <v>185380</v>
      </c>
      <c r="C25" s="105">
        <f>C26+C27</f>
        <v>185380</v>
      </c>
    </row>
    <row r="26" spans="1:3" s="92" customFormat="1" ht="24.75" customHeight="1">
      <c r="A26" s="100" t="s">
        <v>1832</v>
      </c>
      <c r="B26" s="106">
        <v>146276</v>
      </c>
      <c r="C26" s="106">
        <v>146276</v>
      </c>
    </row>
    <row r="27" spans="1:3" s="92" customFormat="1" ht="24.75" customHeight="1">
      <c r="A27" s="102" t="s">
        <v>1833</v>
      </c>
      <c r="B27" s="106">
        <v>39104</v>
      </c>
      <c r="C27" s="106">
        <v>39104</v>
      </c>
    </row>
    <row r="28" spans="1:3" s="92" customFormat="1" ht="24.75" customHeight="1">
      <c r="A28" s="98" t="s">
        <v>1848</v>
      </c>
      <c r="B28" s="105">
        <v>8</v>
      </c>
      <c r="C28" s="105">
        <v>8</v>
      </c>
    </row>
    <row r="29" spans="1:3" s="92" customFormat="1" ht="24.75" customHeight="1">
      <c r="A29" s="100" t="s">
        <v>1849</v>
      </c>
      <c r="B29" s="106">
        <v>7</v>
      </c>
      <c r="C29" s="106">
        <v>7</v>
      </c>
    </row>
    <row r="30" spans="1:3" s="92" customFormat="1" ht="24.75" customHeight="1">
      <c r="A30" s="102" t="s">
        <v>1850</v>
      </c>
      <c r="B30" s="106">
        <v>8</v>
      </c>
      <c r="C30" s="106">
        <v>8</v>
      </c>
    </row>
    <row r="31" spans="1:7" ht="24.75" customHeight="1">
      <c r="A31" s="107" t="s">
        <v>1798</v>
      </c>
      <c r="B31" s="107"/>
      <c r="C31" s="107"/>
      <c r="D31" s="108"/>
      <c r="E31" s="108"/>
      <c r="F31" s="108"/>
      <c r="G31" s="108"/>
    </row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</sheetData>
  <sheetProtection/>
  <mergeCells count="2">
    <mergeCell ref="A2:C2"/>
    <mergeCell ref="A31:C31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SheetLayoutView="100" workbookViewId="0" topLeftCell="A1">
      <selection activeCell="B11" sqref="B11"/>
    </sheetView>
  </sheetViews>
  <sheetFormatPr defaultColWidth="10.00390625" defaultRowHeight="15"/>
  <cols>
    <col min="1" max="11" width="10.7109375" style="79" customWidth="1"/>
    <col min="12" max="16384" width="10.00390625" style="79" customWidth="1"/>
  </cols>
  <sheetData>
    <row r="1" ht="24.75" customHeight="1">
      <c r="A1" s="80" t="s">
        <v>1851</v>
      </c>
    </row>
    <row r="2" spans="1:11" ht="30" customHeight="1">
      <c r="A2" s="81" t="s">
        <v>1852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4.75" customHeight="1">
      <c r="A3" s="83"/>
      <c r="B3" s="83"/>
      <c r="C3" s="83"/>
      <c r="D3" s="83"/>
      <c r="E3" s="83"/>
      <c r="F3" s="83"/>
      <c r="G3" s="83"/>
      <c r="H3" s="83"/>
      <c r="I3" s="87" t="s">
        <v>1812</v>
      </c>
      <c r="J3" s="87"/>
      <c r="K3" s="88"/>
    </row>
    <row r="4" spans="1:11" s="78" customFormat="1" ht="39.75" customHeight="1">
      <c r="A4" s="84" t="s">
        <v>1853</v>
      </c>
      <c r="B4" s="85" t="s">
        <v>1854</v>
      </c>
      <c r="C4" s="85" t="s">
        <v>1855</v>
      </c>
      <c r="D4" s="85" t="s">
        <v>1856</v>
      </c>
      <c r="E4" s="85" t="s">
        <v>1857</v>
      </c>
      <c r="F4" s="85" t="s">
        <v>1858</v>
      </c>
      <c r="G4" s="85" t="s">
        <v>1859</v>
      </c>
      <c r="H4" s="85" t="s">
        <v>1860</v>
      </c>
      <c r="I4" s="85" t="s">
        <v>1861</v>
      </c>
      <c r="J4" s="85" t="s">
        <v>1862</v>
      </c>
      <c r="K4" s="85" t="s">
        <v>1863</v>
      </c>
    </row>
    <row r="5" spans="1:11" s="78" customFormat="1" ht="24.75" customHeight="1">
      <c r="A5" s="84" t="s">
        <v>1864</v>
      </c>
      <c r="B5" s="86">
        <v>23959</v>
      </c>
      <c r="C5" s="86">
        <v>10170</v>
      </c>
      <c r="D5" s="86">
        <v>27659</v>
      </c>
      <c r="E5" s="86">
        <v>4825</v>
      </c>
      <c r="F5" s="86">
        <v>6636</v>
      </c>
      <c r="G5" s="86">
        <v>5800</v>
      </c>
      <c r="H5" s="86">
        <v>14628</v>
      </c>
      <c r="I5" s="86">
        <v>15820</v>
      </c>
      <c r="J5" s="86">
        <v>8537</v>
      </c>
      <c r="K5" s="86">
        <v>13406</v>
      </c>
    </row>
  </sheetData>
  <sheetProtection/>
  <mergeCells count="2">
    <mergeCell ref="A2:K2"/>
    <mergeCell ref="I3:K3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82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44"/>
  <sheetViews>
    <sheetView workbookViewId="0" topLeftCell="A1">
      <selection activeCell="B11" sqref="B11"/>
    </sheetView>
  </sheetViews>
  <sheetFormatPr defaultColWidth="8.8515625" defaultRowHeight="15"/>
  <cols>
    <col min="1" max="1" width="32.57421875" style="558" customWidth="1"/>
    <col min="2" max="2" width="9.140625" style="559" customWidth="1"/>
    <col min="3" max="3" width="9.421875" style="559" customWidth="1"/>
    <col min="4" max="4" width="9.57421875" style="559" customWidth="1"/>
    <col min="5" max="5" width="13.8515625" style="560" customWidth="1"/>
    <col min="6" max="6" width="10.28125" style="558" hidden="1" customWidth="1"/>
    <col min="7" max="7" width="12.00390625" style="560" customWidth="1"/>
    <col min="8" max="32" width="9.00390625" style="558" bestFit="1" customWidth="1"/>
    <col min="33" max="16384" width="8.8515625" style="558" customWidth="1"/>
  </cols>
  <sheetData>
    <row r="1" spans="1:7" s="401" customFormat="1" ht="24.75" customHeight="1">
      <c r="A1" s="111" t="s">
        <v>1125</v>
      </c>
      <c r="B1" s="561"/>
      <c r="C1" s="561"/>
      <c r="D1" s="561"/>
      <c r="E1" s="562"/>
      <c r="G1" s="562"/>
    </row>
    <row r="2" spans="1:7" s="555" customFormat="1" ht="30" customHeight="1">
      <c r="A2" s="404" t="s">
        <v>1126</v>
      </c>
      <c r="B2" s="404"/>
      <c r="C2" s="404"/>
      <c r="D2" s="404"/>
      <c r="E2" s="404"/>
      <c r="F2" s="404"/>
      <c r="G2" s="404"/>
    </row>
    <row r="3" spans="1:7" ht="24.75" customHeight="1">
      <c r="A3" s="402"/>
      <c r="B3" s="563"/>
      <c r="C3" s="563"/>
      <c r="D3" s="563"/>
      <c r="E3" s="564" t="s">
        <v>2</v>
      </c>
      <c r="F3" s="565"/>
      <c r="G3" s="565"/>
    </row>
    <row r="4" spans="1:32" s="337" customFormat="1" ht="57.75" customHeight="1">
      <c r="A4" s="72" t="s">
        <v>1127</v>
      </c>
      <c r="B4" s="566" t="s">
        <v>4</v>
      </c>
      <c r="C4" s="566" t="s">
        <v>5</v>
      </c>
      <c r="D4" s="566" t="s">
        <v>6</v>
      </c>
      <c r="E4" s="533" t="s">
        <v>7</v>
      </c>
      <c r="F4" s="357" t="s">
        <v>8</v>
      </c>
      <c r="G4" s="533" t="s">
        <v>9</v>
      </c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</row>
    <row r="5" spans="1:32" s="337" customFormat="1" ht="24.75" customHeight="1">
      <c r="A5" s="567" t="s">
        <v>10</v>
      </c>
      <c r="B5" s="568">
        <f>SUM(B6:B22)</f>
        <v>13500</v>
      </c>
      <c r="C5" s="568">
        <f>SUM(C6:C22)</f>
        <v>8700</v>
      </c>
      <c r="D5" s="568">
        <f>SUM(D6:D22)</f>
        <v>8702</v>
      </c>
      <c r="E5" s="569">
        <f>D5/C5</f>
        <v>1.0002298850574713</v>
      </c>
      <c r="F5" s="570">
        <f>SUM(F6:F22)</f>
        <v>11371</v>
      </c>
      <c r="G5" s="569">
        <f>SUM(D5-F5)/F5</f>
        <v>-0.23471990150382552</v>
      </c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</row>
    <row r="6" spans="1:32" s="337" customFormat="1" ht="24.75" customHeight="1">
      <c r="A6" s="571" t="s">
        <v>11</v>
      </c>
      <c r="B6" s="572">
        <v>5737</v>
      </c>
      <c r="C6" s="572">
        <v>2090</v>
      </c>
      <c r="D6" s="572">
        <v>2090</v>
      </c>
      <c r="E6" s="573">
        <f>D6/C6</f>
        <v>1</v>
      </c>
      <c r="F6" s="574">
        <v>3838</v>
      </c>
      <c r="G6" s="573">
        <f>SUM(D6-F6)/F6</f>
        <v>-0.45544554455445546</v>
      </c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</row>
    <row r="7" spans="1:32" s="337" customFormat="1" ht="24.75" customHeight="1">
      <c r="A7" s="571" t="s">
        <v>12</v>
      </c>
      <c r="B7" s="572"/>
      <c r="C7" s="572"/>
      <c r="D7" s="572"/>
      <c r="E7" s="573"/>
      <c r="F7" s="574"/>
      <c r="G7" s="573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</row>
    <row r="8" spans="1:32" s="337" customFormat="1" ht="24.75" customHeight="1">
      <c r="A8" s="571" t="s">
        <v>13</v>
      </c>
      <c r="B8" s="572">
        <v>730</v>
      </c>
      <c r="C8" s="572">
        <v>760</v>
      </c>
      <c r="D8" s="572">
        <v>761</v>
      </c>
      <c r="E8" s="573">
        <f>D8/C8</f>
        <v>1.0013157894736842</v>
      </c>
      <c r="F8" s="574">
        <v>721</v>
      </c>
      <c r="G8" s="573">
        <f>SUM(D8-F8)/F8</f>
        <v>0.05547850208044383</v>
      </c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</row>
    <row r="9" spans="1:32" s="337" customFormat="1" ht="24.75" customHeight="1">
      <c r="A9" s="571" t="s">
        <v>14</v>
      </c>
      <c r="B9" s="572"/>
      <c r="C9" s="572"/>
      <c r="D9" s="572"/>
      <c r="E9" s="573"/>
      <c r="F9" s="574"/>
      <c r="G9" s="573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</row>
    <row r="10" spans="1:32" s="337" customFormat="1" ht="24.75" customHeight="1">
      <c r="A10" s="571" t="s">
        <v>15</v>
      </c>
      <c r="B10" s="572">
        <v>250</v>
      </c>
      <c r="C10" s="572">
        <v>260</v>
      </c>
      <c r="D10" s="572">
        <v>248</v>
      </c>
      <c r="E10" s="573">
        <f aca="true" t="shared" si="0" ref="E10:E15">D10/C10</f>
        <v>0.9538461538461539</v>
      </c>
      <c r="F10" s="574">
        <v>261</v>
      </c>
      <c r="G10" s="573">
        <f aca="true" t="shared" si="1" ref="G10:G15">SUM(D10-F10)/F10</f>
        <v>-0.04980842911877394</v>
      </c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 s="337" customFormat="1" ht="24.75" customHeight="1">
      <c r="A11" s="571" t="s">
        <v>16</v>
      </c>
      <c r="B11" s="572">
        <v>240</v>
      </c>
      <c r="C11" s="572">
        <v>280</v>
      </c>
      <c r="D11" s="572">
        <v>278</v>
      </c>
      <c r="E11" s="573">
        <f t="shared" si="0"/>
        <v>0.9928571428571429</v>
      </c>
      <c r="F11" s="574">
        <v>266</v>
      </c>
      <c r="G11" s="573">
        <f t="shared" si="1"/>
        <v>0.045112781954887216</v>
      </c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</row>
    <row r="12" spans="1:32" s="337" customFormat="1" ht="24.75" customHeight="1">
      <c r="A12" s="571" t="s">
        <v>17</v>
      </c>
      <c r="B12" s="572">
        <v>1400</v>
      </c>
      <c r="C12" s="572">
        <v>710</v>
      </c>
      <c r="D12" s="572">
        <v>710</v>
      </c>
      <c r="E12" s="573">
        <f t="shared" si="0"/>
        <v>1</v>
      </c>
      <c r="F12" s="574">
        <v>943</v>
      </c>
      <c r="G12" s="573">
        <f t="shared" si="1"/>
        <v>-0.24708377518557795</v>
      </c>
      <c r="H12" s="558"/>
      <c r="I12" s="558"/>
      <c r="J12" s="558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</row>
    <row r="13" spans="1:32" s="337" customFormat="1" ht="24.75" customHeight="1">
      <c r="A13" s="571" t="s">
        <v>18</v>
      </c>
      <c r="B13" s="572">
        <v>450</v>
      </c>
      <c r="C13" s="572">
        <v>385</v>
      </c>
      <c r="D13" s="572">
        <v>385</v>
      </c>
      <c r="E13" s="573">
        <f t="shared" si="0"/>
        <v>1</v>
      </c>
      <c r="F13" s="574">
        <v>469</v>
      </c>
      <c r="G13" s="573">
        <f t="shared" si="1"/>
        <v>-0.1791044776119403</v>
      </c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</row>
    <row r="14" spans="1:32" s="337" customFormat="1" ht="24.75" customHeight="1">
      <c r="A14" s="571" t="s">
        <v>19</v>
      </c>
      <c r="B14" s="572">
        <v>390</v>
      </c>
      <c r="C14" s="572">
        <v>380</v>
      </c>
      <c r="D14" s="572">
        <v>382</v>
      </c>
      <c r="E14" s="573">
        <f t="shared" si="0"/>
        <v>1.0052631578947369</v>
      </c>
      <c r="F14" s="574">
        <v>415</v>
      </c>
      <c r="G14" s="573">
        <f t="shared" si="1"/>
        <v>-0.07951807228915662</v>
      </c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</row>
    <row r="15" spans="1:32" s="337" customFormat="1" ht="24.75" customHeight="1">
      <c r="A15" s="571" t="s">
        <v>20</v>
      </c>
      <c r="B15" s="572">
        <v>1600</v>
      </c>
      <c r="C15" s="572">
        <v>2150</v>
      </c>
      <c r="D15" s="572">
        <v>2145</v>
      </c>
      <c r="E15" s="573">
        <f t="shared" si="0"/>
        <v>0.9976744186046511</v>
      </c>
      <c r="F15" s="574">
        <v>1675</v>
      </c>
      <c r="G15" s="573">
        <f t="shared" si="1"/>
        <v>0.28059701492537314</v>
      </c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</row>
    <row r="16" spans="1:32" s="337" customFormat="1" ht="24.75" customHeight="1">
      <c r="A16" s="571" t="s">
        <v>21</v>
      </c>
      <c r="B16" s="572"/>
      <c r="C16" s="572"/>
      <c r="D16" s="572"/>
      <c r="E16" s="573"/>
      <c r="F16" s="574"/>
      <c r="G16" s="573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</row>
    <row r="17" spans="1:32" s="337" customFormat="1" ht="24.75" customHeight="1">
      <c r="A17" s="571" t="s">
        <v>22</v>
      </c>
      <c r="B17" s="572">
        <v>700</v>
      </c>
      <c r="C17" s="572">
        <v>660</v>
      </c>
      <c r="D17" s="572">
        <v>662</v>
      </c>
      <c r="E17" s="573">
        <f>D17/C17</f>
        <v>1.003030303030303</v>
      </c>
      <c r="F17" s="574">
        <v>781</v>
      </c>
      <c r="G17" s="573">
        <f>SUM(D17-F17)/F17</f>
        <v>-0.1523687580025608</v>
      </c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</row>
    <row r="18" spans="1:32" s="337" customFormat="1" ht="24.75" customHeight="1">
      <c r="A18" s="571" t="s">
        <v>23</v>
      </c>
      <c r="B18" s="572">
        <v>1000</v>
      </c>
      <c r="C18" s="572">
        <v>175</v>
      </c>
      <c r="D18" s="572">
        <v>178</v>
      </c>
      <c r="E18" s="573">
        <f>D18/C18</f>
        <v>1.0171428571428571</v>
      </c>
      <c r="F18" s="574">
        <v>1058</v>
      </c>
      <c r="G18" s="573">
        <f>SUM(D18-F18)/F18</f>
        <v>-0.831758034026465</v>
      </c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</row>
    <row r="19" spans="1:32" s="337" customFormat="1" ht="24.75" customHeight="1">
      <c r="A19" s="571" t="s">
        <v>24</v>
      </c>
      <c r="B19" s="572">
        <v>923</v>
      </c>
      <c r="C19" s="572">
        <v>780</v>
      </c>
      <c r="D19" s="572">
        <v>788</v>
      </c>
      <c r="E19" s="573">
        <f>D19/C19</f>
        <v>1.0102564102564102</v>
      </c>
      <c r="F19" s="574">
        <v>852</v>
      </c>
      <c r="G19" s="573">
        <f>SUM(D19-F19)/F19</f>
        <v>-0.07511737089201878</v>
      </c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</row>
    <row r="20" spans="1:32" s="337" customFormat="1" ht="24.75" customHeight="1">
      <c r="A20" s="571" t="s">
        <v>25</v>
      </c>
      <c r="B20" s="572"/>
      <c r="C20" s="572"/>
      <c r="D20" s="572"/>
      <c r="E20" s="573"/>
      <c r="F20" s="574"/>
      <c r="G20" s="573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</row>
    <row r="21" spans="1:32" s="337" customFormat="1" ht="24.75" customHeight="1">
      <c r="A21" s="571" t="s">
        <v>26</v>
      </c>
      <c r="B21" s="572">
        <v>80</v>
      </c>
      <c r="C21" s="572">
        <v>70</v>
      </c>
      <c r="D21" s="572">
        <v>75</v>
      </c>
      <c r="E21" s="573">
        <f aca="true" t="shared" si="2" ref="E21:E27">D21/C21</f>
        <v>1.0714285714285714</v>
      </c>
      <c r="F21" s="574">
        <v>92</v>
      </c>
      <c r="G21" s="573">
        <f aca="true" t="shared" si="3" ref="G21:G27">SUM(D21-F21)/F21</f>
        <v>-0.18478260869565216</v>
      </c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</row>
    <row r="22" spans="1:32" s="337" customFormat="1" ht="24.75" customHeight="1">
      <c r="A22" s="571" t="s">
        <v>27</v>
      </c>
      <c r="B22" s="572"/>
      <c r="C22" s="572"/>
      <c r="D22" s="572"/>
      <c r="E22" s="573"/>
      <c r="F22" s="574"/>
      <c r="G22" s="573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</row>
    <row r="23" spans="1:7" s="556" customFormat="1" ht="24.75" customHeight="1">
      <c r="A23" s="567" t="s">
        <v>28</v>
      </c>
      <c r="B23" s="568">
        <f>SUM(B24:B30)</f>
        <v>7500</v>
      </c>
      <c r="C23" s="568">
        <f>SUM(C24:C30)</f>
        <v>18300</v>
      </c>
      <c r="D23" s="568">
        <f>SUM(D24:D30)</f>
        <v>18363</v>
      </c>
      <c r="E23" s="569">
        <f t="shared" si="2"/>
        <v>1.0034426229508198</v>
      </c>
      <c r="F23" s="570">
        <f>SUM(F24:F30)</f>
        <v>9458</v>
      </c>
      <c r="G23" s="569">
        <f t="shared" si="3"/>
        <v>0.9415309790653416</v>
      </c>
    </row>
    <row r="24" spans="1:32" s="337" customFormat="1" ht="24.75" customHeight="1">
      <c r="A24" s="571" t="s">
        <v>29</v>
      </c>
      <c r="B24" s="572">
        <v>992</v>
      </c>
      <c r="C24" s="572">
        <v>1100</v>
      </c>
      <c r="D24" s="572">
        <v>1098</v>
      </c>
      <c r="E24" s="573">
        <f t="shared" si="2"/>
        <v>0.9981818181818182</v>
      </c>
      <c r="F24" s="572">
        <v>1254</v>
      </c>
      <c r="G24" s="573">
        <f t="shared" si="3"/>
        <v>-0.12440191387559808</v>
      </c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</row>
    <row r="25" spans="1:32" s="337" customFormat="1" ht="24.75" customHeight="1">
      <c r="A25" s="571" t="s">
        <v>30</v>
      </c>
      <c r="B25" s="572">
        <v>350</v>
      </c>
      <c r="C25" s="572">
        <v>480</v>
      </c>
      <c r="D25" s="572">
        <v>483</v>
      </c>
      <c r="E25" s="573">
        <f t="shared" si="2"/>
        <v>1.00625</v>
      </c>
      <c r="F25" s="572">
        <v>721</v>
      </c>
      <c r="G25" s="573">
        <f t="shared" si="3"/>
        <v>-0.3300970873786408</v>
      </c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</row>
    <row r="26" spans="1:32" s="337" customFormat="1" ht="24.75" customHeight="1">
      <c r="A26" s="571" t="s">
        <v>31</v>
      </c>
      <c r="B26" s="572">
        <v>2700</v>
      </c>
      <c r="C26" s="572">
        <v>1820</v>
      </c>
      <c r="D26" s="572">
        <v>1834</v>
      </c>
      <c r="E26" s="573">
        <f t="shared" si="2"/>
        <v>1.0076923076923077</v>
      </c>
      <c r="F26" s="572">
        <v>3701</v>
      </c>
      <c r="G26" s="573">
        <f t="shared" si="3"/>
        <v>-0.5044582545258038</v>
      </c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</row>
    <row r="27" spans="1:32" s="337" customFormat="1" ht="39.75" customHeight="1">
      <c r="A27" s="575" t="s">
        <v>32</v>
      </c>
      <c r="B27" s="572">
        <v>2738</v>
      </c>
      <c r="C27" s="572">
        <v>13500</v>
      </c>
      <c r="D27" s="572">
        <v>13549</v>
      </c>
      <c r="E27" s="573">
        <f t="shared" si="2"/>
        <v>1.0036296296296296</v>
      </c>
      <c r="F27" s="572">
        <v>2201</v>
      </c>
      <c r="G27" s="573">
        <f t="shared" si="3"/>
        <v>5.155838255338483</v>
      </c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</row>
    <row r="28" spans="1:32" s="337" customFormat="1" ht="24.75" customHeight="1">
      <c r="A28" s="571" t="s">
        <v>33</v>
      </c>
      <c r="B28" s="572"/>
      <c r="C28" s="572"/>
      <c r="D28" s="572"/>
      <c r="E28" s="573"/>
      <c r="F28" s="572">
        <v>10</v>
      </c>
      <c r="G28" s="573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</row>
    <row r="29" spans="1:32" s="557" customFormat="1" ht="24.75" customHeight="1">
      <c r="A29" s="571" t="s">
        <v>34</v>
      </c>
      <c r="B29" s="572">
        <v>170</v>
      </c>
      <c r="C29" s="572"/>
      <c r="D29" s="572">
        <v>203</v>
      </c>
      <c r="E29" s="573"/>
      <c r="F29" s="572">
        <v>157</v>
      </c>
      <c r="G29" s="573">
        <f>SUM(D29-F29)/F29</f>
        <v>0.2929936305732484</v>
      </c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</row>
    <row r="30" spans="1:32" s="337" customFormat="1" ht="24.75" customHeight="1">
      <c r="A30" s="571" t="s">
        <v>35</v>
      </c>
      <c r="B30" s="572">
        <v>550</v>
      </c>
      <c r="C30" s="572">
        <v>1400</v>
      </c>
      <c r="D30" s="572">
        <v>1196</v>
      </c>
      <c r="E30" s="573">
        <f>D30/C30</f>
        <v>0.8542857142857143</v>
      </c>
      <c r="F30" s="572">
        <v>1414</v>
      </c>
      <c r="G30" s="573">
        <f>SUM(D30-F30)/F30</f>
        <v>-0.15417256011315417</v>
      </c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</row>
    <row r="31" spans="1:7" s="556" customFormat="1" ht="24.75" customHeight="1">
      <c r="A31" s="576" t="s">
        <v>1128</v>
      </c>
      <c r="B31" s="568">
        <f>B23+B5</f>
        <v>21000</v>
      </c>
      <c r="C31" s="568">
        <f>C23+C5</f>
        <v>27000</v>
      </c>
      <c r="D31" s="568">
        <f>D23+D5</f>
        <v>27065</v>
      </c>
      <c r="E31" s="569">
        <f>D31/C31</f>
        <v>1.0024074074074074</v>
      </c>
      <c r="F31" s="570">
        <f>F23+F5</f>
        <v>20829</v>
      </c>
      <c r="G31" s="569">
        <f>SUM(D31-F31)/F31</f>
        <v>0.29939027317682076</v>
      </c>
    </row>
    <row r="44" ht="13.5">
      <c r="A44" s="558" t="s">
        <v>37</v>
      </c>
    </row>
  </sheetData>
  <sheetProtection/>
  <mergeCells count="2">
    <mergeCell ref="A2:G2"/>
    <mergeCell ref="E3:G3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 scale="110"/>
  <headerFoot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1">
      <selection activeCell="B5" sqref="B5"/>
    </sheetView>
  </sheetViews>
  <sheetFormatPr defaultColWidth="8.8515625" defaultRowHeight="15"/>
  <cols>
    <col min="1" max="1" width="13.421875" style="68" customWidth="1"/>
    <col min="2" max="2" width="30.8515625" style="69" customWidth="1"/>
    <col min="3" max="3" width="15.57421875" style="68" customWidth="1"/>
    <col min="4" max="4" width="20.140625" style="68" customWidth="1"/>
    <col min="5" max="5" width="17.28125" style="68" customWidth="1"/>
    <col min="6" max="7" width="13.00390625" style="68" customWidth="1"/>
    <col min="8" max="8" width="14.7109375" style="68" customWidth="1"/>
    <col min="9" max="16384" width="9.00390625" style="34" bestFit="1" customWidth="1"/>
  </cols>
  <sheetData>
    <row r="1" s="30" customFormat="1" ht="24.75" customHeight="1">
      <c r="A1" s="35" t="s">
        <v>1865</v>
      </c>
    </row>
    <row r="2" spans="1:8" s="64" customFormat="1" ht="30" customHeight="1">
      <c r="A2" s="12" t="s">
        <v>1866</v>
      </c>
      <c r="B2" s="12"/>
      <c r="C2" s="12"/>
      <c r="D2" s="12"/>
      <c r="E2" s="12"/>
      <c r="F2" s="12"/>
      <c r="G2" s="12"/>
      <c r="H2" s="12"/>
    </row>
    <row r="3" spans="1:8" s="65" customFormat="1" ht="24.75" customHeight="1">
      <c r="A3" s="70"/>
      <c r="B3" s="13"/>
      <c r="C3" s="13"/>
      <c r="D3" s="13"/>
      <c r="E3" s="13"/>
      <c r="F3" s="13"/>
      <c r="G3" s="71"/>
      <c r="H3" s="71" t="s">
        <v>1134</v>
      </c>
    </row>
    <row r="4" spans="1:8" s="66" customFormat="1" ht="39.75" customHeight="1">
      <c r="A4" s="72" t="s">
        <v>1867</v>
      </c>
      <c r="B4" s="73" t="s">
        <v>1544</v>
      </c>
      <c r="C4" s="73" t="s">
        <v>1868</v>
      </c>
      <c r="D4" s="73" t="s">
        <v>1869</v>
      </c>
      <c r="E4" s="73" t="s">
        <v>1870</v>
      </c>
      <c r="F4" s="73" t="s">
        <v>1871</v>
      </c>
      <c r="G4" s="73" t="s">
        <v>1872</v>
      </c>
      <c r="H4" s="73" t="s">
        <v>1873</v>
      </c>
    </row>
    <row r="5" spans="1:8" s="67" customFormat="1" ht="64.5" customHeight="1">
      <c r="A5" s="74" t="s">
        <v>1874</v>
      </c>
      <c r="B5" s="75" t="s">
        <v>1875</v>
      </c>
      <c r="C5" s="24" t="s">
        <v>1876</v>
      </c>
      <c r="D5" s="24" t="s">
        <v>1877</v>
      </c>
      <c r="E5" s="24" t="s">
        <v>1878</v>
      </c>
      <c r="F5" s="24" t="s">
        <v>1879</v>
      </c>
      <c r="G5" s="76">
        <v>1000</v>
      </c>
      <c r="H5" s="77" t="s">
        <v>1880</v>
      </c>
    </row>
    <row r="6" spans="1:8" s="67" customFormat="1" ht="64.5" customHeight="1">
      <c r="A6" s="74" t="s">
        <v>1874</v>
      </c>
      <c r="B6" s="75" t="s">
        <v>1875</v>
      </c>
      <c r="C6" s="24" t="s">
        <v>1876</v>
      </c>
      <c r="D6" s="24" t="s">
        <v>1877</v>
      </c>
      <c r="E6" s="24" t="s">
        <v>1878</v>
      </c>
      <c r="F6" s="24" t="s">
        <v>1879</v>
      </c>
      <c r="G6" s="76">
        <v>1200</v>
      </c>
      <c r="H6" s="77" t="s">
        <v>1881</v>
      </c>
    </row>
    <row r="7" spans="1:8" s="67" customFormat="1" ht="64.5" customHeight="1">
      <c r="A7" s="74" t="s">
        <v>1874</v>
      </c>
      <c r="B7" s="75" t="s">
        <v>1882</v>
      </c>
      <c r="C7" s="24" t="s">
        <v>1883</v>
      </c>
      <c r="D7" s="24" t="s">
        <v>1884</v>
      </c>
      <c r="E7" s="24" t="s">
        <v>1884</v>
      </c>
      <c r="F7" s="24" t="s">
        <v>1879</v>
      </c>
      <c r="G7" s="76">
        <v>1800</v>
      </c>
      <c r="H7" s="77" t="s">
        <v>1881</v>
      </c>
    </row>
    <row r="8" spans="1:8" s="67" customFormat="1" ht="64.5" customHeight="1">
      <c r="A8" s="74" t="s">
        <v>1874</v>
      </c>
      <c r="B8" s="75" t="s">
        <v>1882</v>
      </c>
      <c r="C8" s="24" t="s">
        <v>1883</v>
      </c>
      <c r="D8" s="24" t="s">
        <v>1884</v>
      </c>
      <c r="E8" s="24" t="s">
        <v>1884</v>
      </c>
      <c r="F8" s="24" t="s">
        <v>1879</v>
      </c>
      <c r="G8" s="76">
        <v>400</v>
      </c>
      <c r="H8" s="77" t="s">
        <v>1885</v>
      </c>
    </row>
    <row r="9" spans="1:8" s="67" customFormat="1" ht="64.5" customHeight="1">
      <c r="A9" s="74" t="s">
        <v>1874</v>
      </c>
      <c r="B9" s="75" t="s">
        <v>1886</v>
      </c>
      <c r="C9" s="24" t="s">
        <v>1876</v>
      </c>
      <c r="D9" s="24" t="s">
        <v>1877</v>
      </c>
      <c r="E9" s="24" t="s">
        <v>1877</v>
      </c>
      <c r="F9" s="24" t="s">
        <v>1887</v>
      </c>
      <c r="G9" s="76">
        <v>6</v>
      </c>
      <c r="H9" s="77" t="s">
        <v>1888</v>
      </c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</sheetData>
  <sheetProtection/>
  <mergeCells count="1">
    <mergeCell ref="A2:H2"/>
  </mergeCells>
  <conditionalFormatting sqref="B5">
    <cfRule type="expression" priority="9" dxfId="0" stopIfTrue="1">
      <formula>AND(COUNTIF($C$1:$C$65536,B5)&gt;1,NOT(ISBLANK(B5)))</formula>
    </cfRule>
    <cfRule type="expression" priority="10" dxfId="0" stopIfTrue="1">
      <formula>AND(COUNTIF($C$5:$C$701,B5)&gt;1,NOT(ISBLANK(B5)))</formula>
    </cfRule>
  </conditionalFormatting>
  <conditionalFormatting sqref="B6">
    <cfRule type="expression" priority="4" dxfId="0" stopIfTrue="1">
      <formula>AND(COUNTIF($C$1:$C$65536,B6)&gt;1,NOT(ISBLANK(B6)))</formula>
    </cfRule>
    <cfRule type="expression" priority="8" dxfId="0" stopIfTrue="1">
      <formula>AND(COUNTIF($C$5:$C$701,B6)&gt;1,NOT(ISBLANK(B6)))</formula>
    </cfRule>
  </conditionalFormatting>
  <conditionalFormatting sqref="B7">
    <cfRule type="expression" priority="3" dxfId="0" stopIfTrue="1">
      <formula>AND(COUNTIF($C$1:$C$65536,B7)&gt;1,NOT(ISBLANK(B7)))</formula>
    </cfRule>
    <cfRule type="expression" priority="7" dxfId="0" stopIfTrue="1">
      <formula>AND(COUNTIF($C$5:$C$701,B7)&gt;1,NOT(ISBLANK(B7)))</formula>
    </cfRule>
  </conditionalFormatting>
  <conditionalFormatting sqref="B8">
    <cfRule type="expression" priority="2" dxfId="0" stopIfTrue="1">
      <formula>AND(COUNTIF($C$1:$C$65536,B8)&gt;1,NOT(ISBLANK(B8)))</formula>
    </cfRule>
    <cfRule type="expression" priority="6" dxfId="0" stopIfTrue="1">
      <formula>AND(COUNTIF($C$5:$C$701,B8)&gt;1,NOT(ISBLANK(B8)))</formula>
    </cfRule>
  </conditionalFormatting>
  <conditionalFormatting sqref="B9">
    <cfRule type="expression" priority="1" dxfId="0" stopIfTrue="1">
      <formula>AND(COUNTIF($C$1:$C$65536,B9)&gt;1,NOT(ISBLANK(B9)))</formula>
    </cfRule>
    <cfRule type="expression" priority="5" dxfId="0" stopIfTrue="1">
      <formula>AND(COUNTIF($C$5:$C$701,B9)&gt;1,NOT(ISBLANK(B9)))</formula>
    </cfRule>
  </conditionalFormatting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landscape" paperSize="9"/>
  <headerFooter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SheetLayoutView="100" workbookViewId="0" topLeftCell="A1">
      <selection activeCell="B11" sqref="B11"/>
    </sheetView>
  </sheetViews>
  <sheetFormatPr defaultColWidth="8.8515625" defaultRowHeight="15"/>
  <cols>
    <col min="1" max="1" width="12.140625" style="58" customWidth="1"/>
    <col min="2" max="7" width="13.7109375" style="58" customWidth="1"/>
    <col min="8" max="16384" width="9.00390625" style="44" bestFit="1" customWidth="1"/>
  </cols>
  <sheetData>
    <row r="1" ht="24.75" customHeight="1">
      <c r="A1" s="59" t="s">
        <v>1889</v>
      </c>
    </row>
    <row r="2" spans="1:7" s="55" customFormat="1" ht="30" customHeight="1">
      <c r="A2" s="48" t="s">
        <v>1890</v>
      </c>
      <c r="B2" s="48"/>
      <c r="C2" s="48"/>
      <c r="D2" s="48"/>
      <c r="E2" s="48"/>
      <c r="F2" s="48"/>
      <c r="G2" s="48"/>
    </row>
    <row r="3" spans="1:7" ht="24.75" customHeight="1">
      <c r="A3" s="49"/>
      <c r="B3" s="49"/>
      <c r="C3" s="49"/>
      <c r="D3" s="49"/>
      <c r="E3" s="49"/>
      <c r="F3" s="49"/>
      <c r="G3" s="60" t="s">
        <v>1812</v>
      </c>
    </row>
    <row r="4" spans="1:7" s="56" customFormat="1" ht="30" customHeight="1">
      <c r="A4" s="61" t="s">
        <v>1891</v>
      </c>
      <c r="B4" s="52" t="s">
        <v>1892</v>
      </c>
      <c r="C4" s="52"/>
      <c r="D4" s="52"/>
      <c r="E4" s="52" t="s">
        <v>1893</v>
      </c>
      <c r="F4" s="52"/>
      <c r="G4" s="52"/>
    </row>
    <row r="5" spans="1:7" s="57" customFormat="1" ht="45" customHeight="1">
      <c r="A5" s="52"/>
      <c r="B5" s="62" t="s">
        <v>1816</v>
      </c>
      <c r="C5" s="62" t="s">
        <v>1894</v>
      </c>
      <c r="D5" s="62" t="s">
        <v>1895</v>
      </c>
      <c r="E5" s="62" t="s">
        <v>1816</v>
      </c>
      <c r="F5" s="62" t="s">
        <v>1896</v>
      </c>
      <c r="G5" s="62" t="s">
        <v>1897</v>
      </c>
    </row>
    <row r="6" spans="1:7" s="56" customFormat="1" ht="24.75" customHeight="1">
      <c r="A6" s="61" t="s">
        <v>1874</v>
      </c>
      <c r="B6" s="63">
        <v>21988</v>
      </c>
      <c r="C6" s="63">
        <v>20764</v>
      </c>
      <c r="D6" s="63">
        <v>1224</v>
      </c>
      <c r="E6" s="63">
        <v>5804</v>
      </c>
      <c r="F6" s="63">
        <v>4553</v>
      </c>
      <c r="G6" s="63">
        <v>1251</v>
      </c>
    </row>
  </sheetData>
  <sheetProtection/>
  <mergeCells count="4">
    <mergeCell ref="A2:G2"/>
    <mergeCell ref="B4:D4"/>
    <mergeCell ref="E4:G4"/>
    <mergeCell ref="A4:A5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SheetLayoutView="100" workbookViewId="0" topLeftCell="A1">
      <selection activeCell="B11" sqref="B11"/>
    </sheetView>
  </sheetViews>
  <sheetFormatPr defaultColWidth="8.8515625" defaultRowHeight="15"/>
  <cols>
    <col min="1" max="7" width="13.7109375" style="46" customWidth="1"/>
    <col min="8" max="16384" width="9.00390625" style="46" bestFit="1" customWidth="1"/>
  </cols>
  <sheetData>
    <row r="1" ht="24.75" customHeight="1">
      <c r="A1" s="47" t="s">
        <v>1898</v>
      </c>
    </row>
    <row r="2" spans="1:7" ht="30" customHeight="1">
      <c r="A2" s="48" t="s">
        <v>1899</v>
      </c>
      <c r="B2" s="48"/>
      <c r="C2" s="48"/>
      <c r="D2" s="48"/>
      <c r="E2" s="48"/>
      <c r="F2" s="48"/>
      <c r="G2" s="48"/>
    </row>
    <row r="3" spans="1:7" s="44" customFormat="1" ht="24.75" customHeight="1">
      <c r="A3" s="49"/>
      <c r="B3" s="49"/>
      <c r="C3" s="49"/>
      <c r="D3" s="49"/>
      <c r="E3" s="49"/>
      <c r="F3" s="49"/>
      <c r="G3" s="50" t="s">
        <v>2</v>
      </c>
    </row>
    <row r="4" spans="1:7" s="45" customFormat="1" ht="30" customHeight="1">
      <c r="A4" s="51" t="s">
        <v>1900</v>
      </c>
      <c r="B4" s="51" t="s">
        <v>1901</v>
      </c>
      <c r="C4" s="52"/>
      <c r="D4" s="52"/>
      <c r="E4" s="51" t="s">
        <v>1902</v>
      </c>
      <c r="F4" s="52"/>
      <c r="G4" s="52"/>
    </row>
    <row r="5" spans="1:7" s="45" customFormat="1" ht="30" customHeight="1">
      <c r="A5" s="52"/>
      <c r="B5" s="51" t="s">
        <v>1702</v>
      </c>
      <c r="C5" s="51" t="s">
        <v>1903</v>
      </c>
      <c r="D5" s="51" t="s">
        <v>1904</v>
      </c>
      <c r="E5" s="51" t="s">
        <v>1702</v>
      </c>
      <c r="F5" s="51" t="s">
        <v>1903</v>
      </c>
      <c r="G5" s="51" t="s">
        <v>1904</v>
      </c>
    </row>
    <row r="6" spans="1:7" s="45" customFormat="1" ht="24.75" customHeight="1">
      <c r="A6" s="53" t="s">
        <v>1186</v>
      </c>
      <c r="B6" s="54">
        <v>4406</v>
      </c>
      <c r="C6" s="54">
        <v>6</v>
      </c>
      <c r="D6" s="54">
        <v>4400</v>
      </c>
      <c r="E6" s="54">
        <v>17590</v>
      </c>
      <c r="F6" s="54">
        <v>17590</v>
      </c>
      <c r="G6" s="54"/>
    </row>
  </sheetData>
  <sheetProtection/>
  <mergeCells count="4">
    <mergeCell ref="A2:G2"/>
    <mergeCell ref="B4:D4"/>
    <mergeCell ref="E4:G4"/>
    <mergeCell ref="A4:A5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SheetLayoutView="100" workbookViewId="0" topLeftCell="A1">
      <selection activeCell="B11" sqref="B11"/>
    </sheetView>
  </sheetViews>
  <sheetFormatPr defaultColWidth="8.8515625" defaultRowHeight="15"/>
  <cols>
    <col min="1" max="1" width="63.00390625" style="34" customWidth="1"/>
    <col min="2" max="2" width="34.00390625" style="34" customWidth="1"/>
    <col min="3" max="16384" width="9.00390625" style="34" bestFit="1" customWidth="1"/>
  </cols>
  <sheetData>
    <row r="1" s="30" customFormat="1" ht="24.75" customHeight="1">
      <c r="A1" s="35" t="s">
        <v>1905</v>
      </c>
    </row>
    <row r="2" spans="1:2" s="31" customFormat="1" ht="30" customHeight="1">
      <c r="A2" s="2" t="s">
        <v>1906</v>
      </c>
      <c r="B2" s="36"/>
    </row>
    <row r="3" spans="1:2" s="32" customFormat="1" ht="24.75" customHeight="1">
      <c r="A3" s="37"/>
      <c r="B3" s="38" t="s">
        <v>1812</v>
      </c>
    </row>
    <row r="4" spans="1:2" s="33" customFormat="1" ht="30" customHeight="1">
      <c r="A4" s="39" t="s">
        <v>1907</v>
      </c>
      <c r="B4" s="39" t="s">
        <v>1908</v>
      </c>
    </row>
    <row r="5" spans="1:2" s="33" customFormat="1" ht="24.75" customHeight="1">
      <c r="A5" s="40" t="s">
        <v>1909</v>
      </c>
      <c r="B5" s="41">
        <v>4400</v>
      </c>
    </row>
    <row r="6" spans="1:2" s="33" customFormat="1" ht="24.75" customHeight="1">
      <c r="A6" s="40" t="s">
        <v>1910</v>
      </c>
      <c r="B6" s="41">
        <v>4400</v>
      </c>
    </row>
    <row r="7" spans="1:2" s="33" customFormat="1" ht="24.75" customHeight="1">
      <c r="A7" s="40" t="s">
        <v>1911</v>
      </c>
      <c r="B7" s="41"/>
    </row>
    <row r="8" spans="1:2" s="33" customFormat="1" ht="24.75" customHeight="1">
      <c r="A8" s="42" t="s">
        <v>1912</v>
      </c>
      <c r="B8" s="41">
        <v>1224</v>
      </c>
    </row>
    <row r="9" spans="1:2" s="33" customFormat="1" ht="24.75" customHeight="1">
      <c r="A9" s="42" t="s">
        <v>1913</v>
      </c>
      <c r="B9" s="41">
        <v>1251</v>
      </c>
    </row>
    <row r="10" spans="1:2" s="33" customFormat="1" ht="24.75" customHeight="1">
      <c r="A10" s="40" t="s">
        <v>1914</v>
      </c>
      <c r="B10" s="41"/>
    </row>
    <row r="11" spans="1:2" s="33" customFormat="1" ht="24.75" customHeight="1">
      <c r="A11" s="40" t="s">
        <v>1915</v>
      </c>
      <c r="B11" s="41">
        <v>10</v>
      </c>
    </row>
    <row r="12" spans="1:2" s="33" customFormat="1" ht="24.75" customHeight="1">
      <c r="A12" s="40" t="s">
        <v>1916</v>
      </c>
      <c r="B12" s="41">
        <v>2.93</v>
      </c>
    </row>
    <row r="13" s="33" customFormat="1" ht="24" customHeight="1">
      <c r="A13" s="43"/>
    </row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</sheetData>
  <sheetProtection/>
  <mergeCells count="1">
    <mergeCell ref="A2:B2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/>
  <headerFooter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SheetLayoutView="100" workbookViewId="0" topLeftCell="A1">
      <selection activeCell="B11" sqref="B11"/>
    </sheetView>
  </sheetViews>
  <sheetFormatPr defaultColWidth="8.8515625" defaultRowHeight="15"/>
  <cols>
    <col min="1" max="1" width="12.140625" style="5" customWidth="1"/>
    <col min="2" max="2" width="15.57421875" style="5" customWidth="1"/>
    <col min="3" max="3" width="18.00390625" style="6" customWidth="1"/>
    <col min="4" max="7" width="9.57421875" style="7" customWidth="1"/>
    <col min="8" max="8" width="9.57421875" style="8" customWidth="1"/>
    <col min="9" max="9" width="47.28125" style="5" customWidth="1"/>
    <col min="10" max="16384" width="8.8515625" style="5" customWidth="1"/>
  </cols>
  <sheetData>
    <row r="1" spans="1:8" s="1" customFormat="1" ht="24.75" customHeight="1">
      <c r="A1" s="9" t="s">
        <v>1917</v>
      </c>
      <c r="D1" s="10"/>
      <c r="E1" s="10"/>
      <c r="F1" s="10"/>
      <c r="G1" s="10"/>
      <c r="H1" s="11"/>
    </row>
    <row r="2" spans="1:9" s="2" customFormat="1" ht="30" customHeight="1">
      <c r="A2" s="12" t="s">
        <v>1918</v>
      </c>
      <c r="B2" s="12"/>
      <c r="C2" s="12"/>
      <c r="D2" s="12"/>
      <c r="E2" s="12"/>
      <c r="F2" s="12"/>
      <c r="G2" s="12"/>
      <c r="H2" s="12"/>
      <c r="I2" s="12"/>
    </row>
    <row r="3" spans="1:9" s="3" customFormat="1" ht="24.75" customHeight="1">
      <c r="A3" s="13"/>
      <c r="B3" s="13"/>
      <c r="C3" s="13"/>
      <c r="D3" s="14"/>
      <c r="E3" s="14"/>
      <c r="F3" s="14"/>
      <c r="G3" s="15" t="s">
        <v>1919</v>
      </c>
      <c r="H3" s="15"/>
      <c r="I3" s="15"/>
    </row>
    <row r="4" spans="1:9" s="4" customFormat="1" ht="39.75" customHeight="1">
      <c r="A4" s="16" t="s">
        <v>1920</v>
      </c>
      <c r="B4" s="17" t="s">
        <v>1921</v>
      </c>
      <c r="C4" s="16" t="s">
        <v>1922</v>
      </c>
      <c r="D4" s="18" t="s">
        <v>1923</v>
      </c>
      <c r="E4" s="19"/>
      <c r="F4" s="20"/>
      <c r="G4" s="21" t="s">
        <v>1924</v>
      </c>
      <c r="H4" s="22"/>
      <c r="I4" s="27" t="s">
        <v>1925</v>
      </c>
    </row>
    <row r="5" spans="1:9" s="4" customFormat="1" ht="39.75" customHeight="1">
      <c r="A5" s="16"/>
      <c r="B5" s="23"/>
      <c r="C5" s="16"/>
      <c r="D5" s="21" t="s">
        <v>1414</v>
      </c>
      <c r="E5" s="21" t="s">
        <v>1926</v>
      </c>
      <c r="F5" s="21" t="s">
        <v>1927</v>
      </c>
      <c r="G5" s="21" t="s">
        <v>1928</v>
      </c>
      <c r="H5" s="22" t="s">
        <v>1929</v>
      </c>
      <c r="I5" s="28"/>
    </row>
    <row r="6" spans="1:9" s="4" customFormat="1" ht="48.75" customHeight="1">
      <c r="A6" s="16" t="s">
        <v>1874</v>
      </c>
      <c r="B6" s="24" t="s">
        <v>1930</v>
      </c>
      <c r="C6" s="24" t="s">
        <v>1931</v>
      </c>
      <c r="D6" s="25">
        <v>6</v>
      </c>
      <c r="E6" s="25">
        <v>6</v>
      </c>
      <c r="F6" s="25"/>
      <c r="G6" s="25">
        <v>6</v>
      </c>
      <c r="H6" s="26">
        <v>1</v>
      </c>
      <c r="I6" s="29" t="s">
        <v>1932</v>
      </c>
    </row>
    <row r="7" spans="1:9" s="4" customFormat="1" ht="111.75" customHeight="1">
      <c r="A7" s="16" t="s">
        <v>1874</v>
      </c>
      <c r="B7" s="24" t="s">
        <v>1878</v>
      </c>
      <c r="C7" s="24" t="s">
        <v>1933</v>
      </c>
      <c r="D7" s="25">
        <v>2200</v>
      </c>
      <c r="E7" s="25"/>
      <c r="F7" s="25">
        <v>2200</v>
      </c>
      <c r="G7" s="25">
        <v>2200</v>
      </c>
      <c r="H7" s="26">
        <v>1</v>
      </c>
      <c r="I7" s="28" t="s">
        <v>1934</v>
      </c>
    </row>
    <row r="8" spans="1:9" s="4" customFormat="1" ht="157.5" customHeight="1">
      <c r="A8" s="16" t="s">
        <v>1874</v>
      </c>
      <c r="B8" s="24" t="s">
        <v>1884</v>
      </c>
      <c r="C8" s="24" t="s">
        <v>1935</v>
      </c>
      <c r="D8" s="25">
        <v>2200</v>
      </c>
      <c r="E8" s="25"/>
      <c r="F8" s="25">
        <v>2200</v>
      </c>
      <c r="G8" s="25">
        <v>2200</v>
      </c>
      <c r="H8" s="26">
        <v>1</v>
      </c>
      <c r="I8" s="29" t="s">
        <v>1936</v>
      </c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</sheetData>
  <sheetProtection/>
  <mergeCells count="8">
    <mergeCell ref="A2:I2"/>
    <mergeCell ref="G3:I3"/>
    <mergeCell ref="D4:F4"/>
    <mergeCell ref="G4:H4"/>
    <mergeCell ref="A4:A5"/>
    <mergeCell ref="B4:B5"/>
    <mergeCell ref="C4:C5"/>
    <mergeCell ref="I4:I5"/>
  </mergeCell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landscape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58"/>
  <sheetViews>
    <sheetView showZeros="0" workbookViewId="0" topLeftCell="A1">
      <selection activeCell="B11" sqref="B11"/>
    </sheetView>
  </sheetViews>
  <sheetFormatPr defaultColWidth="8.8515625" defaultRowHeight="15"/>
  <cols>
    <col min="1" max="1" width="37.7109375" style="515" customWidth="1"/>
    <col min="2" max="2" width="9.00390625" style="516" customWidth="1"/>
    <col min="3" max="3" width="9.421875" style="516" customWidth="1"/>
    <col min="4" max="4" width="10.421875" style="516" customWidth="1"/>
    <col min="5" max="5" width="11.7109375" style="517" customWidth="1"/>
    <col min="6" max="6" width="11.421875" style="518" hidden="1" customWidth="1"/>
    <col min="7" max="7" width="13.28125" style="518" customWidth="1"/>
    <col min="8" max="8" width="8.140625" style="518" hidden="1" customWidth="1"/>
    <col min="9" max="32" width="9.00390625" style="519" bestFit="1" customWidth="1"/>
    <col min="33" max="224" width="8.8515625" style="519" customWidth="1"/>
    <col min="225" max="231" width="9.00390625" style="519" bestFit="1" customWidth="1"/>
    <col min="232" max="232" width="12.8515625" style="519" bestFit="1" customWidth="1"/>
    <col min="233" max="16384" width="9.00390625" style="519" bestFit="1" customWidth="1"/>
  </cols>
  <sheetData>
    <row r="1" spans="1:8" s="506" customFormat="1" ht="24.75" customHeight="1">
      <c r="A1" s="520" t="s">
        <v>1129</v>
      </c>
      <c r="B1" s="521"/>
      <c r="C1" s="521"/>
      <c r="D1" s="521"/>
      <c r="E1" s="522"/>
      <c r="F1" s="523"/>
      <c r="G1" s="523"/>
      <c r="H1" s="523"/>
    </row>
    <row r="2" spans="1:8" s="507" customFormat="1" ht="30" customHeight="1">
      <c r="A2" s="524" t="s">
        <v>1130</v>
      </c>
      <c r="B2" s="525"/>
      <c r="C2" s="525"/>
      <c r="D2" s="525"/>
      <c r="E2" s="525"/>
      <c r="F2" s="525"/>
      <c r="G2" s="525"/>
      <c r="H2" s="526"/>
    </row>
    <row r="3" spans="1:7" ht="24.75" customHeight="1">
      <c r="A3" s="527"/>
      <c r="B3" s="528"/>
      <c r="C3" s="528"/>
      <c r="D3" s="528"/>
      <c r="E3" s="529" t="s">
        <v>2</v>
      </c>
      <c r="F3" s="530"/>
      <c r="G3" s="530"/>
    </row>
    <row r="4" spans="1:256" s="506" customFormat="1" ht="39.75" customHeight="1">
      <c r="A4" s="531" t="s">
        <v>1127</v>
      </c>
      <c r="B4" s="532" t="s">
        <v>4</v>
      </c>
      <c r="C4" s="532" t="s">
        <v>5</v>
      </c>
      <c r="D4" s="532" t="s">
        <v>6</v>
      </c>
      <c r="E4" s="533" t="s">
        <v>41</v>
      </c>
      <c r="F4" s="531" t="s">
        <v>8</v>
      </c>
      <c r="G4" s="531" t="s">
        <v>9</v>
      </c>
      <c r="H4" s="518" t="s">
        <v>42</v>
      </c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HQ4" s="519"/>
      <c r="HR4" s="519"/>
      <c r="HS4" s="519"/>
      <c r="HT4" s="519"/>
      <c r="HU4" s="519"/>
      <c r="HV4" s="519"/>
      <c r="HW4" s="519"/>
      <c r="HX4" s="519"/>
      <c r="HY4" s="519"/>
      <c r="HZ4" s="519"/>
      <c r="IA4" s="519"/>
      <c r="IB4" s="519"/>
      <c r="IC4" s="519"/>
      <c r="ID4" s="519"/>
      <c r="IE4" s="519"/>
      <c r="IF4" s="519"/>
      <c r="IG4" s="519"/>
      <c r="IH4" s="519"/>
      <c r="II4" s="519"/>
      <c r="IJ4" s="519"/>
      <c r="IK4" s="519"/>
      <c r="IL4" s="519"/>
      <c r="IM4" s="519"/>
      <c r="IN4" s="519"/>
      <c r="IO4" s="519"/>
      <c r="IP4" s="519"/>
      <c r="IQ4" s="519"/>
      <c r="IR4" s="519"/>
      <c r="IS4" s="519"/>
      <c r="IT4" s="519"/>
      <c r="IU4" s="519"/>
      <c r="IV4" s="519"/>
    </row>
    <row r="5" spans="1:8" s="508" customFormat="1" ht="24.75" customHeight="1">
      <c r="A5" s="534" t="s">
        <v>43</v>
      </c>
      <c r="B5" s="535">
        <f>B6+B18+B27+B38+B49+B60+B71+B83+B92+B105+B115+B124+B135+B148+B155+B163+B169+B176+B183+B190+B197+B204+B212+B218+B224+B231+B246</f>
        <v>21746</v>
      </c>
      <c r="C5" s="535">
        <f>C6+C18+C27+C38+C49+C60+C71+C83+C92+C105+C115+C124+C135+C148+C155+C163+C169+C176+C183+C190+C197+C204+C212+C218+C224+C231+C246</f>
        <v>18146</v>
      </c>
      <c r="D5" s="535">
        <f>D6+D18+D27+D38+D49+D60+D71+D83+D92+D105+D115+D124+D135+D148+D155+D163+D169+D176+D183+D190+D197+D204+D212+D218+D224+D231+D246</f>
        <v>17925</v>
      </c>
      <c r="E5" s="536">
        <f>D5/C5</f>
        <v>0.9878210073845476</v>
      </c>
      <c r="F5" s="537">
        <f>F6+F18+F27+F38+F49+F60+F71+F83+F92+F105+F115+F124+F135+F148+F155+F163+F169+F176+F183+F190+F197+F204+F212+F218+F224+F231+F246</f>
        <v>12026</v>
      </c>
      <c r="G5" s="536">
        <f>(D5-F5)/F5</f>
        <v>0.4905205388325295</v>
      </c>
      <c r="H5" s="538">
        <f>H6+H18+H27+H38+H49+H60+H71+H83+H92+H105+H115+H124+H135+H148+H155+H163+H169+H176+H183+H190+H197+H204+H212+H218+H224+H231+H246</f>
        <v>221</v>
      </c>
    </row>
    <row r="6" spans="1:8" s="508" customFormat="1" ht="24.75" customHeight="1">
      <c r="A6" s="534" t="s">
        <v>44</v>
      </c>
      <c r="B6" s="360">
        <f>SUM(B7:B17)</f>
        <v>673</v>
      </c>
      <c r="C6" s="360">
        <f>SUM(C7:C17)</f>
        <v>408</v>
      </c>
      <c r="D6" s="360">
        <f>SUM(D7:D17)</f>
        <v>388</v>
      </c>
      <c r="E6" s="536">
        <f>D6/C6</f>
        <v>0.9509803921568627</v>
      </c>
      <c r="F6" s="539">
        <f>SUM(F7:F17)</f>
        <v>384</v>
      </c>
      <c r="G6" s="536">
        <f>(D6-F6)/F6</f>
        <v>0.010416666666666666</v>
      </c>
      <c r="H6" s="540">
        <f>SUM(H7:H17)</f>
        <v>20</v>
      </c>
    </row>
    <row r="7" spans="1:256" s="509" customFormat="1" ht="24.75" customHeight="1">
      <c r="A7" s="541" t="s">
        <v>45</v>
      </c>
      <c r="B7" s="363">
        <v>507</v>
      </c>
      <c r="C7" s="363">
        <f aca="true" t="shared" si="0" ref="C7:C70">D7+H7</f>
        <v>336</v>
      </c>
      <c r="D7" s="25">
        <v>336</v>
      </c>
      <c r="E7" s="542">
        <f>D7/C7</f>
        <v>1</v>
      </c>
      <c r="F7" s="543">
        <v>284</v>
      </c>
      <c r="G7" s="542">
        <f>(D7-F7)/F7</f>
        <v>0.18309859154929578</v>
      </c>
      <c r="H7" s="518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HQ7" s="519"/>
      <c r="HR7" s="519"/>
      <c r="HS7" s="519"/>
      <c r="HT7" s="519"/>
      <c r="HU7" s="519"/>
      <c r="HV7" s="519"/>
      <c r="HW7" s="519"/>
      <c r="HX7" s="519"/>
      <c r="HY7" s="519"/>
      <c r="HZ7" s="519"/>
      <c r="IA7" s="519"/>
      <c r="IB7" s="519"/>
      <c r="IC7" s="519"/>
      <c r="ID7" s="519"/>
      <c r="IE7" s="519"/>
      <c r="IF7" s="519"/>
      <c r="IG7" s="519"/>
      <c r="IH7" s="519"/>
      <c r="II7" s="519"/>
      <c r="IJ7" s="519"/>
      <c r="IK7" s="519"/>
      <c r="IL7" s="519"/>
      <c r="IM7" s="519"/>
      <c r="IN7" s="519"/>
      <c r="IO7" s="519"/>
      <c r="IP7" s="519"/>
      <c r="IQ7" s="519"/>
      <c r="IR7" s="519"/>
      <c r="IS7" s="519"/>
      <c r="IT7" s="519"/>
      <c r="IU7" s="519"/>
      <c r="IV7" s="519"/>
    </row>
    <row r="8" spans="1:256" s="510" customFormat="1" ht="24.75" customHeight="1">
      <c r="A8" s="541" t="s">
        <v>46</v>
      </c>
      <c r="B8" s="363"/>
      <c r="C8" s="363">
        <f t="shared" si="0"/>
        <v>10</v>
      </c>
      <c r="D8" s="25">
        <v>0</v>
      </c>
      <c r="E8" s="542">
        <f>D8/C8</f>
        <v>0</v>
      </c>
      <c r="F8" s="543">
        <v>58</v>
      </c>
      <c r="G8" s="542">
        <f>(D8-F8)/F8</f>
        <v>-1</v>
      </c>
      <c r="H8" s="518">
        <v>10</v>
      </c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HQ8" s="519"/>
      <c r="HR8" s="519"/>
      <c r="HS8" s="519"/>
      <c r="HT8" s="519"/>
      <c r="HU8" s="519"/>
      <c r="HV8" s="519"/>
      <c r="HW8" s="519"/>
      <c r="HX8" s="519"/>
      <c r="HY8" s="519"/>
      <c r="HZ8" s="519"/>
      <c r="IA8" s="519"/>
      <c r="IB8" s="519"/>
      <c r="IC8" s="519"/>
      <c r="ID8" s="519"/>
      <c r="IE8" s="519"/>
      <c r="IF8" s="519"/>
      <c r="IG8" s="519"/>
      <c r="IH8" s="519"/>
      <c r="II8" s="519"/>
      <c r="IJ8" s="519"/>
      <c r="IK8" s="519"/>
      <c r="IL8" s="519"/>
      <c r="IM8" s="519"/>
      <c r="IN8" s="519"/>
      <c r="IO8" s="519"/>
      <c r="IP8" s="519"/>
      <c r="IQ8" s="519"/>
      <c r="IR8" s="519"/>
      <c r="IS8" s="519"/>
      <c r="IT8" s="519"/>
      <c r="IU8" s="519"/>
      <c r="IV8" s="519"/>
    </row>
    <row r="9" spans="1:256" s="510" customFormat="1" ht="24.75" customHeight="1" hidden="1">
      <c r="A9" s="541" t="s">
        <v>47</v>
      </c>
      <c r="B9" s="363"/>
      <c r="C9" s="363">
        <f t="shared" si="0"/>
        <v>0</v>
      </c>
      <c r="D9" s="25">
        <v>0</v>
      </c>
      <c r="E9" s="542"/>
      <c r="F9" s="543">
        <v>0</v>
      </c>
      <c r="G9" s="542"/>
      <c r="H9" s="518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HQ9" s="519"/>
      <c r="HR9" s="519"/>
      <c r="HS9" s="519"/>
      <c r="HT9" s="519"/>
      <c r="HU9" s="519"/>
      <c r="HV9" s="519"/>
      <c r="HW9" s="519"/>
      <c r="HX9" s="519"/>
      <c r="HY9" s="519"/>
      <c r="HZ9" s="519"/>
      <c r="IA9" s="519"/>
      <c r="IB9" s="519"/>
      <c r="IC9" s="519"/>
      <c r="ID9" s="519"/>
      <c r="IE9" s="519"/>
      <c r="IF9" s="519"/>
      <c r="IG9" s="519"/>
      <c r="IH9" s="519"/>
      <c r="II9" s="519"/>
      <c r="IJ9" s="519"/>
      <c r="IK9" s="519"/>
      <c r="IL9" s="519"/>
      <c r="IM9" s="519"/>
      <c r="IN9" s="519"/>
      <c r="IO9" s="519"/>
      <c r="IP9" s="519"/>
      <c r="IQ9" s="519"/>
      <c r="IR9" s="519"/>
      <c r="IS9" s="519"/>
      <c r="IT9" s="519"/>
      <c r="IU9" s="519"/>
      <c r="IV9" s="519"/>
    </row>
    <row r="10" spans="1:256" s="510" customFormat="1" ht="24.75" customHeight="1" hidden="1">
      <c r="A10" s="541" t="s">
        <v>48</v>
      </c>
      <c r="B10" s="363"/>
      <c r="C10" s="363">
        <f t="shared" si="0"/>
        <v>0</v>
      </c>
      <c r="D10" s="25">
        <v>0</v>
      </c>
      <c r="E10" s="542"/>
      <c r="F10" s="543">
        <v>0</v>
      </c>
      <c r="G10" s="542"/>
      <c r="H10" s="518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HQ10" s="519"/>
      <c r="HR10" s="519"/>
      <c r="HS10" s="519"/>
      <c r="HT10" s="519"/>
      <c r="HU10" s="519"/>
      <c r="HV10" s="519"/>
      <c r="HW10" s="519"/>
      <c r="HX10" s="519"/>
      <c r="HY10" s="519"/>
      <c r="HZ10" s="519"/>
      <c r="IA10" s="519"/>
      <c r="IB10" s="519"/>
      <c r="IC10" s="519"/>
      <c r="ID10" s="519"/>
      <c r="IE10" s="519"/>
      <c r="IF10" s="519"/>
      <c r="IG10" s="519"/>
      <c r="IH10" s="519"/>
      <c r="II10" s="519"/>
      <c r="IJ10" s="519"/>
      <c r="IK10" s="519"/>
      <c r="IL10" s="519"/>
      <c r="IM10" s="519"/>
      <c r="IN10" s="519"/>
      <c r="IO10" s="519"/>
      <c r="IP10" s="519"/>
      <c r="IQ10" s="519"/>
      <c r="IR10" s="519"/>
      <c r="IS10" s="519"/>
      <c r="IT10" s="519"/>
      <c r="IU10" s="519"/>
      <c r="IV10" s="519"/>
    </row>
    <row r="11" spans="1:256" s="510" customFormat="1" ht="24.75" customHeight="1">
      <c r="A11" s="541" t="s">
        <v>49</v>
      </c>
      <c r="B11" s="363"/>
      <c r="C11" s="363">
        <f t="shared" si="0"/>
        <v>0</v>
      </c>
      <c r="D11" s="25">
        <v>0</v>
      </c>
      <c r="E11" s="542"/>
      <c r="F11" s="543">
        <v>1</v>
      </c>
      <c r="G11" s="542">
        <f aca="true" t="shared" si="1" ref="G11:G16">(D11-F11)/F11</f>
        <v>-1</v>
      </c>
      <c r="H11" s="518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HQ11" s="519"/>
      <c r="HR11" s="519"/>
      <c r="HS11" s="519"/>
      <c r="HT11" s="519"/>
      <c r="HU11" s="519"/>
      <c r="HV11" s="519"/>
      <c r="HW11" s="519"/>
      <c r="HX11" s="519"/>
      <c r="HY11" s="519"/>
      <c r="HZ11" s="519"/>
      <c r="IA11" s="519"/>
      <c r="IB11" s="519"/>
      <c r="IC11" s="519"/>
      <c r="ID11" s="519"/>
      <c r="IE11" s="519"/>
      <c r="IF11" s="519"/>
      <c r="IG11" s="519"/>
      <c r="IH11" s="519"/>
      <c r="II11" s="519"/>
      <c r="IJ11" s="519"/>
      <c r="IK11" s="519"/>
      <c r="IL11" s="519"/>
      <c r="IM11" s="519"/>
      <c r="IN11" s="519"/>
      <c r="IO11" s="519"/>
      <c r="IP11" s="519"/>
      <c r="IQ11" s="519"/>
      <c r="IR11" s="519"/>
      <c r="IS11" s="519"/>
      <c r="IT11" s="519"/>
      <c r="IU11" s="519"/>
      <c r="IV11" s="519"/>
    </row>
    <row r="12" spans="1:256" s="510" customFormat="1" ht="24.75" customHeight="1">
      <c r="A12" s="541" t="s">
        <v>50</v>
      </c>
      <c r="B12" s="363"/>
      <c r="C12" s="363">
        <f t="shared" si="0"/>
        <v>0</v>
      </c>
      <c r="D12" s="25">
        <v>0</v>
      </c>
      <c r="E12" s="542"/>
      <c r="F12" s="543">
        <v>0</v>
      </c>
      <c r="G12" s="542"/>
      <c r="H12" s="518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HQ12" s="519"/>
      <c r="HR12" s="519"/>
      <c r="HS12" s="519"/>
      <c r="HT12" s="519"/>
      <c r="HU12" s="519"/>
      <c r="HV12" s="519"/>
      <c r="HW12" s="519"/>
      <c r="HX12" s="519"/>
      <c r="HY12" s="519"/>
      <c r="HZ12" s="519"/>
      <c r="IA12" s="519"/>
      <c r="IB12" s="519"/>
      <c r="IC12" s="519"/>
      <c r="ID12" s="519"/>
      <c r="IE12" s="519"/>
      <c r="IF12" s="519"/>
      <c r="IG12" s="519"/>
      <c r="IH12" s="519"/>
      <c r="II12" s="519"/>
      <c r="IJ12" s="519"/>
      <c r="IK12" s="519"/>
      <c r="IL12" s="519"/>
      <c r="IM12" s="519"/>
      <c r="IN12" s="519"/>
      <c r="IO12" s="519"/>
      <c r="IP12" s="519"/>
      <c r="IQ12" s="519"/>
      <c r="IR12" s="519"/>
      <c r="IS12" s="519"/>
      <c r="IT12" s="519"/>
      <c r="IU12" s="519"/>
      <c r="IV12" s="519"/>
    </row>
    <row r="13" spans="1:256" s="510" customFormat="1" ht="24.75" customHeight="1">
      <c r="A13" s="541" t="s">
        <v>51</v>
      </c>
      <c r="B13" s="363"/>
      <c r="C13" s="363">
        <f t="shared" si="0"/>
        <v>0</v>
      </c>
      <c r="D13" s="25">
        <v>0</v>
      </c>
      <c r="E13" s="542"/>
      <c r="F13" s="543">
        <v>0</v>
      </c>
      <c r="G13" s="542"/>
      <c r="H13" s="518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HQ13" s="519"/>
      <c r="HR13" s="519"/>
      <c r="HS13" s="519"/>
      <c r="HT13" s="519"/>
      <c r="HU13" s="519"/>
      <c r="HV13" s="519"/>
      <c r="HW13" s="519"/>
      <c r="HX13" s="519"/>
      <c r="HY13" s="519"/>
      <c r="HZ13" s="519"/>
      <c r="IA13" s="519"/>
      <c r="IB13" s="519"/>
      <c r="IC13" s="519"/>
      <c r="ID13" s="519"/>
      <c r="IE13" s="519"/>
      <c r="IF13" s="519"/>
      <c r="IG13" s="519"/>
      <c r="IH13" s="519"/>
      <c r="II13" s="519"/>
      <c r="IJ13" s="519"/>
      <c r="IK13" s="519"/>
      <c r="IL13" s="519"/>
      <c r="IM13" s="519"/>
      <c r="IN13" s="519"/>
      <c r="IO13" s="519"/>
      <c r="IP13" s="519"/>
      <c r="IQ13" s="519"/>
      <c r="IR13" s="519"/>
      <c r="IS13" s="519"/>
      <c r="IT13" s="519"/>
      <c r="IU13" s="519"/>
      <c r="IV13" s="519"/>
    </row>
    <row r="14" spans="1:256" s="510" customFormat="1" ht="24.75" customHeight="1">
      <c r="A14" s="541" t="s">
        <v>52</v>
      </c>
      <c r="B14" s="363"/>
      <c r="C14" s="363">
        <f t="shared" si="0"/>
        <v>9</v>
      </c>
      <c r="D14" s="25">
        <v>9</v>
      </c>
      <c r="E14" s="542">
        <f aca="true" t="shared" si="2" ref="E14:E20">D14/C14</f>
        <v>1</v>
      </c>
      <c r="F14" s="543">
        <v>10</v>
      </c>
      <c r="G14" s="542">
        <f t="shared" si="1"/>
        <v>-0.1</v>
      </c>
      <c r="H14" s="518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HQ14" s="519"/>
      <c r="HR14" s="519"/>
      <c r="HS14" s="519"/>
      <c r="HT14" s="519"/>
      <c r="HU14" s="519"/>
      <c r="HV14" s="519"/>
      <c r="HW14" s="519"/>
      <c r="HX14" s="519"/>
      <c r="HY14" s="519"/>
      <c r="HZ14" s="519"/>
      <c r="IA14" s="519"/>
      <c r="IB14" s="519"/>
      <c r="IC14" s="519"/>
      <c r="ID14" s="519"/>
      <c r="IE14" s="519"/>
      <c r="IF14" s="519"/>
      <c r="IG14" s="519"/>
      <c r="IH14" s="519"/>
      <c r="II14" s="519"/>
      <c r="IJ14" s="519"/>
      <c r="IK14" s="519"/>
      <c r="IL14" s="519"/>
      <c r="IM14" s="519"/>
      <c r="IN14" s="519"/>
      <c r="IO14" s="519"/>
      <c r="IP14" s="519"/>
      <c r="IQ14" s="519"/>
      <c r="IR14" s="519"/>
      <c r="IS14" s="519"/>
      <c r="IT14" s="519"/>
      <c r="IU14" s="519"/>
      <c r="IV14" s="519"/>
    </row>
    <row r="15" spans="1:256" s="510" customFormat="1" ht="24.75" customHeight="1">
      <c r="A15" s="541" t="s">
        <v>53</v>
      </c>
      <c r="B15" s="363"/>
      <c r="C15" s="363">
        <f t="shared" si="0"/>
        <v>0</v>
      </c>
      <c r="D15" s="25">
        <v>0</v>
      </c>
      <c r="E15" s="542"/>
      <c r="F15" s="543">
        <v>0</v>
      </c>
      <c r="G15" s="542"/>
      <c r="H15" s="518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HQ15" s="519"/>
      <c r="HR15" s="519"/>
      <c r="HS15" s="519"/>
      <c r="HT15" s="519"/>
      <c r="HU15" s="519"/>
      <c r="HV15" s="519"/>
      <c r="HW15" s="519"/>
      <c r="HX15" s="519"/>
      <c r="HY15" s="519"/>
      <c r="HZ15" s="519"/>
      <c r="IA15" s="519"/>
      <c r="IB15" s="519"/>
      <c r="IC15" s="519"/>
      <c r="ID15" s="519"/>
      <c r="IE15" s="519"/>
      <c r="IF15" s="519"/>
      <c r="IG15" s="519"/>
      <c r="IH15" s="519"/>
      <c r="II15" s="519"/>
      <c r="IJ15" s="519"/>
      <c r="IK15" s="519"/>
      <c r="IL15" s="519"/>
      <c r="IM15" s="519"/>
      <c r="IN15" s="519"/>
      <c r="IO15" s="519"/>
      <c r="IP15" s="519"/>
      <c r="IQ15" s="519"/>
      <c r="IR15" s="519"/>
      <c r="IS15" s="519"/>
      <c r="IT15" s="519"/>
      <c r="IU15" s="519"/>
      <c r="IV15" s="519"/>
    </row>
    <row r="16" spans="1:256" s="510" customFormat="1" ht="24.75" customHeight="1">
      <c r="A16" s="541" t="s">
        <v>54</v>
      </c>
      <c r="B16" s="363">
        <v>166</v>
      </c>
      <c r="C16" s="363">
        <f t="shared" si="0"/>
        <v>43</v>
      </c>
      <c r="D16" s="25">
        <v>43</v>
      </c>
      <c r="E16" s="542">
        <f t="shared" si="2"/>
        <v>1</v>
      </c>
      <c r="F16" s="543">
        <v>31</v>
      </c>
      <c r="G16" s="542">
        <f t="shared" si="1"/>
        <v>0.3870967741935484</v>
      </c>
      <c r="H16" s="518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HQ16" s="519"/>
      <c r="HR16" s="519"/>
      <c r="HS16" s="519"/>
      <c r="HT16" s="519"/>
      <c r="HU16" s="519"/>
      <c r="HV16" s="519"/>
      <c r="HW16" s="519"/>
      <c r="HX16" s="519"/>
      <c r="HY16" s="519"/>
      <c r="HZ16" s="519"/>
      <c r="IA16" s="519"/>
      <c r="IB16" s="519"/>
      <c r="IC16" s="519"/>
      <c r="ID16" s="519"/>
      <c r="IE16" s="519"/>
      <c r="IF16" s="519"/>
      <c r="IG16" s="519"/>
      <c r="IH16" s="519"/>
      <c r="II16" s="519"/>
      <c r="IJ16" s="519"/>
      <c r="IK16" s="519"/>
      <c r="IL16" s="519"/>
      <c r="IM16" s="519"/>
      <c r="IN16" s="519"/>
      <c r="IO16" s="519"/>
      <c r="IP16" s="519"/>
      <c r="IQ16" s="519"/>
      <c r="IR16" s="519"/>
      <c r="IS16" s="519"/>
      <c r="IT16" s="519"/>
      <c r="IU16" s="519"/>
      <c r="IV16" s="519"/>
    </row>
    <row r="17" spans="1:256" s="510" customFormat="1" ht="24.75" customHeight="1">
      <c r="A17" s="541" t="s">
        <v>55</v>
      </c>
      <c r="B17" s="363">
        <v>0</v>
      </c>
      <c r="C17" s="363">
        <f t="shared" si="0"/>
        <v>10</v>
      </c>
      <c r="D17" s="25"/>
      <c r="E17" s="542">
        <f t="shared" si="2"/>
        <v>0</v>
      </c>
      <c r="F17" s="537">
        <v>0</v>
      </c>
      <c r="G17" s="542"/>
      <c r="H17" s="518">
        <v>10</v>
      </c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HQ17" s="519"/>
      <c r="HR17" s="519"/>
      <c r="HS17" s="519"/>
      <c r="HT17" s="519"/>
      <c r="HU17" s="519"/>
      <c r="HV17" s="519"/>
      <c r="HW17" s="519"/>
      <c r="HX17" s="519"/>
      <c r="HY17" s="519"/>
      <c r="HZ17" s="519"/>
      <c r="IA17" s="519"/>
      <c r="IB17" s="519"/>
      <c r="IC17" s="519"/>
      <c r="ID17" s="519"/>
      <c r="IE17" s="519"/>
      <c r="IF17" s="519"/>
      <c r="IG17" s="519"/>
      <c r="IH17" s="519"/>
      <c r="II17" s="519"/>
      <c r="IJ17" s="519"/>
      <c r="IK17" s="519"/>
      <c r="IL17" s="519"/>
      <c r="IM17" s="519"/>
      <c r="IN17" s="519"/>
      <c r="IO17" s="519"/>
      <c r="IP17" s="519"/>
      <c r="IQ17" s="519"/>
      <c r="IR17" s="519"/>
      <c r="IS17" s="519"/>
      <c r="IT17" s="519"/>
      <c r="IU17" s="519"/>
      <c r="IV17" s="519"/>
    </row>
    <row r="18" spans="1:8" s="508" customFormat="1" ht="24.75" customHeight="1">
      <c r="A18" s="534" t="s">
        <v>56</v>
      </c>
      <c r="B18" s="360">
        <f>SUM(B19:B26)</f>
        <v>555</v>
      </c>
      <c r="C18" s="360">
        <f t="shared" si="0"/>
        <v>431</v>
      </c>
      <c r="D18" s="360">
        <f>SUM(D19:D26)</f>
        <v>401</v>
      </c>
      <c r="E18" s="536">
        <f t="shared" si="2"/>
        <v>0.9303944315545244</v>
      </c>
      <c r="F18" s="539">
        <f>SUM(F19:F26)</f>
        <v>351</v>
      </c>
      <c r="G18" s="536">
        <f>(D18-F18)/F18</f>
        <v>0.14245014245014245</v>
      </c>
      <c r="H18" s="540">
        <f>SUM(H19:H26)</f>
        <v>30</v>
      </c>
    </row>
    <row r="19" spans="1:256" s="509" customFormat="1" ht="24.75" customHeight="1">
      <c r="A19" s="541" t="s">
        <v>45</v>
      </c>
      <c r="B19" s="363">
        <v>492</v>
      </c>
      <c r="C19" s="363">
        <f t="shared" si="0"/>
        <v>358</v>
      </c>
      <c r="D19" s="25">
        <v>358</v>
      </c>
      <c r="E19" s="542">
        <f t="shared" si="2"/>
        <v>1</v>
      </c>
      <c r="F19" s="543">
        <v>311</v>
      </c>
      <c r="G19" s="542">
        <f>(D19-F19)/F19</f>
        <v>0.15112540192926044</v>
      </c>
      <c r="H19" s="518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HQ19" s="519"/>
      <c r="HR19" s="519"/>
      <c r="HS19" s="519"/>
      <c r="HT19" s="519"/>
      <c r="HU19" s="519"/>
      <c r="HV19" s="519"/>
      <c r="HW19" s="519"/>
      <c r="HX19" s="519"/>
      <c r="HY19" s="519"/>
      <c r="HZ19" s="519"/>
      <c r="IA19" s="519"/>
      <c r="IB19" s="519"/>
      <c r="IC19" s="519"/>
      <c r="ID19" s="519"/>
      <c r="IE19" s="519"/>
      <c r="IF19" s="519"/>
      <c r="IG19" s="519"/>
      <c r="IH19" s="519"/>
      <c r="II19" s="519"/>
      <c r="IJ19" s="519"/>
      <c r="IK19" s="519"/>
      <c r="IL19" s="519"/>
      <c r="IM19" s="519"/>
      <c r="IN19" s="519"/>
      <c r="IO19" s="519"/>
      <c r="IP19" s="519"/>
      <c r="IQ19" s="519"/>
      <c r="IR19" s="519"/>
      <c r="IS19" s="519"/>
      <c r="IT19" s="519"/>
      <c r="IU19" s="519"/>
      <c r="IV19" s="519"/>
    </row>
    <row r="20" spans="1:256" s="510" customFormat="1" ht="24.75" customHeight="1">
      <c r="A20" s="541" t="s">
        <v>46</v>
      </c>
      <c r="B20" s="363">
        <v>6</v>
      </c>
      <c r="C20" s="363">
        <f t="shared" si="0"/>
        <v>26</v>
      </c>
      <c r="D20" s="25">
        <v>6</v>
      </c>
      <c r="E20" s="542">
        <f t="shared" si="2"/>
        <v>0.23076923076923078</v>
      </c>
      <c r="F20" s="543">
        <v>10</v>
      </c>
      <c r="G20" s="542">
        <f>(D20-F20)/F20</f>
        <v>-0.4</v>
      </c>
      <c r="H20" s="518">
        <v>20</v>
      </c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HQ20" s="519"/>
      <c r="HR20" s="519"/>
      <c r="HS20" s="519"/>
      <c r="HT20" s="519"/>
      <c r="HU20" s="519"/>
      <c r="HV20" s="519"/>
      <c r="HW20" s="519"/>
      <c r="HX20" s="519"/>
      <c r="HY20" s="519"/>
      <c r="HZ20" s="519"/>
      <c r="IA20" s="519"/>
      <c r="IB20" s="519"/>
      <c r="IC20" s="519"/>
      <c r="ID20" s="519"/>
      <c r="IE20" s="519"/>
      <c r="IF20" s="519"/>
      <c r="IG20" s="519"/>
      <c r="IH20" s="519"/>
      <c r="II20" s="519"/>
      <c r="IJ20" s="519"/>
      <c r="IK20" s="519"/>
      <c r="IL20" s="519"/>
      <c r="IM20" s="519"/>
      <c r="IN20" s="519"/>
      <c r="IO20" s="519"/>
      <c r="IP20" s="519"/>
      <c r="IQ20" s="519"/>
      <c r="IR20" s="519"/>
      <c r="IS20" s="519"/>
      <c r="IT20" s="519"/>
      <c r="IU20" s="519"/>
      <c r="IV20" s="519"/>
    </row>
    <row r="21" spans="1:256" s="510" customFormat="1" ht="24.75" customHeight="1" hidden="1">
      <c r="A21" s="541" t="s">
        <v>47</v>
      </c>
      <c r="B21" s="363"/>
      <c r="C21" s="363">
        <f t="shared" si="0"/>
        <v>0</v>
      </c>
      <c r="D21" s="25">
        <v>0</v>
      </c>
      <c r="E21" s="542"/>
      <c r="F21" s="543">
        <v>0</v>
      </c>
      <c r="G21" s="542"/>
      <c r="H21" s="518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HQ21" s="519"/>
      <c r="HR21" s="519"/>
      <c r="HS21" s="519"/>
      <c r="HT21" s="519"/>
      <c r="HU21" s="519"/>
      <c r="HV21" s="519"/>
      <c r="HW21" s="519"/>
      <c r="HX21" s="519"/>
      <c r="HY21" s="519"/>
      <c r="HZ21" s="519"/>
      <c r="IA21" s="519"/>
      <c r="IB21" s="519"/>
      <c r="IC21" s="519"/>
      <c r="ID21" s="519"/>
      <c r="IE21" s="519"/>
      <c r="IF21" s="519"/>
      <c r="IG21" s="519"/>
      <c r="IH21" s="519"/>
      <c r="II21" s="519"/>
      <c r="IJ21" s="519"/>
      <c r="IK21" s="519"/>
      <c r="IL21" s="519"/>
      <c r="IM21" s="519"/>
      <c r="IN21" s="519"/>
      <c r="IO21" s="519"/>
      <c r="IP21" s="519"/>
      <c r="IQ21" s="519"/>
      <c r="IR21" s="519"/>
      <c r="IS21" s="519"/>
      <c r="IT21" s="519"/>
      <c r="IU21" s="519"/>
      <c r="IV21" s="519"/>
    </row>
    <row r="22" spans="1:256" s="510" customFormat="1" ht="24.75" customHeight="1" hidden="1">
      <c r="A22" s="541" t="s">
        <v>57</v>
      </c>
      <c r="B22" s="363"/>
      <c r="C22" s="363">
        <f t="shared" si="0"/>
        <v>0</v>
      </c>
      <c r="D22" s="25">
        <v>0</v>
      </c>
      <c r="E22" s="542"/>
      <c r="F22" s="543">
        <v>0</v>
      </c>
      <c r="G22" s="542"/>
      <c r="H22" s="518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HQ22" s="519"/>
      <c r="HR22" s="519"/>
      <c r="HS22" s="519"/>
      <c r="HT22" s="519"/>
      <c r="HU22" s="519"/>
      <c r="HV22" s="519"/>
      <c r="HW22" s="519"/>
      <c r="HX22" s="519"/>
      <c r="HY22" s="519"/>
      <c r="HZ22" s="519"/>
      <c r="IA22" s="519"/>
      <c r="IB22" s="519"/>
      <c r="IC22" s="519"/>
      <c r="ID22" s="519"/>
      <c r="IE22" s="519"/>
      <c r="IF22" s="519"/>
      <c r="IG22" s="519"/>
      <c r="IH22" s="519"/>
      <c r="II22" s="519"/>
      <c r="IJ22" s="519"/>
      <c r="IK22" s="519"/>
      <c r="IL22" s="519"/>
      <c r="IM22" s="519"/>
      <c r="IN22" s="519"/>
      <c r="IO22" s="519"/>
      <c r="IP22" s="519"/>
      <c r="IQ22" s="519"/>
      <c r="IR22" s="519"/>
      <c r="IS22" s="519"/>
      <c r="IT22" s="519"/>
      <c r="IU22" s="519"/>
      <c r="IV22" s="519"/>
    </row>
    <row r="23" spans="1:256" s="510" customFormat="1" ht="24.75" customHeight="1" hidden="1">
      <c r="A23" s="541" t="s">
        <v>58</v>
      </c>
      <c r="B23" s="363"/>
      <c r="C23" s="363">
        <f t="shared" si="0"/>
        <v>0</v>
      </c>
      <c r="D23" s="25">
        <v>0</v>
      </c>
      <c r="E23" s="542"/>
      <c r="F23" s="543">
        <v>0</v>
      </c>
      <c r="G23" s="542"/>
      <c r="H23" s="518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HQ23" s="519"/>
      <c r="HR23" s="519"/>
      <c r="HS23" s="519"/>
      <c r="HT23" s="519"/>
      <c r="HU23" s="519"/>
      <c r="HV23" s="519"/>
      <c r="HW23" s="519"/>
      <c r="HX23" s="519"/>
      <c r="HY23" s="519"/>
      <c r="HZ23" s="519"/>
      <c r="IA23" s="519"/>
      <c r="IB23" s="519"/>
      <c r="IC23" s="519"/>
      <c r="ID23" s="519"/>
      <c r="IE23" s="519"/>
      <c r="IF23" s="519"/>
      <c r="IG23" s="519"/>
      <c r="IH23" s="519"/>
      <c r="II23" s="519"/>
      <c r="IJ23" s="519"/>
      <c r="IK23" s="519"/>
      <c r="IL23" s="519"/>
      <c r="IM23" s="519"/>
      <c r="IN23" s="519"/>
      <c r="IO23" s="519"/>
      <c r="IP23" s="519"/>
      <c r="IQ23" s="519"/>
      <c r="IR23" s="519"/>
      <c r="IS23" s="519"/>
      <c r="IT23" s="519"/>
      <c r="IU23" s="519"/>
      <c r="IV23" s="519"/>
    </row>
    <row r="24" spans="1:256" s="510" customFormat="1" ht="24.75" customHeight="1" hidden="1">
      <c r="A24" s="541" t="s">
        <v>59</v>
      </c>
      <c r="B24" s="363"/>
      <c r="C24" s="363">
        <f t="shared" si="0"/>
        <v>0</v>
      </c>
      <c r="D24" s="25">
        <v>0</v>
      </c>
      <c r="E24" s="542"/>
      <c r="F24" s="543">
        <v>0</v>
      </c>
      <c r="G24" s="542"/>
      <c r="H24" s="518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519"/>
      <c r="HQ24" s="519"/>
      <c r="HR24" s="519"/>
      <c r="HS24" s="519"/>
      <c r="HT24" s="519"/>
      <c r="HU24" s="519"/>
      <c r="HV24" s="519"/>
      <c r="HW24" s="519"/>
      <c r="HX24" s="519"/>
      <c r="HY24" s="519"/>
      <c r="HZ24" s="519"/>
      <c r="IA24" s="519"/>
      <c r="IB24" s="519"/>
      <c r="IC24" s="519"/>
      <c r="ID24" s="519"/>
      <c r="IE24" s="519"/>
      <c r="IF24" s="519"/>
      <c r="IG24" s="519"/>
      <c r="IH24" s="519"/>
      <c r="II24" s="519"/>
      <c r="IJ24" s="519"/>
      <c r="IK24" s="519"/>
      <c r="IL24" s="519"/>
      <c r="IM24" s="519"/>
      <c r="IN24" s="519"/>
      <c r="IO24" s="519"/>
      <c r="IP24" s="519"/>
      <c r="IQ24" s="519"/>
      <c r="IR24" s="519"/>
      <c r="IS24" s="519"/>
      <c r="IT24" s="519"/>
      <c r="IU24" s="519"/>
      <c r="IV24" s="519"/>
    </row>
    <row r="25" spans="1:256" s="510" customFormat="1" ht="24.75" customHeight="1">
      <c r="A25" s="541" t="s">
        <v>54</v>
      </c>
      <c r="B25" s="363">
        <v>57</v>
      </c>
      <c r="C25" s="363">
        <f t="shared" si="0"/>
        <v>37</v>
      </c>
      <c r="D25" s="25">
        <v>37</v>
      </c>
      <c r="E25" s="542">
        <f aca="true" t="shared" si="3" ref="E25:E30">D25/C25</f>
        <v>1</v>
      </c>
      <c r="F25" s="543">
        <v>30</v>
      </c>
      <c r="G25" s="542">
        <f aca="true" t="shared" si="4" ref="G25:G30">(D25-F25)/F25</f>
        <v>0.23333333333333334</v>
      </c>
      <c r="H25" s="518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HQ25" s="519"/>
      <c r="HR25" s="519"/>
      <c r="HS25" s="519"/>
      <c r="HT25" s="519"/>
      <c r="HU25" s="519"/>
      <c r="HV25" s="519"/>
      <c r="HW25" s="519"/>
      <c r="HX25" s="519"/>
      <c r="HY25" s="519"/>
      <c r="HZ25" s="519"/>
      <c r="IA25" s="519"/>
      <c r="IB25" s="519"/>
      <c r="IC25" s="519"/>
      <c r="ID25" s="519"/>
      <c r="IE25" s="519"/>
      <c r="IF25" s="519"/>
      <c r="IG25" s="519"/>
      <c r="IH25" s="519"/>
      <c r="II25" s="519"/>
      <c r="IJ25" s="519"/>
      <c r="IK25" s="519"/>
      <c r="IL25" s="519"/>
      <c r="IM25" s="519"/>
      <c r="IN25" s="519"/>
      <c r="IO25" s="519"/>
      <c r="IP25" s="519"/>
      <c r="IQ25" s="519"/>
      <c r="IR25" s="519"/>
      <c r="IS25" s="519"/>
      <c r="IT25" s="519"/>
      <c r="IU25" s="519"/>
      <c r="IV25" s="519"/>
    </row>
    <row r="26" spans="1:256" s="510" customFormat="1" ht="24.75" customHeight="1">
      <c r="A26" s="541" t="s">
        <v>60</v>
      </c>
      <c r="B26" s="363">
        <v>0</v>
      </c>
      <c r="C26" s="363">
        <f t="shared" si="0"/>
        <v>10</v>
      </c>
      <c r="D26" s="25"/>
      <c r="E26" s="542">
        <f t="shared" si="3"/>
        <v>0</v>
      </c>
      <c r="F26" s="543">
        <v>0</v>
      </c>
      <c r="G26" s="542"/>
      <c r="H26" s="518">
        <v>10</v>
      </c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HQ26" s="519"/>
      <c r="HR26" s="519"/>
      <c r="HS26" s="519"/>
      <c r="HT26" s="519"/>
      <c r="HU26" s="519"/>
      <c r="HV26" s="519"/>
      <c r="HW26" s="519"/>
      <c r="HX26" s="519"/>
      <c r="HY26" s="519"/>
      <c r="HZ26" s="519"/>
      <c r="IA26" s="519"/>
      <c r="IB26" s="519"/>
      <c r="IC26" s="519"/>
      <c r="ID26" s="519"/>
      <c r="IE26" s="519"/>
      <c r="IF26" s="519"/>
      <c r="IG26" s="519"/>
      <c r="IH26" s="519"/>
      <c r="II26" s="519"/>
      <c r="IJ26" s="519"/>
      <c r="IK26" s="519"/>
      <c r="IL26" s="519"/>
      <c r="IM26" s="519"/>
      <c r="IN26" s="519"/>
      <c r="IO26" s="519"/>
      <c r="IP26" s="519"/>
      <c r="IQ26" s="519"/>
      <c r="IR26" s="519"/>
      <c r="IS26" s="519"/>
      <c r="IT26" s="519"/>
      <c r="IU26" s="519"/>
      <c r="IV26" s="519"/>
    </row>
    <row r="27" spans="1:8" s="508" customFormat="1" ht="39.75" customHeight="1">
      <c r="A27" s="534" t="s">
        <v>61</v>
      </c>
      <c r="B27" s="360">
        <f>SUM(B28:B37)</f>
        <v>10332</v>
      </c>
      <c r="C27" s="360">
        <f t="shared" si="0"/>
        <v>10494</v>
      </c>
      <c r="D27" s="360">
        <f>SUM(D28:D37)</f>
        <v>10453</v>
      </c>
      <c r="E27" s="536">
        <f t="shared" si="3"/>
        <v>0.9960930055269678</v>
      </c>
      <c r="F27" s="539">
        <f>SUM(F28:F37)</f>
        <v>5208</v>
      </c>
      <c r="G27" s="536">
        <f t="shared" si="4"/>
        <v>1.0071044546850998</v>
      </c>
      <c r="H27" s="540">
        <f>SUM(H28:H37)</f>
        <v>41</v>
      </c>
    </row>
    <row r="28" spans="1:256" s="509" customFormat="1" ht="24.75" customHeight="1">
      <c r="A28" s="541" t="s">
        <v>45</v>
      </c>
      <c r="B28" s="363">
        <v>3617</v>
      </c>
      <c r="C28" s="363">
        <f t="shared" si="0"/>
        <v>2412</v>
      </c>
      <c r="D28" s="25">
        <v>2412</v>
      </c>
      <c r="E28" s="542">
        <f t="shared" si="3"/>
        <v>1</v>
      </c>
      <c r="F28" s="543">
        <v>1899</v>
      </c>
      <c r="G28" s="542">
        <f t="shared" si="4"/>
        <v>0.27014218009478674</v>
      </c>
      <c r="H28" s="518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HQ28" s="519"/>
      <c r="HR28" s="519"/>
      <c r="HS28" s="519"/>
      <c r="HT28" s="519"/>
      <c r="HU28" s="519"/>
      <c r="HV28" s="519"/>
      <c r="HW28" s="519"/>
      <c r="HX28" s="519"/>
      <c r="HY28" s="519"/>
      <c r="HZ28" s="519"/>
      <c r="IA28" s="519"/>
      <c r="IB28" s="519"/>
      <c r="IC28" s="519"/>
      <c r="ID28" s="519"/>
      <c r="IE28" s="519"/>
      <c r="IF28" s="519"/>
      <c r="IG28" s="519"/>
      <c r="IH28" s="519"/>
      <c r="II28" s="519"/>
      <c r="IJ28" s="519"/>
      <c r="IK28" s="519"/>
      <c r="IL28" s="519"/>
      <c r="IM28" s="519"/>
      <c r="IN28" s="519"/>
      <c r="IO28" s="519"/>
      <c r="IP28" s="519"/>
      <c r="IQ28" s="519"/>
      <c r="IR28" s="519"/>
      <c r="IS28" s="519"/>
      <c r="IT28" s="519"/>
      <c r="IU28" s="519"/>
      <c r="IV28" s="519"/>
    </row>
    <row r="29" spans="1:256" s="510" customFormat="1" ht="24.75" customHeight="1">
      <c r="A29" s="541" t="s">
        <v>46</v>
      </c>
      <c r="B29" s="363">
        <v>2216</v>
      </c>
      <c r="C29" s="363">
        <f t="shared" si="0"/>
        <v>605</v>
      </c>
      <c r="D29" s="25">
        <v>605</v>
      </c>
      <c r="E29" s="542">
        <f t="shared" si="3"/>
        <v>1</v>
      </c>
      <c r="F29" s="543">
        <v>386</v>
      </c>
      <c r="G29" s="542">
        <f t="shared" si="4"/>
        <v>0.5673575129533679</v>
      </c>
      <c r="H29" s="518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HQ29" s="519"/>
      <c r="HR29" s="519"/>
      <c r="HS29" s="519"/>
      <c r="HT29" s="519"/>
      <c r="HU29" s="519"/>
      <c r="HV29" s="519"/>
      <c r="HW29" s="519"/>
      <c r="HX29" s="519"/>
      <c r="HY29" s="519"/>
      <c r="HZ29" s="519"/>
      <c r="IA29" s="519"/>
      <c r="IB29" s="519"/>
      <c r="IC29" s="519"/>
      <c r="ID29" s="519"/>
      <c r="IE29" s="519"/>
      <c r="IF29" s="519"/>
      <c r="IG29" s="519"/>
      <c r="IH29" s="519"/>
      <c r="II29" s="519"/>
      <c r="IJ29" s="519"/>
      <c r="IK29" s="519"/>
      <c r="IL29" s="519"/>
      <c r="IM29" s="519"/>
      <c r="IN29" s="519"/>
      <c r="IO29" s="519"/>
      <c r="IP29" s="519"/>
      <c r="IQ29" s="519"/>
      <c r="IR29" s="519"/>
      <c r="IS29" s="519"/>
      <c r="IT29" s="519"/>
      <c r="IU29" s="519"/>
      <c r="IV29" s="519"/>
    </row>
    <row r="30" spans="1:256" s="510" customFormat="1" ht="24.75" customHeight="1">
      <c r="A30" s="541" t="s">
        <v>47</v>
      </c>
      <c r="B30" s="363">
        <v>40</v>
      </c>
      <c r="C30" s="363">
        <f t="shared" si="0"/>
        <v>40</v>
      </c>
      <c r="D30" s="25">
        <v>40</v>
      </c>
      <c r="E30" s="542">
        <f t="shared" si="3"/>
        <v>1</v>
      </c>
      <c r="F30" s="543">
        <v>211</v>
      </c>
      <c r="G30" s="542">
        <f t="shared" si="4"/>
        <v>-0.8104265402843602</v>
      </c>
      <c r="H30" s="518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HQ30" s="519"/>
      <c r="HR30" s="519"/>
      <c r="HS30" s="519"/>
      <c r="HT30" s="519"/>
      <c r="HU30" s="519"/>
      <c r="HV30" s="519"/>
      <c r="HW30" s="519"/>
      <c r="HX30" s="519"/>
      <c r="HY30" s="519"/>
      <c r="HZ30" s="519"/>
      <c r="IA30" s="519"/>
      <c r="IB30" s="519"/>
      <c r="IC30" s="519"/>
      <c r="ID30" s="519"/>
      <c r="IE30" s="519"/>
      <c r="IF30" s="519"/>
      <c r="IG30" s="519"/>
      <c r="IH30" s="519"/>
      <c r="II30" s="519"/>
      <c r="IJ30" s="519"/>
      <c r="IK30" s="519"/>
      <c r="IL30" s="519"/>
      <c r="IM30" s="519"/>
      <c r="IN30" s="519"/>
      <c r="IO30" s="519"/>
      <c r="IP30" s="519"/>
      <c r="IQ30" s="519"/>
      <c r="IR30" s="519"/>
      <c r="IS30" s="519"/>
      <c r="IT30" s="519"/>
      <c r="IU30" s="519"/>
      <c r="IV30" s="519"/>
    </row>
    <row r="31" spans="1:256" s="510" customFormat="1" ht="24.75" customHeight="1">
      <c r="A31" s="541" t="s">
        <v>62</v>
      </c>
      <c r="B31" s="363">
        <v>0</v>
      </c>
      <c r="C31" s="363">
        <f t="shared" si="0"/>
        <v>0</v>
      </c>
      <c r="D31" s="25">
        <v>0</v>
      </c>
      <c r="E31" s="542"/>
      <c r="F31" s="543">
        <v>0</v>
      </c>
      <c r="G31" s="542"/>
      <c r="H31" s="518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HQ31" s="519"/>
      <c r="HR31" s="519"/>
      <c r="HS31" s="519"/>
      <c r="HT31" s="519"/>
      <c r="HU31" s="519"/>
      <c r="HV31" s="519"/>
      <c r="HW31" s="519"/>
      <c r="HX31" s="519"/>
      <c r="HY31" s="519"/>
      <c r="HZ31" s="519"/>
      <c r="IA31" s="519"/>
      <c r="IB31" s="519"/>
      <c r="IC31" s="519"/>
      <c r="ID31" s="519"/>
      <c r="IE31" s="519"/>
      <c r="IF31" s="519"/>
      <c r="IG31" s="519"/>
      <c r="IH31" s="519"/>
      <c r="II31" s="519"/>
      <c r="IJ31" s="519"/>
      <c r="IK31" s="519"/>
      <c r="IL31" s="519"/>
      <c r="IM31" s="519"/>
      <c r="IN31" s="519"/>
      <c r="IO31" s="519"/>
      <c r="IP31" s="519"/>
      <c r="IQ31" s="519"/>
      <c r="IR31" s="519"/>
      <c r="IS31" s="519"/>
      <c r="IT31" s="519"/>
      <c r="IU31" s="519"/>
      <c r="IV31" s="519"/>
    </row>
    <row r="32" spans="1:256" s="510" customFormat="1" ht="24.75" customHeight="1">
      <c r="A32" s="541" t="s">
        <v>63</v>
      </c>
      <c r="B32" s="363">
        <v>0</v>
      </c>
      <c r="C32" s="363">
        <f t="shared" si="0"/>
        <v>0</v>
      </c>
      <c r="D32" s="25">
        <v>0</v>
      </c>
      <c r="E32" s="542"/>
      <c r="F32" s="543">
        <v>0</v>
      </c>
      <c r="G32" s="542"/>
      <c r="H32" s="518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HQ32" s="519"/>
      <c r="HR32" s="519"/>
      <c r="HS32" s="519"/>
      <c r="HT32" s="519"/>
      <c r="HU32" s="519"/>
      <c r="HV32" s="519"/>
      <c r="HW32" s="519"/>
      <c r="HX32" s="519"/>
      <c r="HY32" s="519"/>
      <c r="HZ32" s="519"/>
      <c r="IA32" s="519"/>
      <c r="IB32" s="519"/>
      <c r="IC32" s="519"/>
      <c r="ID32" s="519"/>
      <c r="IE32" s="519"/>
      <c r="IF32" s="519"/>
      <c r="IG32" s="519"/>
      <c r="IH32" s="519"/>
      <c r="II32" s="519"/>
      <c r="IJ32" s="519"/>
      <c r="IK32" s="519"/>
      <c r="IL32" s="519"/>
      <c r="IM32" s="519"/>
      <c r="IN32" s="519"/>
      <c r="IO32" s="519"/>
      <c r="IP32" s="519"/>
      <c r="IQ32" s="519"/>
      <c r="IR32" s="519"/>
      <c r="IS32" s="519"/>
      <c r="IT32" s="519"/>
      <c r="IU32" s="519"/>
      <c r="IV32" s="519"/>
    </row>
    <row r="33" spans="1:256" s="510" customFormat="1" ht="24.75" customHeight="1">
      <c r="A33" s="541" t="s">
        <v>64</v>
      </c>
      <c r="B33" s="363">
        <v>0</v>
      </c>
      <c r="C33" s="363">
        <f t="shared" si="0"/>
        <v>0</v>
      </c>
      <c r="D33" s="25">
        <v>0</v>
      </c>
      <c r="E33" s="542"/>
      <c r="F33" s="543">
        <v>0</v>
      </c>
      <c r="G33" s="542"/>
      <c r="H33" s="518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HQ33" s="519"/>
      <c r="HR33" s="519"/>
      <c r="HS33" s="519"/>
      <c r="HT33" s="519"/>
      <c r="HU33" s="519"/>
      <c r="HV33" s="519"/>
      <c r="HW33" s="519"/>
      <c r="HX33" s="519"/>
      <c r="HY33" s="519"/>
      <c r="HZ33" s="519"/>
      <c r="IA33" s="519"/>
      <c r="IB33" s="519"/>
      <c r="IC33" s="519"/>
      <c r="ID33" s="519"/>
      <c r="IE33" s="519"/>
      <c r="IF33" s="519"/>
      <c r="IG33" s="519"/>
      <c r="IH33" s="519"/>
      <c r="II33" s="519"/>
      <c r="IJ33" s="519"/>
      <c r="IK33" s="519"/>
      <c r="IL33" s="519"/>
      <c r="IM33" s="519"/>
      <c r="IN33" s="519"/>
      <c r="IO33" s="519"/>
      <c r="IP33" s="519"/>
      <c r="IQ33" s="519"/>
      <c r="IR33" s="519"/>
      <c r="IS33" s="519"/>
      <c r="IT33" s="519"/>
      <c r="IU33" s="519"/>
      <c r="IV33" s="519"/>
    </row>
    <row r="34" spans="1:256" s="510" customFormat="1" ht="24.75" customHeight="1">
      <c r="A34" s="541" t="s">
        <v>65</v>
      </c>
      <c r="B34" s="363">
        <v>22</v>
      </c>
      <c r="C34" s="363">
        <f t="shared" si="0"/>
        <v>70</v>
      </c>
      <c r="D34" s="25">
        <v>29</v>
      </c>
      <c r="E34" s="542">
        <f aca="true" t="shared" si="5" ref="E34:E39">D34/C34</f>
        <v>0.4142857142857143</v>
      </c>
      <c r="F34" s="543">
        <v>50</v>
      </c>
      <c r="G34" s="542">
        <f aca="true" t="shared" si="6" ref="G34:G39">(D34-F34)/F34</f>
        <v>-0.42</v>
      </c>
      <c r="H34" s="518">
        <v>41</v>
      </c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HQ34" s="519"/>
      <c r="HR34" s="519"/>
      <c r="HS34" s="519"/>
      <c r="HT34" s="519"/>
      <c r="HU34" s="519"/>
      <c r="HV34" s="519"/>
      <c r="HW34" s="519"/>
      <c r="HX34" s="519"/>
      <c r="HY34" s="519"/>
      <c r="HZ34" s="519"/>
      <c r="IA34" s="519"/>
      <c r="IB34" s="519"/>
      <c r="IC34" s="519"/>
      <c r="ID34" s="519"/>
      <c r="IE34" s="519"/>
      <c r="IF34" s="519"/>
      <c r="IG34" s="519"/>
      <c r="IH34" s="519"/>
      <c r="II34" s="519"/>
      <c r="IJ34" s="519"/>
      <c r="IK34" s="519"/>
      <c r="IL34" s="519"/>
      <c r="IM34" s="519"/>
      <c r="IN34" s="519"/>
      <c r="IO34" s="519"/>
      <c r="IP34" s="519"/>
      <c r="IQ34" s="519"/>
      <c r="IR34" s="519"/>
      <c r="IS34" s="519"/>
      <c r="IT34" s="519"/>
      <c r="IU34" s="519"/>
      <c r="IV34" s="519"/>
    </row>
    <row r="35" spans="1:256" s="510" customFormat="1" ht="24.75" customHeight="1">
      <c r="A35" s="541" t="s">
        <v>66</v>
      </c>
      <c r="B35" s="363"/>
      <c r="C35" s="363">
        <f t="shared" si="0"/>
        <v>0</v>
      </c>
      <c r="D35" s="25">
        <v>0</v>
      </c>
      <c r="E35" s="542"/>
      <c r="F35" s="543">
        <v>0</v>
      </c>
      <c r="G35" s="542"/>
      <c r="H35" s="518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HQ35" s="519"/>
      <c r="HR35" s="519"/>
      <c r="HS35" s="519"/>
      <c r="HT35" s="519"/>
      <c r="HU35" s="519"/>
      <c r="HV35" s="519"/>
      <c r="HW35" s="519"/>
      <c r="HX35" s="519"/>
      <c r="HY35" s="519"/>
      <c r="HZ35" s="519"/>
      <c r="IA35" s="519"/>
      <c r="IB35" s="519"/>
      <c r="IC35" s="519"/>
      <c r="ID35" s="519"/>
      <c r="IE35" s="519"/>
      <c r="IF35" s="519"/>
      <c r="IG35" s="519"/>
      <c r="IH35" s="519"/>
      <c r="II35" s="519"/>
      <c r="IJ35" s="519"/>
      <c r="IK35" s="519"/>
      <c r="IL35" s="519"/>
      <c r="IM35" s="519"/>
      <c r="IN35" s="519"/>
      <c r="IO35" s="519"/>
      <c r="IP35" s="519"/>
      <c r="IQ35" s="519"/>
      <c r="IR35" s="519"/>
      <c r="IS35" s="519"/>
      <c r="IT35" s="519"/>
      <c r="IU35" s="519"/>
      <c r="IV35" s="519"/>
    </row>
    <row r="36" spans="1:256" s="510" customFormat="1" ht="24.75" customHeight="1">
      <c r="A36" s="541" t="s">
        <v>54</v>
      </c>
      <c r="B36" s="363">
        <v>2364</v>
      </c>
      <c r="C36" s="363">
        <f t="shared" si="0"/>
        <v>1436</v>
      </c>
      <c r="D36" s="25">
        <v>1436</v>
      </c>
      <c r="E36" s="542">
        <f t="shared" si="5"/>
        <v>1</v>
      </c>
      <c r="F36" s="543">
        <v>1192</v>
      </c>
      <c r="G36" s="542">
        <f t="shared" si="6"/>
        <v>0.20469798657718122</v>
      </c>
      <c r="H36" s="518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/>
      <c r="AC36" s="519"/>
      <c r="AD36" s="519"/>
      <c r="AE36" s="519"/>
      <c r="AF36" s="519"/>
      <c r="HQ36" s="519"/>
      <c r="HR36" s="519"/>
      <c r="HS36" s="519"/>
      <c r="HT36" s="519"/>
      <c r="HU36" s="519"/>
      <c r="HV36" s="519"/>
      <c r="HW36" s="519"/>
      <c r="HX36" s="519"/>
      <c r="HY36" s="519"/>
      <c r="HZ36" s="519"/>
      <c r="IA36" s="519"/>
      <c r="IB36" s="519"/>
      <c r="IC36" s="519"/>
      <c r="ID36" s="519"/>
      <c r="IE36" s="519"/>
      <c r="IF36" s="519"/>
      <c r="IG36" s="519"/>
      <c r="IH36" s="519"/>
      <c r="II36" s="519"/>
      <c r="IJ36" s="519"/>
      <c r="IK36" s="519"/>
      <c r="IL36" s="519"/>
      <c r="IM36" s="519"/>
      <c r="IN36" s="519"/>
      <c r="IO36" s="519"/>
      <c r="IP36" s="519"/>
      <c r="IQ36" s="519"/>
      <c r="IR36" s="519"/>
      <c r="IS36" s="519"/>
      <c r="IT36" s="519"/>
      <c r="IU36" s="519"/>
      <c r="IV36" s="519"/>
    </row>
    <row r="37" spans="1:256" s="510" customFormat="1" ht="39.75" customHeight="1">
      <c r="A37" s="541" t="s">
        <v>67</v>
      </c>
      <c r="B37" s="363">
        <v>2073</v>
      </c>
      <c r="C37" s="363">
        <f t="shared" si="0"/>
        <v>5931</v>
      </c>
      <c r="D37" s="25">
        <v>5931</v>
      </c>
      <c r="E37" s="542">
        <f t="shared" si="5"/>
        <v>1</v>
      </c>
      <c r="F37" s="543">
        <v>1470</v>
      </c>
      <c r="G37" s="542">
        <f t="shared" si="6"/>
        <v>3.0346938775510206</v>
      </c>
      <c r="H37" s="518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HQ37" s="519"/>
      <c r="HR37" s="519"/>
      <c r="HS37" s="519"/>
      <c r="HT37" s="519"/>
      <c r="HU37" s="519"/>
      <c r="HV37" s="519"/>
      <c r="HW37" s="519"/>
      <c r="HX37" s="519"/>
      <c r="HY37" s="519"/>
      <c r="HZ37" s="519"/>
      <c r="IA37" s="519"/>
      <c r="IB37" s="519"/>
      <c r="IC37" s="519"/>
      <c r="ID37" s="519"/>
      <c r="IE37" s="519"/>
      <c r="IF37" s="519"/>
      <c r="IG37" s="519"/>
      <c r="IH37" s="519"/>
      <c r="II37" s="519"/>
      <c r="IJ37" s="519"/>
      <c r="IK37" s="519"/>
      <c r="IL37" s="519"/>
      <c r="IM37" s="519"/>
      <c r="IN37" s="519"/>
      <c r="IO37" s="519"/>
      <c r="IP37" s="519"/>
      <c r="IQ37" s="519"/>
      <c r="IR37" s="519"/>
      <c r="IS37" s="519"/>
      <c r="IT37" s="519"/>
      <c r="IU37" s="519"/>
      <c r="IV37" s="519"/>
    </row>
    <row r="38" spans="1:8" s="508" customFormat="1" ht="24.75" customHeight="1">
      <c r="A38" s="534" t="s">
        <v>68</v>
      </c>
      <c r="B38" s="360">
        <f>SUM(B39:B48)</f>
        <v>509</v>
      </c>
      <c r="C38" s="360">
        <f t="shared" si="0"/>
        <v>352</v>
      </c>
      <c r="D38" s="360">
        <f>SUM(D39:D48)</f>
        <v>352</v>
      </c>
      <c r="E38" s="536">
        <f t="shared" si="5"/>
        <v>1</v>
      </c>
      <c r="F38" s="539">
        <f>SUM(F39:F48)</f>
        <v>340</v>
      </c>
      <c r="G38" s="536">
        <f t="shared" si="6"/>
        <v>0.03529411764705882</v>
      </c>
      <c r="H38" s="540">
        <f>SUM(H39:H48)</f>
        <v>0</v>
      </c>
    </row>
    <row r="39" spans="1:256" s="509" customFormat="1" ht="24.75" customHeight="1">
      <c r="A39" s="541" t="s">
        <v>45</v>
      </c>
      <c r="B39" s="363">
        <v>278</v>
      </c>
      <c r="C39" s="363">
        <f t="shared" si="0"/>
        <v>184</v>
      </c>
      <c r="D39" s="25">
        <v>184</v>
      </c>
      <c r="E39" s="542">
        <f t="shared" si="5"/>
        <v>1</v>
      </c>
      <c r="F39" s="543">
        <v>196</v>
      </c>
      <c r="G39" s="542">
        <f t="shared" si="6"/>
        <v>-0.061224489795918366</v>
      </c>
      <c r="H39" s="518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HQ39" s="519"/>
      <c r="HR39" s="519"/>
      <c r="HS39" s="519"/>
      <c r="HT39" s="519"/>
      <c r="HU39" s="519"/>
      <c r="HV39" s="519"/>
      <c r="HW39" s="519"/>
      <c r="HX39" s="519"/>
      <c r="HY39" s="519"/>
      <c r="HZ39" s="519"/>
      <c r="IA39" s="519"/>
      <c r="IB39" s="519"/>
      <c r="IC39" s="519"/>
      <c r="ID39" s="519"/>
      <c r="IE39" s="519"/>
      <c r="IF39" s="519"/>
      <c r="IG39" s="519"/>
      <c r="IH39" s="519"/>
      <c r="II39" s="519"/>
      <c r="IJ39" s="519"/>
      <c r="IK39" s="519"/>
      <c r="IL39" s="519"/>
      <c r="IM39" s="519"/>
      <c r="IN39" s="519"/>
      <c r="IO39" s="519"/>
      <c r="IP39" s="519"/>
      <c r="IQ39" s="519"/>
      <c r="IR39" s="519"/>
      <c r="IS39" s="519"/>
      <c r="IT39" s="519"/>
      <c r="IU39" s="519"/>
      <c r="IV39" s="519"/>
    </row>
    <row r="40" spans="1:256" s="510" customFormat="1" ht="24.75" customHeight="1">
      <c r="A40" s="541" t="s">
        <v>46</v>
      </c>
      <c r="B40" s="363">
        <v>0</v>
      </c>
      <c r="C40" s="363">
        <f t="shared" si="0"/>
        <v>0</v>
      </c>
      <c r="D40" s="363">
        <v>0</v>
      </c>
      <c r="E40" s="542"/>
      <c r="F40" s="543">
        <v>0</v>
      </c>
      <c r="G40" s="542"/>
      <c r="H40" s="518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HQ40" s="519"/>
      <c r="HR40" s="519"/>
      <c r="HS40" s="519"/>
      <c r="HT40" s="519"/>
      <c r="HU40" s="519"/>
      <c r="HV40" s="519"/>
      <c r="HW40" s="519"/>
      <c r="HX40" s="519"/>
      <c r="HY40" s="519"/>
      <c r="HZ40" s="519"/>
      <c r="IA40" s="519"/>
      <c r="IB40" s="519"/>
      <c r="IC40" s="519"/>
      <c r="ID40" s="519"/>
      <c r="IE40" s="519"/>
      <c r="IF40" s="519"/>
      <c r="IG40" s="519"/>
      <c r="IH40" s="519"/>
      <c r="II40" s="519"/>
      <c r="IJ40" s="519"/>
      <c r="IK40" s="519"/>
      <c r="IL40" s="519"/>
      <c r="IM40" s="519"/>
      <c r="IN40" s="519"/>
      <c r="IO40" s="519"/>
      <c r="IP40" s="519"/>
      <c r="IQ40" s="519"/>
      <c r="IR40" s="519"/>
      <c r="IS40" s="519"/>
      <c r="IT40" s="519"/>
      <c r="IU40" s="519"/>
      <c r="IV40" s="519"/>
    </row>
    <row r="41" spans="1:256" s="510" customFormat="1" ht="24.75" customHeight="1" hidden="1">
      <c r="A41" s="541" t="s">
        <v>47</v>
      </c>
      <c r="B41" s="363">
        <v>0</v>
      </c>
      <c r="C41" s="363">
        <f t="shared" si="0"/>
        <v>0</v>
      </c>
      <c r="D41" s="363">
        <v>0</v>
      </c>
      <c r="E41" s="542"/>
      <c r="F41" s="543">
        <v>0</v>
      </c>
      <c r="G41" s="542"/>
      <c r="H41" s="518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HQ41" s="519"/>
      <c r="HR41" s="519"/>
      <c r="HS41" s="519"/>
      <c r="HT41" s="519"/>
      <c r="HU41" s="519"/>
      <c r="HV41" s="519"/>
      <c r="HW41" s="519"/>
      <c r="HX41" s="519"/>
      <c r="HY41" s="519"/>
      <c r="HZ41" s="519"/>
      <c r="IA41" s="519"/>
      <c r="IB41" s="519"/>
      <c r="IC41" s="519"/>
      <c r="ID41" s="519"/>
      <c r="IE41" s="519"/>
      <c r="IF41" s="519"/>
      <c r="IG41" s="519"/>
      <c r="IH41" s="519"/>
      <c r="II41" s="519"/>
      <c r="IJ41" s="519"/>
      <c r="IK41" s="519"/>
      <c r="IL41" s="519"/>
      <c r="IM41" s="519"/>
      <c r="IN41" s="519"/>
      <c r="IO41" s="519"/>
      <c r="IP41" s="519"/>
      <c r="IQ41" s="519"/>
      <c r="IR41" s="519"/>
      <c r="IS41" s="519"/>
      <c r="IT41" s="519"/>
      <c r="IU41" s="519"/>
      <c r="IV41" s="519"/>
    </row>
    <row r="42" spans="1:256" s="510" customFormat="1" ht="24.75" customHeight="1" hidden="1">
      <c r="A42" s="541" t="s">
        <v>69</v>
      </c>
      <c r="B42" s="363">
        <v>0</v>
      </c>
      <c r="C42" s="363">
        <f t="shared" si="0"/>
        <v>0</v>
      </c>
      <c r="D42" s="363">
        <v>0</v>
      </c>
      <c r="E42" s="542"/>
      <c r="F42" s="543">
        <v>0</v>
      </c>
      <c r="G42" s="542"/>
      <c r="H42" s="518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519"/>
      <c r="AF42" s="519"/>
      <c r="HQ42" s="519"/>
      <c r="HR42" s="519"/>
      <c r="HS42" s="519"/>
      <c r="HT42" s="519"/>
      <c r="HU42" s="519"/>
      <c r="HV42" s="519"/>
      <c r="HW42" s="519"/>
      <c r="HX42" s="519"/>
      <c r="HY42" s="519"/>
      <c r="HZ42" s="519"/>
      <c r="IA42" s="519"/>
      <c r="IB42" s="519"/>
      <c r="IC42" s="519"/>
      <c r="ID42" s="519"/>
      <c r="IE42" s="519"/>
      <c r="IF42" s="519"/>
      <c r="IG42" s="519"/>
      <c r="IH42" s="519"/>
      <c r="II42" s="519"/>
      <c r="IJ42" s="519"/>
      <c r="IK42" s="519"/>
      <c r="IL42" s="519"/>
      <c r="IM42" s="519"/>
      <c r="IN42" s="519"/>
      <c r="IO42" s="519"/>
      <c r="IP42" s="519"/>
      <c r="IQ42" s="519"/>
      <c r="IR42" s="519"/>
      <c r="IS42" s="519"/>
      <c r="IT42" s="519"/>
      <c r="IU42" s="519"/>
      <c r="IV42" s="519"/>
    </row>
    <row r="43" spans="1:256" s="510" customFormat="1" ht="24.75" customHeight="1" hidden="1">
      <c r="A43" s="541" t="s">
        <v>70</v>
      </c>
      <c r="B43" s="363">
        <v>0</v>
      </c>
      <c r="C43" s="363">
        <f t="shared" si="0"/>
        <v>0</v>
      </c>
      <c r="D43" s="363">
        <v>0</v>
      </c>
      <c r="E43" s="542"/>
      <c r="F43" s="543">
        <v>0</v>
      </c>
      <c r="G43" s="542"/>
      <c r="H43" s="518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19"/>
      <c r="X43" s="519"/>
      <c r="Y43" s="519"/>
      <c r="Z43" s="519"/>
      <c r="AA43" s="519"/>
      <c r="AB43" s="519"/>
      <c r="AC43" s="519"/>
      <c r="AD43" s="519"/>
      <c r="AE43" s="519"/>
      <c r="AF43" s="519"/>
      <c r="HQ43" s="519"/>
      <c r="HR43" s="519"/>
      <c r="HS43" s="519"/>
      <c r="HT43" s="519"/>
      <c r="HU43" s="519"/>
      <c r="HV43" s="519"/>
      <c r="HW43" s="519"/>
      <c r="HX43" s="519"/>
      <c r="HY43" s="519"/>
      <c r="HZ43" s="519"/>
      <c r="IA43" s="519"/>
      <c r="IB43" s="519"/>
      <c r="IC43" s="519"/>
      <c r="ID43" s="519"/>
      <c r="IE43" s="519"/>
      <c r="IF43" s="519"/>
      <c r="IG43" s="519"/>
      <c r="IH43" s="519"/>
      <c r="II43" s="519"/>
      <c r="IJ43" s="519"/>
      <c r="IK43" s="519"/>
      <c r="IL43" s="519"/>
      <c r="IM43" s="519"/>
      <c r="IN43" s="519"/>
      <c r="IO43" s="519"/>
      <c r="IP43" s="519"/>
      <c r="IQ43" s="519"/>
      <c r="IR43" s="519"/>
      <c r="IS43" s="519"/>
      <c r="IT43" s="519"/>
      <c r="IU43" s="519"/>
      <c r="IV43" s="519"/>
    </row>
    <row r="44" spans="1:256" s="510" customFormat="1" ht="24.75" customHeight="1" hidden="1">
      <c r="A44" s="541" t="s">
        <v>71</v>
      </c>
      <c r="B44" s="363">
        <v>0</v>
      </c>
      <c r="C44" s="363">
        <f t="shared" si="0"/>
        <v>0</v>
      </c>
      <c r="D44" s="363">
        <v>0</v>
      </c>
      <c r="E44" s="542"/>
      <c r="F44" s="543">
        <v>0</v>
      </c>
      <c r="G44" s="542"/>
      <c r="H44" s="518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HQ44" s="519"/>
      <c r="HR44" s="519"/>
      <c r="HS44" s="519"/>
      <c r="HT44" s="519"/>
      <c r="HU44" s="519"/>
      <c r="HV44" s="519"/>
      <c r="HW44" s="519"/>
      <c r="HX44" s="519"/>
      <c r="HY44" s="519"/>
      <c r="HZ44" s="519"/>
      <c r="IA44" s="519"/>
      <c r="IB44" s="519"/>
      <c r="IC44" s="519"/>
      <c r="ID44" s="519"/>
      <c r="IE44" s="519"/>
      <c r="IF44" s="519"/>
      <c r="IG44" s="519"/>
      <c r="IH44" s="519"/>
      <c r="II44" s="519"/>
      <c r="IJ44" s="519"/>
      <c r="IK44" s="519"/>
      <c r="IL44" s="519"/>
      <c r="IM44" s="519"/>
      <c r="IN44" s="519"/>
      <c r="IO44" s="519"/>
      <c r="IP44" s="519"/>
      <c r="IQ44" s="519"/>
      <c r="IR44" s="519"/>
      <c r="IS44" s="519"/>
      <c r="IT44" s="519"/>
      <c r="IU44" s="519"/>
      <c r="IV44" s="519"/>
    </row>
    <row r="45" spans="1:256" s="510" customFormat="1" ht="24.75" customHeight="1" hidden="1">
      <c r="A45" s="541" t="s">
        <v>72</v>
      </c>
      <c r="B45" s="363">
        <v>0</v>
      </c>
      <c r="C45" s="363">
        <f t="shared" si="0"/>
        <v>0</v>
      </c>
      <c r="D45" s="363">
        <v>0</v>
      </c>
      <c r="E45" s="542"/>
      <c r="F45" s="543">
        <v>0</v>
      </c>
      <c r="G45" s="542"/>
      <c r="H45" s="518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19"/>
      <c r="AF45" s="519"/>
      <c r="HQ45" s="519"/>
      <c r="HR45" s="519"/>
      <c r="HS45" s="519"/>
      <c r="HT45" s="519"/>
      <c r="HU45" s="519"/>
      <c r="HV45" s="519"/>
      <c r="HW45" s="519"/>
      <c r="HX45" s="519"/>
      <c r="HY45" s="519"/>
      <c r="HZ45" s="519"/>
      <c r="IA45" s="519"/>
      <c r="IB45" s="519"/>
      <c r="IC45" s="519"/>
      <c r="ID45" s="519"/>
      <c r="IE45" s="519"/>
      <c r="IF45" s="519"/>
      <c r="IG45" s="519"/>
      <c r="IH45" s="519"/>
      <c r="II45" s="519"/>
      <c r="IJ45" s="519"/>
      <c r="IK45" s="519"/>
      <c r="IL45" s="519"/>
      <c r="IM45" s="519"/>
      <c r="IN45" s="519"/>
      <c r="IO45" s="519"/>
      <c r="IP45" s="519"/>
      <c r="IQ45" s="519"/>
      <c r="IR45" s="519"/>
      <c r="IS45" s="519"/>
      <c r="IT45" s="519"/>
      <c r="IU45" s="519"/>
      <c r="IV45" s="519"/>
    </row>
    <row r="46" spans="1:256" s="510" customFormat="1" ht="24.75" customHeight="1" hidden="1">
      <c r="A46" s="541" t="s">
        <v>73</v>
      </c>
      <c r="B46" s="363">
        <v>0</v>
      </c>
      <c r="C46" s="363">
        <f t="shared" si="0"/>
        <v>0</v>
      </c>
      <c r="D46" s="363">
        <v>0</v>
      </c>
      <c r="E46" s="542"/>
      <c r="F46" s="543">
        <v>0</v>
      </c>
      <c r="G46" s="542"/>
      <c r="H46" s="518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HQ46" s="519"/>
      <c r="HR46" s="519"/>
      <c r="HS46" s="519"/>
      <c r="HT46" s="519"/>
      <c r="HU46" s="519"/>
      <c r="HV46" s="519"/>
      <c r="HW46" s="519"/>
      <c r="HX46" s="519"/>
      <c r="HY46" s="519"/>
      <c r="HZ46" s="519"/>
      <c r="IA46" s="519"/>
      <c r="IB46" s="519"/>
      <c r="IC46" s="519"/>
      <c r="ID46" s="519"/>
      <c r="IE46" s="519"/>
      <c r="IF46" s="519"/>
      <c r="IG46" s="519"/>
      <c r="IH46" s="519"/>
      <c r="II46" s="519"/>
      <c r="IJ46" s="519"/>
      <c r="IK46" s="519"/>
      <c r="IL46" s="519"/>
      <c r="IM46" s="519"/>
      <c r="IN46" s="519"/>
      <c r="IO46" s="519"/>
      <c r="IP46" s="519"/>
      <c r="IQ46" s="519"/>
      <c r="IR46" s="519"/>
      <c r="IS46" s="519"/>
      <c r="IT46" s="519"/>
      <c r="IU46" s="519"/>
      <c r="IV46" s="519"/>
    </row>
    <row r="47" spans="1:256" s="510" customFormat="1" ht="24.75" customHeight="1">
      <c r="A47" s="541" t="s">
        <v>54</v>
      </c>
      <c r="B47" s="363">
        <v>231</v>
      </c>
      <c r="C47" s="363">
        <f t="shared" si="0"/>
        <v>147</v>
      </c>
      <c r="D47" s="25">
        <v>147</v>
      </c>
      <c r="E47" s="542">
        <f>D47/C47</f>
        <v>1</v>
      </c>
      <c r="F47" s="543">
        <v>140</v>
      </c>
      <c r="G47" s="542">
        <f>(D47-F47)/F47</f>
        <v>0.05</v>
      </c>
      <c r="H47" s="518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19"/>
      <c r="AF47" s="519"/>
      <c r="HQ47" s="519"/>
      <c r="HR47" s="519"/>
      <c r="HS47" s="519"/>
      <c r="HT47" s="519"/>
      <c r="HU47" s="519"/>
      <c r="HV47" s="519"/>
      <c r="HW47" s="519"/>
      <c r="HX47" s="519"/>
      <c r="HY47" s="519"/>
      <c r="HZ47" s="519"/>
      <c r="IA47" s="519"/>
      <c r="IB47" s="519"/>
      <c r="IC47" s="519"/>
      <c r="ID47" s="519"/>
      <c r="IE47" s="519"/>
      <c r="IF47" s="519"/>
      <c r="IG47" s="519"/>
      <c r="IH47" s="519"/>
      <c r="II47" s="519"/>
      <c r="IJ47" s="519"/>
      <c r="IK47" s="519"/>
      <c r="IL47" s="519"/>
      <c r="IM47" s="519"/>
      <c r="IN47" s="519"/>
      <c r="IO47" s="519"/>
      <c r="IP47" s="519"/>
      <c r="IQ47" s="519"/>
      <c r="IR47" s="519"/>
      <c r="IS47" s="519"/>
      <c r="IT47" s="519"/>
      <c r="IU47" s="519"/>
      <c r="IV47" s="519"/>
    </row>
    <row r="48" spans="1:256" s="510" customFormat="1" ht="24.75" customHeight="1">
      <c r="A48" s="541" t="s">
        <v>74</v>
      </c>
      <c r="B48" s="363">
        <v>0</v>
      </c>
      <c r="C48" s="363">
        <f t="shared" si="0"/>
        <v>21</v>
      </c>
      <c r="D48" s="25">
        <v>21</v>
      </c>
      <c r="E48" s="542">
        <f>D48/C48</f>
        <v>1</v>
      </c>
      <c r="F48" s="543">
        <v>4</v>
      </c>
      <c r="G48" s="542">
        <f>(D48-F48)/F48</f>
        <v>4.25</v>
      </c>
      <c r="H48" s="518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  <c r="AB48" s="519"/>
      <c r="AC48" s="519"/>
      <c r="AD48" s="519"/>
      <c r="AE48" s="519"/>
      <c r="AF48" s="519"/>
      <c r="HQ48" s="519"/>
      <c r="HR48" s="519"/>
      <c r="HS48" s="519"/>
      <c r="HT48" s="519"/>
      <c r="HU48" s="519"/>
      <c r="HV48" s="519"/>
      <c r="HW48" s="519"/>
      <c r="HX48" s="519"/>
      <c r="HY48" s="519"/>
      <c r="HZ48" s="519"/>
      <c r="IA48" s="519"/>
      <c r="IB48" s="519"/>
      <c r="IC48" s="519"/>
      <c r="ID48" s="519"/>
      <c r="IE48" s="519"/>
      <c r="IF48" s="519"/>
      <c r="IG48" s="519"/>
      <c r="IH48" s="519"/>
      <c r="II48" s="519"/>
      <c r="IJ48" s="519"/>
      <c r="IK48" s="519"/>
      <c r="IL48" s="519"/>
      <c r="IM48" s="519"/>
      <c r="IN48" s="519"/>
      <c r="IO48" s="519"/>
      <c r="IP48" s="519"/>
      <c r="IQ48" s="519"/>
      <c r="IR48" s="519"/>
      <c r="IS48" s="519"/>
      <c r="IT48" s="519"/>
      <c r="IU48" s="519"/>
      <c r="IV48" s="519"/>
    </row>
    <row r="49" spans="1:8" s="508" customFormat="1" ht="24.75" customHeight="1">
      <c r="A49" s="534" t="s">
        <v>75</v>
      </c>
      <c r="B49" s="360">
        <f>SUM(B50:B59)</f>
        <v>367</v>
      </c>
      <c r="C49" s="360">
        <f t="shared" si="0"/>
        <v>260</v>
      </c>
      <c r="D49" s="360">
        <f>SUM(D50:D59)</f>
        <v>260</v>
      </c>
      <c r="E49" s="536">
        <f>D49/C49</f>
        <v>1</v>
      </c>
      <c r="F49" s="539">
        <f>SUM(F50:F59)</f>
        <v>265</v>
      </c>
      <c r="G49" s="536">
        <f>(D49-F49)/F49</f>
        <v>-0.018867924528301886</v>
      </c>
      <c r="H49" s="540">
        <f>SUM(H50:H59)</f>
        <v>0</v>
      </c>
    </row>
    <row r="50" spans="1:256" s="509" customFormat="1" ht="24.75" customHeight="1">
      <c r="A50" s="541" t="s">
        <v>45</v>
      </c>
      <c r="B50" s="363">
        <v>205</v>
      </c>
      <c r="C50" s="363">
        <f t="shared" si="0"/>
        <v>123</v>
      </c>
      <c r="D50" s="25">
        <v>123</v>
      </c>
      <c r="E50" s="542">
        <f>D50/C50</f>
        <v>1</v>
      </c>
      <c r="F50" s="543">
        <v>136</v>
      </c>
      <c r="G50" s="542">
        <f>(D50-F50)/F50</f>
        <v>-0.09558823529411764</v>
      </c>
      <c r="H50" s="518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HQ50" s="519"/>
      <c r="HR50" s="519"/>
      <c r="HS50" s="519"/>
      <c r="HT50" s="519"/>
      <c r="HU50" s="519"/>
      <c r="HV50" s="519"/>
      <c r="HW50" s="519"/>
      <c r="HX50" s="519"/>
      <c r="HY50" s="519"/>
      <c r="HZ50" s="519"/>
      <c r="IA50" s="519"/>
      <c r="IB50" s="519"/>
      <c r="IC50" s="519"/>
      <c r="ID50" s="519"/>
      <c r="IE50" s="519"/>
      <c r="IF50" s="519"/>
      <c r="IG50" s="519"/>
      <c r="IH50" s="519"/>
      <c r="II50" s="519"/>
      <c r="IJ50" s="519"/>
      <c r="IK50" s="519"/>
      <c r="IL50" s="519"/>
      <c r="IM50" s="519"/>
      <c r="IN50" s="519"/>
      <c r="IO50" s="519"/>
      <c r="IP50" s="519"/>
      <c r="IQ50" s="519"/>
      <c r="IR50" s="519"/>
      <c r="IS50" s="519"/>
      <c r="IT50" s="519"/>
      <c r="IU50" s="519"/>
      <c r="IV50" s="519"/>
    </row>
    <row r="51" spans="1:8" s="508" customFormat="1" ht="24.75" customHeight="1">
      <c r="A51" s="541" t="s">
        <v>46</v>
      </c>
      <c r="B51" s="363">
        <v>0</v>
      </c>
      <c r="C51" s="363">
        <f t="shared" si="0"/>
        <v>0</v>
      </c>
      <c r="D51" s="25">
        <v>0</v>
      </c>
      <c r="E51" s="542"/>
      <c r="F51" s="543">
        <v>0</v>
      </c>
      <c r="G51" s="542"/>
      <c r="H51" s="544"/>
    </row>
    <row r="52" spans="1:256" s="510" customFormat="1" ht="24.75" customHeight="1" hidden="1">
      <c r="A52" s="541" t="s">
        <v>47</v>
      </c>
      <c r="B52" s="363">
        <v>0</v>
      </c>
      <c r="C52" s="363">
        <f t="shared" si="0"/>
        <v>0</v>
      </c>
      <c r="D52" s="25">
        <v>0</v>
      </c>
      <c r="E52" s="542"/>
      <c r="F52" s="543">
        <v>0</v>
      </c>
      <c r="G52" s="542"/>
      <c r="H52" s="518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HQ52" s="519"/>
      <c r="HR52" s="519"/>
      <c r="HS52" s="519"/>
      <c r="HT52" s="519"/>
      <c r="HU52" s="519"/>
      <c r="HV52" s="519"/>
      <c r="HW52" s="519"/>
      <c r="HX52" s="519"/>
      <c r="HY52" s="519"/>
      <c r="HZ52" s="519"/>
      <c r="IA52" s="519"/>
      <c r="IB52" s="519"/>
      <c r="IC52" s="519"/>
      <c r="ID52" s="519"/>
      <c r="IE52" s="519"/>
      <c r="IF52" s="519"/>
      <c r="IG52" s="519"/>
      <c r="IH52" s="519"/>
      <c r="II52" s="519"/>
      <c r="IJ52" s="519"/>
      <c r="IK52" s="519"/>
      <c r="IL52" s="519"/>
      <c r="IM52" s="519"/>
      <c r="IN52" s="519"/>
      <c r="IO52" s="519"/>
      <c r="IP52" s="519"/>
      <c r="IQ52" s="519"/>
      <c r="IR52" s="519"/>
      <c r="IS52" s="519"/>
      <c r="IT52" s="519"/>
      <c r="IU52" s="519"/>
      <c r="IV52" s="519"/>
    </row>
    <row r="53" spans="1:256" s="510" customFormat="1" ht="24.75" customHeight="1" hidden="1">
      <c r="A53" s="541" t="s">
        <v>76</v>
      </c>
      <c r="B53" s="363">
        <v>0</v>
      </c>
      <c r="C53" s="363">
        <f t="shared" si="0"/>
        <v>0</v>
      </c>
      <c r="D53" s="25">
        <v>0</v>
      </c>
      <c r="E53" s="542"/>
      <c r="F53" s="543">
        <v>0</v>
      </c>
      <c r="G53" s="542"/>
      <c r="H53" s="518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  <c r="AF53" s="519"/>
      <c r="HQ53" s="519"/>
      <c r="HR53" s="519"/>
      <c r="HS53" s="519"/>
      <c r="HT53" s="519"/>
      <c r="HU53" s="519"/>
      <c r="HV53" s="519"/>
      <c r="HW53" s="519"/>
      <c r="HX53" s="519"/>
      <c r="HY53" s="519"/>
      <c r="HZ53" s="519"/>
      <c r="IA53" s="519"/>
      <c r="IB53" s="519"/>
      <c r="IC53" s="519"/>
      <c r="ID53" s="519"/>
      <c r="IE53" s="519"/>
      <c r="IF53" s="519"/>
      <c r="IG53" s="519"/>
      <c r="IH53" s="519"/>
      <c r="II53" s="519"/>
      <c r="IJ53" s="519"/>
      <c r="IK53" s="519"/>
      <c r="IL53" s="519"/>
      <c r="IM53" s="519"/>
      <c r="IN53" s="519"/>
      <c r="IO53" s="519"/>
      <c r="IP53" s="519"/>
      <c r="IQ53" s="519"/>
      <c r="IR53" s="519"/>
      <c r="IS53" s="519"/>
      <c r="IT53" s="519"/>
      <c r="IU53" s="519"/>
      <c r="IV53" s="519"/>
    </row>
    <row r="54" spans="1:256" s="510" customFormat="1" ht="24.75" customHeight="1">
      <c r="A54" s="541" t="s">
        <v>77</v>
      </c>
      <c r="B54" s="363"/>
      <c r="C54" s="363">
        <f t="shared" si="0"/>
        <v>27</v>
      </c>
      <c r="D54" s="25">
        <v>27</v>
      </c>
      <c r="E54" s="542">
        <f>D54/C54</f>
        <v>1</v>
      </c>
      <c r="F54" s="543">
        <v>23</v>
      </c>
      <c r="G54" s="542">
        <f aca="true" t="shared" si="7" ref="G54:G62">(D54-F54)/F54</f>
        <v>0.17391304347826086</v>
      </c>
      <c r="H54" s="518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519"/>
      <c r="AD54" s="519"/>
      <c r="AE54" s="519"/>
      <c r="AF54" s="519"/>
      <c r="HQ54" s="519"/>
      <c r="HR54" s="519"/>
      <c r="HS54" s="519"/>
      <c r="HT54" s="519"/>
      <c r="HU54" s="519"/>
      <c r="HV54" s="519"/>
      <c r="HW54" s="519"/>
      <c r="HX54" s="519"/>
      <c r="HY54" s="519"/>
      <c r="HZ54" s="519"/>
      <c r="IA54" s="519"/>
      <c r="IB54" s="519"/>
      <c r="IC54" s="519"/>
      <c r="ID54" s="519"/>
      <c r="IE54" s="519"/>
      <c r="IF54" s="519"/>
      <c r="IG54" s="519"/>
      <c r="IH54" s="519"/>
      <c r="II54" s="519"/>
      <c r="IJ54" s="519"/>
      <c r="IK54" s="519"/>
      <c r="IL54" s="519"/>
      <c r="IM54" s="519"/>
      <c r="IN54" s="519"/>
      <c r="IO54" s="519"/>
      <c r="IP54" s="519"/>
      <c r="IQ54" s="519"/>
      <c r="IR54" s="519"/>
      <c r="IS54" s="519"/>
      <c r="IT54" s="519"/>
      <c r="IU54" s="519"/>
      <c r="IV54" s="519"/>
    </row>
    <row r="55" spans="1:256" s="510" customFormat="1" ht="24.75" customHeight="1">
      <c r="A55" s="541" t="s">
        <v>78</v>
      </c>
      <c r="B55" s="363">
        <v>0</v>
      </c>
      <c r="C55" s="363">
        <f t="shared" si="0"/>
        <v>0</v>
      </c>
      <c r="D55" s="25">
        <v>0</v>
      </c>
      <c r="E55" s="542"/>
      <c r="F55" s="543">
        <v>0</v>
      </c>
      <c r="G55" s="542"/>
      <c r="H55" s="518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HQ55" s="519"/>
      <c r="HR55" s="519"/>
      <c r="HS55" s="519"/>
      <c r="HT55" s="519"/>
      <c r="HU55" s="519"/>
      <c r="HV55" s="519"/>
      <c r="HW55" s="519"/>
      <c r="HX55" s="519"/>
      <c r="HY55" s="519"/>
      <c r="HZ55" s="519"/>
      <c r="IA55" s="519"/>
      <c r="IB55" s="519"/>
      <c r="IC55" s="519"/>
      <c r="ID55" s="519"/>
      <c r="IE55" s="519"/>
      <c r="IF55" s="519"/>
      <c r="IG55" s="519"/>
      <c r="IH55" s="519"/>
      <c r="II55" s="519"/>
      <c r="IJ55" s="519"/>
      <c r="IK55" s="519"/>
      <c r="IL55" s="519"/>
      <c r="IM55" s="519"/>
      <c r="IN55" s="519"/>
      <c r="IO55" s="519"/>
      <c r="IP55" s="519"/>
      <c r="IQ55" s="519"/>
      <c r="IR55" s="519"/>
      <c r="IS55" s="519"/>
      <c r="IT55" s="519"/>
      <c r="IU55" s="519"/>
      <c r="IV55" s="519"/>
    </row>
    <row r="56" spans="1:256" s="510" customFormat="1" ht="24.75" customHeight="1">
      <c r="A56" s="541" t="s">
        <v>79</v>
      </c>
      <c r="B56" s="363">
        <v>0</v>
      </c>
      <c r="C56" s="363">
        <f t="shared" si="0"/>
        <v>0</v>
      </c>
      <c r="D56" s="25">
        <v>0</v>
      </c>
      <c r="E56" s="542"/>
      <c r="F56" s="543">
        <v>0</v>
      </c>
      <c r="G56" s="542"/>
      <c r="H56" s="518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HQ56" s="519"/>
      <c r="HR56" s="519"/>
      <c r="HS56" s="519"/>
      <c r="HT56" s="519"/>
      <c r="HU56" s="519"/>
      <c r="HV56" s="519"/>
      <c r="HW56" s="519"/>
      <c r="HX56" s="519"/>
      <c r="HY56" s="519"/>
      <c r="HZ56" s="519"/>
      <c r="IA56" s="519"/>
      <c r="IB56" s="519"/>
      <c r="IC56" s="519"/>
      <c r="ID56" s="519"/>
      <c r="IE56" s="519"/>
      <c r="IF56" s="519"/>
      <c r="IG56" s="519"/>
      <c r="IH56" s="519"/>
      <c r="II56" s="519"/>
      <c r="IJ56" s="519"/>
      <c r="IK56" s="519"/>
      <c r="IL56" s="519"/>
      <c r="IM56" s="519"/>
      <c r="IN56" s="519"/>
      <c r="IO56" s="519"/>
      <c r="IP56" s="519"/>
      <c r="IQ56" s="519"/>
      <c r="IR56" s="519"/>
      <c r="IS56" s="519"/>
      <c r="IT56" s="519"/>
      <c r="IU56" s="519"/>
      <c r="IV56" s="519"/>
    </row>
    <row r="57" spans="1:256" s="510" customFormat="1" ht="24.75" customHeight="1">
      <c r="A57" s="541" t="s">
        <v>80</v>
      </c>
      <c r="B57" s="363">
        <v>0</v>
      </c>
      <c r="C57" s="363">
        <f t="shared" si="0"/>
        <v>0</v>
      </c>
      <c r="D57" s="25">
        <v>0</v>
      </c>
      <c r="E57" s="542"/>
      <c r="F57" s="543">
        <v>7</v>
      </c>
      <c r="G57" s="542">
        <f t="shared" si="7"/>
        <v>-1</v>
      </c>
      <c r="H57" s="518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519"/>
      <c r="HQ57" s="519"/>
      <c r="HR57" s="519"/>
      <c r="HS57" s="519"/>
      <c r="HT57" s="519"/>
      <c r="HU57" s="519"/>
      <c r="HV57" s="519"/>
      <c r="HW57" s="519"/>
      <c r="HX57" s="519"/>
      <c r="HY57" s="519"/>
      <c r="HZ57" s="519"/>
      <c r="IA57" s="519"/>
      <c r="IB57" s="519"/>
      <c r="IC57" s="519"/>
      <c r="ID57" s="519"/>
      <c r="IE57" s="519"/>
      <c r="IF57" s="519"/>
      <c r="IG57" s="519"/>
      <c r="IH57" s="519"/>
      <c r="II57" s="519"/>
      <c r="IJ57" s="519"/>
      <c r="IK57" s="519"/>
      <c r="IL57" s="519"/>
      <c r="IM57" s="519"/>
      <c r="IN57" s="519"/>
      <c r="IO57" s="519"/>
      <c r="IP57" s="519"/>
      <c r="IQ57" s="519"/>
      <c r="IR57" s="519"/>
      <c r="IS57" s="519"/>
      <c r="IT57" s="519"/>
      <c r="IU57" s="519"/>
      <c r="IV57" s="519"/>
    </row>
    <row r="58" spans="1:256" s="510" customFormat="1" ht="24.75" customHeight="1">
      <c r="A58" s="541" t="s">
        <v>54</v>
      </c>
      <c r="B58" s="363">
        <v>162</v>
      </c>
      <c r="C58" s="363">
        <f t="shared" si="0"/>
        <v>110</v>
      </c>
      <c r="D58" s="25">
        <v>110</v>
      </c>
      <c r="E58" s="542">
        <f>D58/C58</f>
        <v>1</v>
      </c>
      <c r="F58" s="543">
        <v>96</v>
      </c>
      <c r="G58" s="542">
        <f t="shared" si="7"/>
        <v>0.14583333333333334</v>
      </c>
      <c r="H58" s="518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519"/>
      <c r="W58" s="519"/>
      <c r="X58" s="519"/>
      <c r="Y58" s="519"/>
      <c r="Z58" s="519"/>
      <c r="AA58" s="519"/>
      <c r="AB58" s="519"/>
      <c r="AC58" s="519"/>
      <c r="AD58" s="519"/>
      <c r="AE58" s="519"/>
      <c r="AF58" s="519"/>
      <c r="HQ58" s="519"/>
      <c r="HR58" s="519"/>
      <c r="HS58" s="519"/>
      <c r="HT58" s="519"/>
      <c r="HU58" s="519"/>
      <c r="HV58" s="519"/>
      <c r="HW58" s="519"/>
      <c r="HX58" s="519"/>
      <c r="HY58" s="519"/>
      <c r="HZ58" s="519"/>
      <c r="IA58" s="519"/>
      <c r="IB58" s="519"/>
      <c r="IC58" s="519"/>
      <c r="ID58" s="519"/>
      <c r="IE58" s="519"/>
      <c r="IF58" s="519"/>
      <c r="IG58" s="519"/>
      <c r="IH58" s="519"/>
      <c r="II58" s="519"/>
      <c r="IJ58" s="519"/>
      <c r="IK58" s="519"/>
      <c r="IL58" s="519"/>
      <c r="IM58" s="519"/>
      <c r="IN58" s="519"/>
      <c r="IO58" s="519"/>
      <c r="IP58" s="519"/>
      <c r="IQ58" s="519"/>
      <c r="IR58" s="519"/>
      <c r="IS58" s="519"/>
      <c r="IT58" s="519"/>
      <c r="IU58" s="519"/>
      <c r="IV58" s="519"/>
    </row>
    <row r="59" spans="1:256" s="510" customFormat="1" ht="24.75" customHeight="1">
      <c r="A59" s="541" t="s">
        <v>81</v>
      </c>
      <c r="B59" s="363">
        <v>0</v>
      </c>
      <c r="C59" s="363">
        <f t="shared" si="0"/>
        <v>0</v>
      </c>
      <c r="D59" s="25"/>
      <c r="E59" s="542"/>
      <c r="F59" s="543">
        <v>3</v>
      </c>
      <c r="G59" s="542">
        <f t="shared" si="7"/>
        <v>-1</v>
      </c>
      <c r="H59" s="518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519"/>
      <c r="Z59" s="519"/>
      <c r="AA59" s="519"/>
      <c r="AB59" s="519"/>
      <c r="AC59" s="519"/>
      <c r="AD59" s="519"/>
      <c r="AE59" s="519"/>
      <c r="AF59" s="519"/>
      <c r="HQ59" s="519"/>
      <c r="HR59" s="519"/>
      <c r="HS59" s="519"/>
      <c r="HT59" s="519"/>
      <c r="HU59" s="519"/>
      <c r="HV59" s="519"/>
      <c r="HW59" s="519"/>
      <c r="HX59" s="519"/>
      <c r="HY59" s="519"/>
      <c r="HZ59" s="519"/>
      <c r="IA59" s="519"/>
      <c r="IB59" s="519"/>
      <c r="IC59" s="519"/>
      <c r="ID59" s="519"/>
      <c r="IE59" s="519"/>
      <c r="IF59" s="519"/>
      <c r="IG59" s="519"/>
      <c r="IH59" s="519"/>
      <c r="II59" s="519"/>
      <c r="IJ59" s="519"/>
      <c r="IK59" s="519"/>
      <c r="IL59" s="519"/>
      <c r="IM59" s="519"/>
      <c r="IN59" s="519"/>
      <c r="IO59" s="519"/>
      <c r="IP59" s="519"/>
      <c r="IQ59" s="519"/>
      <c r="IR59" s="519"/>
      <c r="IS59" s="519"/>
      <c r="IT59" s="519"/>
      <c r="IU59" s="519"/>
      <c r="IV59" s="519"/>
    </row>
    <row r="60" spans="1:8" s="508" customFormat="1" ht="24.75" customHeight="1">
      <c r="A60" s="534" t="s">
        <v>82</v>
      </c>
      <c r="B60" s="360">
        <f>SUM(B61:B70)</f>
        <v>691</v>
      </c>
      <c r="C60" s="360">
        <f t="shared" si="0"/>
        <v>476</v>
      </c>
      <c r="D60" s="360">
        <f>SUM(D61:D70)</f>
        <v>476</v>
      </c>
      <c r="E60" s="536">
        <f>D60/C60</f>
        <v>1</v>
      </c>
      <c r="F60" s="539">
        <f>SUM(F61:F70)</f>
        <v>463</v>
      </c>
      <c r="G60" s="536">
        <f t="shared" si="7"/>
        <v>0.028077753779697623</v>
      </c>
      <c r="H60" s="540">
        <f>SUM(H61:H70)</f>
        <v>0</v>
      </c>
    </row>
    <row r="61" spans="1:256" s="509" customFormat="1" ht="24.75" customHeight="1">
      <c r="A61" s="541" t="s">
        <v>45</v>
      </c>
      <c r="B61" s="363">
        <v>413</v>
      </c>
      <c r="C61" s="363">
        <f t="shared" si="0"/>
        <v>287</v>
      </c>
      <c r="D61" s="25">
        <v>287</v>
      </c>
      <c r="E61" s="542">
        <f>D61/C61</f>
        <v>1</v>
      </c>
      <c r="F61" s="543">
        <v>299</v>
      </c>
      <c r="G61" s="542">
        <f t="shared" si="7"/>
        <v>-0.04013377926421405</v>
      </c>
      <c r="H61" s="518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519"/>
      <c r="AD61" s="519"/>
      <c r="AE61" s="519"/>
      <c r="AF61" s="519"/>
      <c r="HQ61" s="519"/>
      <c r="HR61" s="519"/>
      <c r="HS61" s="519"/>
      <c r="HT61" s="519"/>
      <c r="HU61" s="519"/>
      <c r="HV61" s="519"/>
      <c r="HW61" s="519"/>
      <c r="HX61" s="519"/>
      <c r="HY61" s="519"/>
      <c r="HZ61" s="519"/>
      <c r="IA61" s="519"/>
      <c r="IB61" s="519"/>
      <c r="IC61" s="519"/>
      <c r="ID61" s="519"/>
      <c r="IE61" s="519"/>
      <c r="IF61" s="519"/>
      <c r="IG61" s="519"/>
      <c r="IH61" s="519"/>
      <c r="II61" s="519"/>
      <c r="IJ61" s="519"/>
      <c r="IK61" s="519"/>
      <c r="IL61" s="519"/>
      <c r="IM61" s="519"/>
      <c r="IN61" s="519"/>
      <c r="IO61" s="519"/>
      <c r="IP61" s="519"/>
      <c r="IQ61" s="519"/>
      <c r="IR61" s="519"/>
      <c r="IS61" s="519"/>
      <c r="IT61" s="519"/>
      <c r="IU61" s="519"/>
      <c r="IV61" s="519"/>
    </row>
    <row r="62" spans="1:256" s="510" customFormat="1" ht="24.75" customHeight="1">
      <c r="A62" s="541" t="s">
        <v>46</v>
      </c>
      <c r="B62" s="363">
        <v>0</v>
      </c>
      <c r="C62" s="363">
        <f t="shared" si="0"/>
        <v>4</v>
      </c>
      <c r="D62" s="25">
        <v>4</v>
      </c>
      <c r="E62" s="542">
        <f>D62/C62</f>
        <v>1</v>
      </c>
      <c r="F62" s="543">
        <v>5</v>
      </c>
      <c r="G62" s="542">
        <f t="shared" si="7"/>
        <v>-0.2</v>
      </c>
      <c r="H62" s="518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519"/>
      <c r="Z62" s="519"/>
      <c r="AA62" s="519"/>
      <c r="AB62" s="519"/>
      <c r="AC62" s="519"/>
      <c r="AD62" s="519"/>
      <c r="AE62" s="519"/>
      <c r="AF62" s="519"/>
      <c r="HQ62" s="519"/>
      <c r="HR62" s="519"/>
      <c r="HS62" s="519"/>
      <c r="HT62" s="519"/>
      <c r="HU62" s="519"/>
      <c r="HV62" s="519"/>
      <c r="HW62" s="519"/>
      <c r="HX62" s="519"/>
      <c r="HY62" s="519"/>
      <c r="HZ62" s="519"/>
      <c r="IA62" s="519"/>
      <c r="IB62" s="519"/>
      <c r="IC62" s="519"/>
      <c r="ID62" s="519"/>
      <c r="IE62" s="519"/>
      <c r="IF62" s="519"/>
      <c r="IG62" s="519"/>
      <c r="IH62" s="519"/>
      <c r="II62" s="519"/>
      <c r="IJ62" s="519"/>
      <c r="IK62" s="519"/>
      <c r="IL62" s="519"/>
      <c r="IM62" s="519"/>
      <c r="IN62" s="519"/>
      <c r="IO62" s="519"/>
      <c r="IP62" s="519"/>
      <c r="IQ62" s="519"/>
      <c r="IR62" s="519"/>
      <c r="IS62" s="519"/>
      <c r="IT62" s="519"/>
      <c r="IU62" s="519"/>
      <c r="IV62" s="519"/>
    </row>
    <row r="63" spans="1:256" s="510" customFormat="1" ht="24.75" customHeight="1">
      <c r="A63" s="541" t="s">
        <v>47</v>
      </c>
      <c r="B63" s="363">
        <v>0</v>
      </c>
      <c r="C63" s="363">
        <f t="shared" si="0"/>
        <v>0</v>
      </c>
      <c r="D63" s="25"/>
      <c r="E63" s="542"/>
      <c r="F63" s="543">
        <v>0</v>
      </c>
      <c r="G63" s="542"/>
      <c r="H63" s="518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519"/>
      <c r="Z63" s="519"/>
      <c r="AA63" s="519"/>
      <c r="AB63" s="519"/>
      <c r="AC63" s="519"/>
      <c r="AD63" s="519"/>
      <c r="AE63" s="519"/>
      <c r="AF63" s="519"/>
      <c r="HQ63" s="519"/>
      <c r="HR63" s="519"/>
      <c r="HS63" s="519"/>
      <c r="HT63" s="519"/>
      <c r="HU63" s="519"/>
      <c r="HV63" s="519"/>
      <c r="HW63" s="519"/>
      <c r="HX63" s="519"/>
      <c r="HY63" s="519"/>
      <c r="HZ63" s="519"/>
      <c r="IA63" s="519"/>
      <c r="IB63" s="519"/>
      <c r="IC63" s="519"/>
      <c r="ID63" s="519"/>
      <c r="IE63" s="519"/>
      <c r="IF63" s="519"/>
      <c r="IG63" s="519"/>
      <c r="IH63" s="519"/>
      <c r="II63" s="519"/>
      <c r="IJ63" s="519"/>
      <c r="IK63" s="519"/>
      <c r="IL63" s="519"/>
      <c r="IM63" s="519"/>
      <c r="IN63" s="519"/>
      <c r="IO63" s="519"/>
      <c r="IP63" s="519"/>
      <c r="IQ63" s="519"/>
      <c r="IR63" s="519"/>
      <c r="IS63" s="519"/>
      <c r="IT63" s="519"/>
      <c r="IU63" s="519"/>
      <c r="IV63" s="519"/>
    </row>
    <row r="64" spans="1:256" s="510" customFormat="1" ht="24.75" customHeight="1" hidden="1">
      <c r="A64" s="541" t="s">
        <v>83</v>
      </c>
      <c r="B64" s="363">
        <v>0</v>
      </c>
      <c r="C64" s="363">
        <f t="shared" si="0"/>
        <v>0</v>
      </c>
      <c r="D64" s="25"/>
      <c r="E64" s="542"/>
      <c r="F64" s="543">
        <v>0</v>
      </c>
      <c r="G64" s="542"/>
      <c r="H64" s="518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519"/>
      <c r="AD64" s="519"/>
      <c r="AE64" s="519"/>
      <c r="AF64" s="519"/>
      <c r="HQ64" s="519"/>
      <c r="HR64" s="519"/>
      <c r="HS64" s="519"/>
      <c r="HT64" s="519"/>
      <c r="HU64" s="519"/>
      <c r="HV64" s="519"/>
      <c r="HW64" s="519"/>
      <c r="HX64" s="519"/>
      <c r="HY64" s="519"/>
      <c r="HZ64" s="519"/>
      <c r="IA64" s="519"/>
      <c r="IB64" s="519"/>
      <c r="IC64" s="519"/>
      <c r="ID64" s="519"/>
      <c r="IE64" s="519"/>
      <c r="IF64" s="519"/>
      <c r="IG64" s="519"/>
      <c r="IH64" s="519"/>
      <c r="II64" s="519"/>
      <c r="IJ64" s="519"/>
      <c r="IK64" s="519"/>
      <c r="IL64" s="519"/>
      <c r="IM64" s="519"/>
      <c r="IN64" s="519"/>
      <c r="IO64" s="519"/>
      <c r="IP64" s="519"/>
      <c r="IQ64" s="519"/>
      <c r="IR64" s="519"/>
      <c r="IS64" s="519"/>
      <c r="IT64" s="519"/>
      <c r="IU64" s="519"/>
      <c r="IV64" s="519"/>
    </row>
    <row r="65" spans="1:256" s="510" customFormat="1" ht="24.75" customHeight="1" hidden="1">
      <c r="A65" s="541" t="s">
        <v>84</v>
      </c>
      <c r="B65" s="363">
        <v>0</v>
      </c>
      <c r="C65" s="363">
        <f t="shared" si="0"/>
        <v>0</v>
      </c>
      <c r="D65" s="25"/>
      <c r="E65" s="542"/>
      <c r="F65" s="543">
        <v>0</v>
      </c>
      <c r="G65" s="542"/>
      <c r="H65" s="518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HQ65" s="519"/>
      <c r="HR65" s="519"/>
      <c r="HS65" s="519"/>
      <c r="HT65" s="519"/>
      <c r="HU65" s="519"/>
      <c r="HV65" s="519"/>
      <c r="HW65" s="519"/>
      <c r="HX65" s="519"/>
      <c r="HY65" s="519"/>
      <c r="HZ65" s="519"/>
      <c r="IA65" s="519"/>
      <c r="IB65" s="519"/>
      <c r="IC65" s="519"/>
      <c r="ID65" s="519"/>
      <c r="IE65" s="519"/>
      <c r="IF65" s="519"/>
      <c r="IG65" s="519"/>
      <c r="IH65" s="519"/>
      <c r="II65" s="519"/>
      <c r="IJ65" s="519"/>
      <c r="IK65" s="519"/>
      <c r="IL65" s="519"/>
      <c r="IM65" s="519"/>
      <c r="IN65" s="519"/>
      <c r="IO65" s="519"/>
      <c r="IP65" s="519"/>
      <c r="IQ65" s="519"/>
      <c r="IR65" s="519"/>
      <c r="IS65" s="519"/>
      <c r="IT65" s="519"/>
      <c r="IU65" s="519"/>
      <c r="IV65" s="519"/>
    </row>
    <row r="66" spans="1:256" s="510" customFormat="1" ht="24.75" customHeight="1" hidden="1">
      <c r="A66" s="541" t="s">
        <v>85</v>
      </c>
      <c r="B66" s="363">
        <v>0</v>
      </c>
      <c r="C66" s="363">
        <f t="shared" si="0"/>
        <v>0</v>
      </c>
      <c r="D66" s="25"/>
      <c r="E66" s="542"/>
      <c r="F66" s="543">
        <v>0</v>
      </c>
      <c r="G66" s="542"/>
      <c r="H66" s="518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519"/>
      <c r="AD66" s="519"/>
      <c r="AE66" s="519"/>
      <c r="AF66" s="519"/>
      <c r="HQ66" s="519"/>
      <c r="HR66" s="519"/>
      <c r="HS66" s="519"/>
      <c r="HT66" s="519"/>
      <c r="HU66" s="519"/>
      <c r="HV66" s="519"/>
      <c r="HW66" s="519"/>
      <c r="HX66" s="519"/>
      <c r="HY66" s="519"/>
      <c r="HZ66" s="519"/>
      <c r="IA66" s="519"/>
      <c r="IB66" s="519"/>
      <c r="IC66" s="519"/>
      <c r="ID66" s="519"/>
      <c r="IE66" s="519"/>
      <c r="IF66" s="519"/>
      <c r="IG66" s="519"/>
      <c r="IH66" s="519"/>
      <c r="II66" s="519"/>
      <c r="IJ66" s="519"/>
      <c r="IK66" s="519"/>
      <c r="IL66" s="519"/>
      <c r="IM66" s="519"/>
      <c r="IN66" s="519"/>
      <c r="IO66" s="519"/>
      <c r="IP66" s="519"/>
      <c r="IQ66" s="519"/>
      <c r="IR66" s="519"/>
      <c r="IS66" s="519"/>
      <c r="IT66" s="519"/>
      <c r="IU66" s="519"/>
      <c r="IV66" s="519"/>
    </row>
    <row r="67" spans="1:256" s="510" customFormat="1" ht="24.75" customHeight="1" hidden="1">
      <c r="A67" s="541" t="s">
        <v>86</v>
      </c>
      <c r="B67" s="363">
        <v>0</v>
      </c>
      <c r="C67" s="363">
        <f t="shared" si="0"/>
        <v>0</v>
      </c>
      <c r="D67" s="25"/>
      <c r="E67" s="542"/>
      <c r="F67" s="543">
        <v>0</v>
      </c>
      <c r="G67" s="542"/>
      <c r="H67" s="518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HQ67" s="519"/>
      <c r="HR67" s="519"/>
      <c r="HS67" s="519"/>
      <c r="HT67" s="519"/>
      <c r="HU67" s="519"/>
      <c r="HV67" s="519"/>
      <c r="HW67" s="519"/>
      <c r="HX67" s="519"/>
      <c r="HY67" s="519"/>
      <c r="HZ67" s="519"/>
      <c r="IA67" s="519"/>
      <c r="IB67" s="519"/>
      <c r="IC67" s="519"/>
      <c r="ID67" s="519"/>
      <c r="IE67" s="519"/>
      <c r="IF67" s="519"/>
      <c r="IG67" s="519"/>
      <c r="IH67" s="519"/>
      <c r="II67" s="519"/>
      <c r="IJ67" s="519"/>
      <c r="IK67" s="519"/>
      <c r="IL67" s="519"/>
      <c r="IM67" s="519"/>
      <c r="IN67" s="519"/>
      <c r="IO67" s="519"/>
      <c r="IP67" s="519"/>
      <c r="IQ67" s="519"/>
      <c r="IR67" s="519"/>
      <c r="IS67" s="519"/>
      <c r="IT67" s="519"/>
      <c r="IU67" s="519"/>
      <c r="IV67" s="519"/>
    </row>
    <row r="68" spans="1:256" s="510" customFormat="1" ht="24.75" customHeight="1" hidden="1">
      <c r="A68" s="541" t="s">
        <v>87</v>
      </c>
      <c r="B68" s="363">
        <v>0</v>
      </c>
      <c r="C68" s="363">
        <f t="shared" si="0"/>
        <v>0</v>
      </c>
      <c r="D68" s="25"/>
      <c r="E68" s="542"/>
      <c r="F68" s="543"/>
      <c r="G68" s="542"/>
      <c r="H68" s="518"/>
      <c r="I68" s="519"/>
      <c r="J68" s="519"/>
      <c r="K68" s="519"/>
      <c r="L68" s="519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519"/>
      <c r="AD68" s="519"/>
      <c r="AE68" s="519"/>
      <c r="AF68" s="519"/>
      <c r="HQ68" s="519"/>
      <c r="HR68" s="519"/>
      <c r="HS68" s="519"/>
      <c r="HT68" s="519"/>
      <c r="HU68" s="519"/>
      <c r="HV68" s="519"/>
      <c r="HW68" s="519"/>
      <c r="HX68" s="519"/>
      <c r="HY68" s="519"/>
      <c r="HZ68" s="519"/>
      <c r="IA68" s="519"/>
      <c r="IB68" s="519"/>
      <c r="IC68" s="519"/>
      <c r="ID68" s="519"/>
      <c r="IE68" s="519"/>
      <c r="IF68" s="519"/>
      <c r="IG68" s="519"/>
      <c r="IH68" s="519"/>
      <c r="II68" s="519"/>
      <c r="IJ68" s="519"/>
      <c r="IK68" s="519"/>
      <c r="IL68" s="519"/>
      <c r="IM68" s="519"/>
      <c r="IN68" s="519"/>
      <c r="IO68" s="519"/>
      <c r="IP68" s="519"/>
      <c r="IQ68" s="519"/>
      <c r="IR68" s="519"/>
      <c r="IS68" s="519"/>
      <c r="IT68" s="519"/>
      <c r="IU68" s="519"/>
      <c r="IV68" s="519"/>
    </row>
    <row r="69" spans="1:256" s="510" customFormat="1" ht="24.75" customHeight="1">
      <c r="A69" s="541" t="s">
        <v>54</v>
      </c>
      <c r="B69" s="363">
        <v>242</v>
      </c>
      <c r="C69" s="363">
        <f t="shared" si="0"/>
        <v>150</v>
      </c>
      <c r="D69" s="25">
        <v>150</v>
      </c>
      <c r="E69" s="542">
        <f>D69/C69</f>
        <v>1</v>
      </c>
      <c r="F69" s="543">
        <v>156</v>
      </c>
      <c r="G69" s="542">
        <f>(D69-F69)/F69</f>
        <v>-0.038461538461538464</v>
      </c>
      <c r="H69" s="518"/>
      <c r="I69" s="519"/>
      <c r="J69" s="519"/>
      <c r="K69" s="519"/>
      <c r="L69" s="519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519"/>
      <c r="AD69" s="519"/>
      <c r="AE69" s="519"/>
      <c r="AF69" s="519"/>
      <c r="HQ69" s="519"/>
      <c r="HR69" s="519"/>
      <c r="HS69" s="519"/>
      <c r="HT69" s="519"/>
      <c r="HU69" s="519"/>
      <c r="HV69" s="519"/>
      <c r="HW69" s="519"/>
      <c r="HX69" s="519"/>
      <c r="HY69" s="519"/>
      <c r="HZ69" s="519"/>
      <c r="IA69" s="519"/>
      <c r="IB69" s="519"/>
      <c r="IC69" s="519"/>
      <c r="ID69" s="519"/>
      <c r="IE69" s="519"/>
      <c r="IF69" s="519"/>
      <c r="IG69" s="519"/>
      <c r="IH69" s="519"/>
      <c r="II69" s="519"/>
      <c r="IJ69" s="519"/>
      <c r="IK69" s="519"/>
      <c r="IL69" s="519"/>
      <c r="IM69" s="519"/>
      <c r="IN69" s="519"/>
      <c r="IO69" s="519"/>
      <c r="IP69" s="519"/>
      <c r="IQ69" s="519"/>
      <c r="IR69" s="519"/>
      <c r="IS69" s="519"/>
      <c r="IT69" s="519"/>
      <c r="IU69" s="519"/>
      <c r="IV69" s="519"/>
    </row>
    <row r="70" spans="1:256" s="510" customFormat="1" ht="24.75" customHeight="1">
      <c r="A70" s="541" t="s">
        <v>88</v>
      </c>
      <c r="B70" s="363">
        <v>36</v>
      </c>
      <c r="C70" s="363">
        <f t="shared" si="0"/>
        <v>35</v>
      </c>
      <c r="D70" s="25">
        <v>35</v>
      </c>
      <c r="E70" s="542">
        <f>D70/C70</f>
        <v>1</v>
      </c>
      <c r="F70" s="543">
        <v>3</v>
      </c>
      <c r="G70" s="542">
        <f>(D70-F70)/F70</f>
        <v>10.666666666666666</v>
      </c>
      <c r="H70" s="518"/>
      <c r="I70" s="519"/>
      <c r="J70" s="519"/>
      <c r="K70" s="519"/>
      <c r="L70" s="519"/>
      <c r="M70" s="519"/>
      <c r="N70" s="519"/>
      <c r="O70" s="519"/>
      <c r="P70" s="519"/>
      <c r="Q70" s="519"/>
      <c r="R70" s="519"/>
      <c r="S70" s="519"/>
      <c r="T70" s="519"/>
      <c r="U70" s="519"/>
      <c r="V70" s="519"/>
      <c r="W70" s="519"/>
      <c r="X70" s="519"/>
      <c r="Y70" s="519"/>
      <c r="Z70" s="519"/>
      <c r="AA70" s="519"/>
      <c r="AB70" s="519"/>
      <c r="AC70" s="519"/>
      <c r="AD70" s="519"/>
      <c r="AE70" s="519"/>
      <c r="AF70" s="519"/>
      <c r="HQ70" s="519"/>
      <c r="HR70" s="519"/>
      <c r="HS70" s="519"/>
      <c r="HT70" s="519"/>
      <c r="HU70" s="519"/>
      <c r="HV70" s="519"/>
      <c r="HW70" s="519"/>
      <c r="HX70" s="519"/>
      <c r="HY70" s="519"/>
      <c r="HZ70" s="519"/>
      <c r="IA70" s="519"/>
      <c r="IB70" s="519"/>
      <c r="IC70" s="519"/>
      <c r="ID70" s="519"/>
      <c r="IE70" s="519"/>
      <c r="IF70" s="519"/>
      <c r="IG70" s="519"/>
      <c r="IH70" s="519"/>
      <c r="II70" s="519"/>
      <c r="IJ70" s="519"/>
      <c r="IK70" s="519"/>
      <c r="IL70" s="519"/>
      <c r="IM70" s="519"/>
      <c r="IN70" s="519"/>
      <c r="IO70" s="519"/>
      <c r="IP70" s="519"/>
      <c r="IQ70" s="519"/>
      <c r="IR70" s="519"/>
      <c r="IS70" s="519"/>
      <c r="IT70" s="519"/>
      <c r="IU70" s="519"/>
      <c r="IV70" s="519"/>
    </row>
    <row r="71" spans="1:8" s="508" customFormat="1" ht="24.75" customHeight="1">
      <c r="A71" s="534" t="s">
        <v>89</v>
      </c>
      <c r="B71" s="360">
        <f>SUM(B72:B82)</f>
        <v>0</v>
      </c>
      <c r="C71" s="360">
        <f aca="true" t="shared" si="8" ref="C71:C134">D71+H71</f>
        <v>564</v>
      </c>
      <c r="D71" s="360">
        <f>SUM(D72:D82)</f>
        <v>564</v>
      </c>
      <c r="E71" s="536">
        <f>D71/C71</f>
        <v>1</v>
      </c>
      <c r="F71" s="539">
        <f>SUM(F72:F82)</f>
        <v>0</v>
      </c>
      <c r="G71" s="542"/>
      <c r="H71" s="540">
        <f>SUM(H72:H82)</f>
        <v>0</v>
      </c>
    </row>
    <row r="72" spans="1:8" s="508" customFormat="1" ht="24.75" customHeight="1">
      <c r="A72" s="541" t="s">
        <v>45</v>
      </c>
      <c r="B72" s="363"/>
      <c r="C72" s="363">
        <f t="shared" si="8"/>
        <v>564</v>
      </c>
      <c r="D72" s="25">
        <v>564</v>
      </c>
      <c r="E72" s="542">
        <f>D72/C72</f>
        <v>1</v>
      </c>
      <c r="F72" s="539"/>
      <c r="G72" s="542"/>
      <c r="H72" s="544"/>
    </row>
    <row r="73" spans="1:256" s="510" customFormat="1" ht="24.75" customHeight="1">
      <c r="A73" s="541" t="s">
        <v>46</v>
      </c>
      <c r="B73" s="363"/>
      <c r="C73" s="363">
        <f t="shared" si="8"/>
        <v>0</v>
      </c>
      <c r="D73" s="25"/>
      <c r="E73" s="542"/>
      <c r="F73" s="543">
        <v>0</v>
      </c>
      <c r="G73" s="542"/>
      <c r="H73" s="518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19"/>
      <c r="Z73" s="519"/>
      <c r="AA73" s="519"/>
      <c r="AB73" s="519"/>
      <c r="AC73" s="519"/>
      <c r="AD73" s="519"/>
      <c r="AE73" s="519"/>
      <c r="AF73" s="519"/>
      <c r="HQ73" s="519"/>
      <c r="HR73" s="519"/>
      <c r="HS73" s="519"/>
      <c r="HT73" s="519"/>
      <c r="HU73" s="519"/>
      <c r="HV73" s="519"/>
      <c r="HW73" s="519"/>
      <c r="HX73" s="519"/>
      <c r="HY73" s="519"/>
      <c r="HZ73" s="519"/>
      <c r="IA73" s="519"/>
      <c r="IB73" s="519"/>
      <c r="IC73" s="519"/>
      <c r="ID73" s="519"/>
      <c r="IE73" s="519"/>
      <c r="IF73" s="519"/>
      <c r="IG73" s="519"/>
      <c r="IH73" s="519"/>
      <c r="II73" s="519"/>
      <c r="IJ73" s="519"/>
      <c r="IK73" s="519"/>
      <c r="IL73" s="519"/>
      <c r="IM73" s="519"/>
      <c r="IN73" s="519"/>
      <c r="IO73" s="519"/>
      <c r="IP73" s="519"/>
      <c r="IQ73" s="519"/>
      <c r="IR73" s="519"/>
      <c r="IS73" s="519"/>
      <c r="IT73" s="519"/>
      <c r="IU73" s="519"/>
      <c r="IV73" s="519"/>
    </row>
    <row r="74" spans="1:8" s="508" customFormat="1" ht="24.75" customHeight="1" hidden="1">
      <c r="A74" s="541" t="s">
        <v>47</v>
      </c>
      <c r="B74" s="363"/>
      <c r="C74" s="363">
        <f t="shared" si="8"/>
        <v>0</v>
      </c>
      <c r="D74" s="25"/>
      <c r="E74" s="542"/>
      <c r="F74" s="543">
        <v>0</v>
      </c>
      <c r="G74" s="542"/>
      <c r="H74" s="544"/>
    </row>
    <row r="75" spans="1:256" s="510" customFormat="1" ht="24.75" customHeight="1" hidden="1">
      <c r="A75" s="541" t="s">
        <v>90</v>
      </c>
      <c r="B75" s="363"/>
      <c r="C75" s="363">
        <f t="shared" si="8"/>
        <v>0</v>
      </c>
      <c r="D75" s="25"/>
      <c r="E75" s="542"/>
      <c r="F75" s="543">
        <v>0</v>
      </c>
      <c r="G75" s="542"/>
      <c r="H75" s="518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519"/>
      <c r="X75" s="519"/>
      <c r="Y75" s="519"/>
      <c r="Z75" s="519"/>
      <c r="AA75" s="519"/>
      <c r="AB75" s="519"/>
      <c r="AC75" s="519"/>
      <c r="AD75" s="519"/>
      <c r="AE75" s="519"/>
      <c r="AF75" s="519"/>
      <c r="HQ75" s="519"/>
      <c r="HR75" s="519"/>
      <c r="HS75" s="519"/>
      <c r="HT75" s="519"/>
      <c r="HU75" s="519"/>
      <c r="HV75" s="519"/>
      <c r="HW75" s="519"/>
      <c r="HX75" s="519"/>
      <c r="HY75" s="519"/>
      <c r="HZ75" s="519"/>
      <c r="IA75" s="519"/>
      <c r="IB75" s="519"/>
      <c r="IC75" s="519"/>
      <c r="ID75" s="519"/>
      <c r="IE75" s="519"/>
      <c r="IF75" s="519"/>
      <c r="IG75" s="519"/>
      <c r="IH75" s="519"/>
      <c r="II75" s="519"/>
      <c r="IJ75" s="519"/>
      <c r="IK75" s="519"/>
      <c r="IL75" s="519"/>
      <c r="IM75" s="519"/>
      <c r="IN75" s="519"/>
      <c r="IO75" s="519"/>
      <c r="IP75" s="519"/>
      <c r="IQ75" s="519"/>
      <c r="IR75" s="519"/>
      <c r="IS75" s="519"/>
      <c r="IT75" s="519"/>
      <c r="IU75" s="519"/>
      <c r="IV75" s="519"/>
    </row>
    <row r="76" spans="1:256" s="510" customFormat="1" ht="24.75" customHeight="1" hidden="1">
      <c r="A76" s="541" t="s">
        <v>91</v>
      </c>
      <c r="B76" s="363"/>
      <c r="C76" s="363">
        <f t="shared" si="8"/>
        <v>0</v>
      </c>
      <c r="D76" s="25"/>
      <c r="E76" s="542"/>
      <c r="F76" s="543">
        <v>0</v>
      </c>
      <c r="G76" s="542"/>
      <c r="H76" s="518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19"/>
      <c r="AC76" s="519"/>
      <c r="AD76" s="519"/>
      <c r="AE76" s="519"/>
      <c r="AF76" s="519"/>
      <c r="HQ76" s="519"/>
      <c r="HR76" s="519"/>
      <c r="HS76" s="519"/>
      <c r="HT76" s="519"/>
      <c r="HU76" s="519"/>
      <c r="HV76" s="519"/>
      <c r="HW76" s="519"/>
      <c r="HX76" s="519"/>
      <c r="HY76" s="519"/>
      <c r="HZ76" s="519"/>
      <c r="IA76" s="519"/>
      <c r="IB76" s="519"/>
      <c r="IC76" s="519"/>
      <c r="ID76" s="519"/>
      <c r="IE76" s="519"/>
      <c r="IF76" s="519"/>
      <c r="IG76" s="519"/>
      <c r="IH76" s="519"/>
      <c r="II76" s="519"/>
      <c r="IJ76" s="519"/>
      <c r="IK76" s="519"/>
      <c r="IL76" s="519"/>
      <c r="IM76" s="519"/>
      <c r="IN76" s="519"/>
      <c r="IO76" s="519"/>
      <c r="IP76" s="519"/>
      <c r="IQ76" s="519"/>
      <c r="IR76" s="519"/>
      <c r="IS76" s="519"/>
      <c r="IT76" s="519"/>
      <c r="IU76" s="519"/>
      <c r="IV76" s="519"/>
    </row>
    <row r="77" spans="1:256" s="510" customFormat="1" ht="24.75" customHeight="1" hidden="1">
      <c r="A77" s="541" t="s">
        <v>92</v>
      </c>
      <c r="B77" s="363"/>
      <c r="C77" s="363">
        <f t="shared" si="8"/>
        <v>0</v>
      </c>
      <c r="D77" s="25"/>
      <c r="E77" s="542"/>
      <c r="F77" s="543">
        <v>0</v>
      </c>
      <c r="G77" s="542"/>
      <c r="H77" s="518"/>
      <c r="I77" s="519"/>
      <c r="J77" s="519"/>
      <c r="K77" s="519"/>
      <c r="L77" s="519"/>
      <c r="M77" s="519"/>
      <c r="N77" s="519"/>
      <c r="O77" s="519"/>
      <c r="P77" s="519"/>
      <c r="Q77" s="519"/>
      <c r="R77" s="519"/>
      <c r="S77" s="519"/>
      <c r="T77" s="519"/>
      <c r="U77" s="519"/>
      <c r="V77" s="519"/>
      <c r="W77" s="519"/>
      <c r="X77" s="519"/>
      <c r="Y77" s="519"/>
      <c r="Z77" s="519"/>
      <c r="AA77" s="519"/>
      <c r="AB77" s="519"/>
      <c r="AC77" s="519"/>
      <c r="AD77" s="519"/>
      <c r="AE77" s="519"/>
      <c r="AF77" s="519"/>
      <c r="HQ77" s="519"/>
      <c r="HR77" s="519"/>
      <c r="HS77" s="519"/>
      <c r="HT77" s="519"/>
      <c r="HU77" s="519"/>
      <c r="HV77" s="519"/>
      <c r="HW77" s="519"/>
      <c r="HX77" s="519"/>
      <c r="HY77" s="519"/>
      <c r="HZ77" s="519"/>
      <c r="IA77" s="519"/>
      <c r="IB77" s="519"/>
      <c r="IC77" s="519"/>
      <c r="ID77" s="519"/>
      <c r="IE77" s="519"/>
      <c r="IF77" s="519"/>
      <c r="IG77" s="519"/>
      <c r="IH77" s="519"/>
      <c r="II77" s="519"/>
      <c r="IJ77" s="519"/>
      <c r="IK77" s="519"/>
      <c r="IL77" s="519"/>
      <c r="IM77" s="519"/>
      <c r="IN77" s="519"/>
      <c r="IO77" s="519"/>
      <c r="IP77" s="519"/>
      <c r="IQ77" s="519"/>
      <c r="IR77" s="519"/>
      <c r="IS77" s="519"/>
      <c r="IT77" s="519"/>
      <c r="IU77" s="519"/>
      <c r="IV77" s="519"/>
    </row>
    <row r="78" spans="1:256" s="510" customFormat="1" ht="24.75" customHeight="1" hidden="1">
      <c r="A78" s="541" t="s">
        <v>93</v>
      </c>
      <c r="B78" s="363"/>
      <c r="C78" s="363">
        <f t="shared" si="8"/>
        <v>0</v>
      </c>
      <c r="D78" s="25"/>
      <c r="E78" s="542"/>
      <c r="F78" s="543">
        <v>0</v>
      </c>
      <c r="G78" s="542"/>
      <c r="H78" s="518"/>
      <c r="I78" s="519"/>
      <c r="J78" s="519"/>
      <c r="K78" s="519"/>
      <c r="L78" s="519"/>
      <c r="M78" s="519"/>
      <c r="N78" s="519"/>
      <c r="O78" s="519"/>
      <c r="P78" s="519"/>
      <c r="Q78" s="519"/>
      <c r="R78" s="519"/>
      <c r="S78" s="519"/>
      <c r="T78" s="519"/>
      <c r="U78" s="519"/>
      <c r="V78" s="519"/>
      <c r="W78" s="519"/>
      <c r="X78" s="519"/>
      <c r="Y78" s="519"/>
      <c r="Z78" s="519"/>
      <c r="AA78" s="519"/>
      <c r="AB78" s="519"/>
      <c r="AC78" s="519"/>
      <c r="AD78" s="519"/>
      <c r="AE78" s="519"/>
      <c r="AF78" s="519"/>
      <c r="HQ78" s="519"/>
      <c r="HR78" s="519"/>
      <c r="HS78" s="519"/>
      <c r="HT78" s="519"/>
      <c r="HU78" s="519"/>
      <c r="HV78" s="519"/>
      <c r="HW78" s="519"/>
      <c r="HX78" s="519"/>
      <c r="HY78" s="519"/>
      <c r="HZ78" s="519"/>
      <c r="IA78" s="519"/>
      <c r="IB78" s="519"/>
      <c r="IC78" s="519"/>
      <c r="ID78" s="519"/>
      <c r="IE78" s="519"/>
      <c r="IF78" s="519"/>
      <c r="IG78" s="519"/>
      <c r="IH78" s="519"/>
      <c r="II78" s="519"/>
      <c r="IJ78" s="519"/>
      <c r="IK78" s="519"/>
      <c r="IL78" s="519"/>
      <c r="IM78" s="519"/>
      <c r="IN78" s="519"/>
      <c r="IO78" s="519"/>
      <c r="IP78" s="519"/>
      <c r="IQ78" s="519"/>
      <c r="IR78" s="519"/>
      <c r="IS78" s="519"/>
      <c r="IT78" s="519"/>
      <c r="IU78" s="519"/>
      <c r="IV78" s="519"/>
    </row>
    <row r="79" spans="1:256" s="510" customFormat="1" ht="24.75" customHeight="1" hidden="1">
      <c r="A79" s="541" t="s">
        <v>94</v>
      </c>
      <c r="B79" s="363"/>
      <c r="C79" s="363">
        <f t="shared" si="8"/>
        <v>0</v>
      </c>
      <c r="D79" s="25"/>
      <c r="E79" s="542"/>
      <c r="F79" s="543">
        <v>0</v>
      </c>
      <c r="G79" s="542"/>
      <c r="H79" s="518"/>
      <c r="I79" s="519"/>
      <c r="J79" s="519"/>
      <c r="K79" s="519"/>
      <c r="L79" s="519"/>
      <c r="M79" s="519"/>
      <c r="N79" s="519"/>
      <c r="O79" s="519"/>
      <c r="P79" s="519"/>
      <c r="Q79" s="519"/>
      <c r="R79" s="519"/>
      <c r="S79" s="519"/>
      <c r="T79" s="519"/>
      <c r="U79" s="519"/>
      <c r="V79" s="519"/>
      <c r="W79" s="519"/>
      <c r="X79" s="519"/>
      <c r="Y79" s="519"/>
      <c r="Z79" s="519"/>
      <c r="AA79" s="519"/>
      <c r="AB79" s="519"/>
      <c r="AC79" s="519"/>
      <c r="AD79" s="519"/>
      <c r="AE79" s="519"/>
      <c r="AF79" s="519"/>
      <c r="HQ79" s="519"/>
      <c r="HR79" s="519"/>
      <c r="HS79" s="519"/>
      <c r="HT79" s="519"/>
      <c r="HU79" s="519"/>
      <c r="HV79" s="519"/>
      <c r="HW79" s="519"/>
      <c r="HX79" s="519"/>
      <c r="HY79" s="519"/>
      <c r="HZ79" s="519"/>
      <c r="IA79" s="519"/>
      <c r="IB79" s="519"/>
      <c r="IC79" s="519"/>
      <c r="ID79" s="519"/>
      <c r="IE79" s="519"/>
      <c r="IF79" s="519"/>
      <c r="IG79" s="519"/>
      <c r="IH79" s="519"/>
      <c r="II79" s="519"/>
      <c r="IJ79" s="519"/>
      <c r="IK79" s="519"/>
      <c r="IL79" s="519"/>
      <c r="IM79" s="519"/>
      <c r="IN79" s="519"/>
      <c r="IO79" s="519"/>
      <c r="IP79" s="519"/>
      <c r="IQ79" s="519"/>
      <c r="IR79" s="519"/>
      <c r="IS79" s="519"/>
      <c r="IT79" s="519"/>
      <c r="IU79" s="519"/>
      <c r="IV79" s="519"/>
    </row>
    <row r="80" spans="1:256" s="510" customFormat="1" ht="24.75" customHeight="1" hidden="1">
      <c r="A80" s="541" t="s">
        <v>86</v>
      </c>
      <c r="B80" s="363"/>
      <c r="C80" s="363">
        <f t="shared" si="8"/>
        <v>0</v>
      </c>
      <c r="D80" s="25"/>
      <c r="E80" s="542"/>
      <c r="F80" s="543">
        <v>0</v>
      </c>
      <c r="G80" s="542"/>
      <c r="H80" s="518"/>
      <c r="I80" s="519"/>
      <c r="J80" s="519"/>
      <c r="K80" s="519"/>
      <c r="L80" s="519"/>
      <c r="M80" s="519"/>
      <c r="N80" s="519"/>
      <c r="O80" s="519"/>
      <c r="P80" s="519"/>
      <c r="Q80" s="519"/>
      <c r="R80" s="519"/>
      <c r="S80" s="519"/>
      <c r="T80" s="519"/>
      <c r="U80" s="519"/>
      <c r="V80" s="519"/>
      <c r="W80" s="519"/>
      <c r="X80" s="519"/>
      <c r="Y80" s="519"/>
      <c r="Z80" s="519"/>
      <c r="AA80" s="519"/>
      <c r="AB80" s="519"/>
      <c r="AC80" s="519"/>
      <c r="AD80" s="519"/>
      <c r="AE80" s="519"/>
      <c r="AF80" s="519"/>
      <c r="HQ80" s="519"/>
      <c r="HR80" s="519"/>
      <c r="HS80" s="519"/>
      <c r="HT80" s="519"/>
      <c r="HU80" s="519"/>
      <c r="HV80" s="519"/>
      <c r="HW80" s="519"/>
      <c r="HX80" s="519"/>
      <c r="HY80" s="519"/>
      <c r="HZ80" s="519"/>
      <c r="IA80" s="519"/>
      <c r="IB80" s="519"/>
      <c r="IC80" s="519"/>
      <c r="ID80" s="519"/>
      <c r="IE80" s="519"/>
      <c r="IF80" s="519"/>
      <c r="IG80" s="519"/>
      <c r="IH80" s="519"/>
      <c r="II80" s="519"/>
      <c r="IJ80" s="519"/>
      <c r="IK80" s="519"/>
      <c r="IL80" s="519"/>
      <c r="IM80" s="519"/>
      <c r="IN80" s="519"/>
      <c r="IO80" s="519"/>
      <c r="IP80" s="519"/>
      <c r="IQ80" s="519"/>
      <c r="IR80" s="519"/>
      <c r="IS80" s="519"/>
      <c r="IT80" s="519"/>
      <c r="IU80" s="519"/>
      <c r="IV80" s="519"/>
    </row>
    <row r="81" spans="1:256" s="510" customFormat="1" ht="24.75" customHeight="1">
      <c r="A81" s="541" t="s">
        <v>54</v>
      </c>
      <c r="B81" s="363"/>
      <c r="C81" s="363">
        <f t="shared" si="8"/>
        <v>0</v>
      </c>
      <c r="D81" s="25"/>
      <c r="E81" s="542"/>
      <c r="F81" s="543">
        <v>0</v>
      </c>
      <c r="G81" s="542"/>
      <c r="H81" s="518"/>
      <c r="I81" s="519"/>
      <c r="J81" s="519"/>
      <c r="K81" s="519"/>
      <c r="L81" s="519"/>
      <c r="M81" s="519"/>
      <c r="N81" s="519"/>
      <c r="O81" s="519"/>
      <c r="P81" s="519"/>
      <c r="Q81" s="519"/>
      <c r="R81" s="519"/>
      <c r="S81" s="519"/>
      <c r="T81" s="519"/>
      <c r="U81" s="519"/>
      <c r="V81" s="519"/>
      <c r="W81" s="519"/>
      <c r="X81" s="519"/>
      <c r="Y81" s="519"/>
      <c r="Z81" s="519"/>
      <c r="AA81" s="519"/>
      <c r="AB81" s="519"/>
      <c r="AC81" s="519"/>
      <c r="AD81" s="519"/>
      <c r="AE81" s="519"/>
      <c r="AF81" s="519"/>
      <c r="HQ81" s="519"/>
      <c r="HR81" s="519"/>
      <c r="HS81" s="519"/>
      <c r="HT81" s="519"/>
      <c r="HU81" s="519"/>
      <c r="HV81" s="519"/>
      <c r="HW81" s="519"/>
      <c r="HX81" s="519"/>
      <c r="HY81" s="519"/>
      <c r="HZ81" s="519"/>
      <c r="IA81" s="519"/>
      <c r="IB81" s="519"/>
      <c r="IC81" s="519"/>
      <c r="ID81" s="519"/>
      <c r="IE81" s="519"/>
      <c r="IF81" s="519"/>
      <c r="IG81" s="519"/>
      <c r="IH81" s="519"/>
      <c r="II81" s="519"/>
      <c r="IJ81" s="519"/>
      <c r="IK81" s="519"/>
      <c r="IL81" s="519"/>
      <c r="IM81" s="519"/>
      <c r="IN81" s="519"/>
      <c r="IO81" s="519"/>
      <c r="IP81" s="519"/>
      <c r="IQ81" s="519"/>
      <c r="IR81" s="519"/>
      <c r="IS81" s="519"/>
      <c r="IT81" s="519"/>
      <c r="IU81" s="519"/>
      <c r="IV81" s="519"/>
    </row>
    <row r="82" spans="1:256" s="510" customFormat="1" ht="24.75" customHeight="1">
      <c r="A82" s="541" t="s">
        <v>95</v>
      </c>
      <c r="B82" s="363"/>
      <c r="C82" s="363">
        <f t="shared" si="8"/>
        <v>0</v>
      </c>
      <c r="D82" s="25"/>
      <c r="E82" s="542"/>
      <c r="F82" s="543">
        <v>0</v>
      </c>
      <c r="G82" s="542"/>
      <c r="H82" s="518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19"/>
      <c r="T82" s="519"/>
      <c r="U82" s="519"/>
      <c r="V82" s="519"/>
      <c r="W82" s="519"/>
      <c r="X82" s="519"/>
      <c r="Y82" s="519"/>
      <c r="Z82" s="519"/>
      <c r="AA82" s="519"/>
      <c r="AB82" s="519"/>
      <c r="AC82" s="519"/>
      <c r="AD82" s="519"/>
      <c r="AE82" s="519"/>
      <c r="AF82" s="519"/>
      <c r="HQ82" s="519"/>
      <c r="HR82" s="519"/>
      <c r="HS82" s="519"/>
      <c r="HT82" s="519"/>
      <c r="HU82" s="519"/>
      <c r="HV82" s="519"/>
      <c r="HW82" s="519"/>
      <c r="HX82" s="519"/>
      <c r="HY82" s="519"/>
      <c r="HZ82" s="519"/>
      <c r="IA82" s="519"/>
      <c r="IB82" s="519"/>
      <c r="IC82" s="519"/>
      <c r="ID82" s="519"/>
      <c r="IE82" s="519"/>
      <c r="IF82" s="519"/>
      <c r="IG82" s="519"/>
      <c r="IH82" s="519"/>
      <c r="II82" s="519"/>
      <c r="IJ82" s="519"/>
      <c r="IK82" s="519"/>
      <c r="IL82" s="519"/>
      <c r="IM82" s="519"/>
      <c r="IN82" s="519"/>
      <c r="IO82" s="519"/>
      <c r="IP82" s="519"/>
      <c r="IQ82" s="519"/>
      <c r="IR82" s="519"/>
      <c r="IS82" s="519"/>
      <c r="IT82" s="519"/>
      <c r="IU82" s="519"/>
      <c r="IV82" s="519"/>
    </row>
    <row r="83" spans="1:8" s="508" customFormat="1" ht="24.75" customHeight="1">
      <c r="A83" s="534" t="s">
        <v>96</v>
      </c>
      <c r="B83" s="360">
        <f>SUM(B84:B91)</f>
        <v>236</v>
      </c>
      <c r="C83" s="360">
        <f t="shared" si="8"/>
        <v>158</v>
      </c>
      <c r="D83" s="360">
        <f>SUM(D84:D91)</f>
        <v>158</v>
      </c>
      <c r="E83" s="536">
        <f>D83/C83</f>
        <v>1</v>
      </c>
      <c r="F83" s="539">
        <f>SUM(F84:F91)</f>
        <v>150</v>
      </c>
      <c r="G83" s="536">
        <f>(D83-F83)/F83</f>
        <v>0.05333333333333334</v>
      </c>
      <c r="H83" s="540">
        <f>SUM(H84:H91)</f>
        <v>0</v>
      </c>
    </row>
    <row r="84" spans="1:8" s="508" customFormat="1" ht="24.75" customHeight="1">
      <c r="A84" s="541" t="s">
        <v>45</v>
      </c>
      <c r="B84" s="363">
        <v>202</v>
      </c>
      <c r="C84" s="363">
        <f t="shared" si="8"/>
        <v>133</v>
      </c>
      <c r="D84" s="25">
        <v>133</v>
      </c>
      <c r="E84" s="542">
        <f>D84/C84</f>
        <v>1</v>
      </c>
      <c r="F84" s="543">
        <v>128</v>
      </c>
      <c r="G84" s="542">
        <f>(D84-F84)/F84</f>
        <v>0.0390625</v>
      </c>
      <c r="H84" s="544"/>
    </row>
    <row r="85" spans="1:256" s="510" customFormat="1" ht="24.75" customHeight="1">
      <c r="A85" s="541" t="s">
        <v>46</v>
      </c>
      <c r="B85" s="363">
        <v>0</v>
      </c>
      <c r="C85" s="363">
        <f t="shared" si="8"/>
        <v>2</v>
      </c>
      <c r="D85" s="25">
        <v>2</v>
      </c>
      <c r="E85" s="542">
        <f>D85/C85</f>
        <v>1</v>
      </c>
      <c r="F85" s="543"/>
      <c r="G85" s="542"/>
      <c r="H85" s="518"/>
      <c r="I85" s="519"/>
      <c r="J85" s="519"/>
      <c r="K85" s="519"/>
      <c r="L85" s="519"/>
      <c r="M85" s="519"/>
      <c r="N85" s="519"/>
      <c r="O85" s="519"/>
      <c r="P85" s="519"/>
      <c r="Q85" s="519"/>
      <c r="R85" s="519"/>
      <c r="S85" s="519"/>
      <c r="T85" s="519"/>
      <c r="U85" s="519"/>
      <c r="V85" s="519"/>
      <c r="W85" s="519"/>
      <c r="X85" s="519"/>
      <c r="Y85" s="519"/>
      <c r="Z85" s="519"/>
      <c r="AA85" s="519"/>
      <c r="AB85" s="519"/>
      <c r="AC85" s="519"/>
      <c r="AD85" s="519"/>
      <c r="AE85" s="519"/>
      <c r="AF85" s="519"/>
      <c r="HQ85" s="519"/>
      <c r="HR85" s="519"/>
      <c r="HS85" s="519"/>
      <c r="HT85" s="519"/>
      <c r="HU85" s="519"/>
      <c r="HV85" s="519"/>
      <c r="HW85" s="519"/>
      <c r="HX85" s="519"/>
      <c r="HY85" s="519"/>
      <c r="HZ85" s="519"/>
      <c r="IA85" s="519"/>
      <c r="IB85" s="519"/>
      <c r="IC85" s="519"/>
      <c r="ID85" s="519"/>
      <c r="IE85" s="519"/>
      <c r="IF85" s="519"/>
      <c r="IG85" s="519"/>
      <c r="IH85" s="519"/>
      <c r="II85" s="519"/>
      <c r="IJ85" s="519"/>
      <c r="IK85" s="519"/>
      <c r="IL85" s="519"/>
      <c r="IM85" s="519"/>
      <c r="IN85" s="519"/>
      <c r="IO85" s="519"/>
      <c r="IP85" s="519"/>
      <c r="IQ85" s="519"/>
      <c r="IR85" s="519"/>
      <c r="IS85" s="519"/>
      <c r="IT85" s="519"/>
      <c r="IU85" s="519"/>
      <c r="IV85" s="519"/>
    </row>
    <row r="86" spans="1:8" s="508" customFormat="1" ht="24.75" customHeight="1">
      <c r="A86" s="541" t="s">
        <v>47</v>
      </c>
      <c r="B86" s="363">
        <v>0</v>
      </c>
      <c r="C86" s="363">
        <f t="shared" si="8"/>
        <v>0</v>
      </c>
      <c r="D86" s="25"/>
      <c r="E86" s="542"/>
      <c r="F86" s="543">
        <v>0</v>
      </c>
      <c r="G86" s="542"/>
      <c r="H86" s="544"/>
    </row>
    <row r="87" spans="1:256" s="510" customFormat="1" ht="24.75" customHeight="1" hidden="1">
      <c r="A87" s="541" t="s">
        <v>97</v>
      </c>
      <c r="B87" s="363">
        <v>0</v>
      </c>
      <c r="C87" s="363">
        <f t="shared" si="8"/>
        <v>0</v>
      </c>
      <c r="D87" s="25"/>
      <c r="E87" s="542"/>
      <c r="F87" s="543">
        <v>0</v>
      </c>
      <c r="G87" s="542"/>
      <c r="H87" s="518"/>
      <c r="I87" s="519"/>
      <c r="J87" s="519"/>
      <c r="K87" s="519"/>
      <c r="L87" s="519"/>
      <c r="M87" s="519"/>
      <c r="N87" s="519"/>
      <c r="O87" s="519"/>
      <c r="P87" s="519"/>
      <c r="Q87" s="519"/>
      <c r="R87" s="519"/>
      <c r="S87" s="519"/>
      <c r="T87" s="519"/>
      <c r="U87" s="519"/>
      <c r="V87" s="519"/>
      <c r="W87" s="519"/>
      <c r="X87" s="519"/>
      <c r="Y87" s="519"/>
      <c r="Z87" s="519"/>
      <c r="AA87" s="519"/>
      <c r="AB87" s="519"/>
      <c r="AC87" s="519"/>
      <c r="AD87" s="519"/>
      <c r="AE87" s="519"/>
      <c r="AF87" s="519"/>
      <c r="HQ87" s="519"/>
      <c r="HR87" s="519"/>
      <c r="HS87" s="519"/>
      <c r="HT87" s="519"/>
      <c r="HU87" s="519"/>
      <c r="HV87" s="519"/>
      <c r="HW87" s="519"/>
      <c r="HX87" s="519"/>
      <c r="HY87" s="519"/>
      <c r="HZ87" s="519"/>
      <c r="IA87" s="519"/>
      <c r="IB87" s="519"/>
      <c r="IC87" s="519"/>
      <c r="ID87" s="519"/>
      <c r="IE87" s="519"/>
      <c r="IF87" s="519"/>
      <c r="IG87" s="519"/>
      <c r="IH87" s="519"/>
      <c r="II87" s="519"/>
      <c r="IJ87" s="519"/>
      <c r="IK87" s="519"/>
      <c r="IL87" s="519"/>
      <c r="IM87" s="519"/>
      <c r="IN87" s="519"/>
      <c r="IO87" s="519"/>
      <c r="IP87" s="519"/>
      <c r="IQ87" s="519"/>
      <c r="IR87" s="519"/>
      <c r="IS87" s="519"/>
      <c r="IT87" s="519"/>
      <c r="IU87" s="519"/>
      <c r="IV87" s="519"/>
    </row>
    <row r="88" spans="1:256" s="510" customFormat="1" ht="24.75" customHeight="1" hidden="1">
      <c r="A88" s="541" t="s">
        <v>98</v>
      </c>
      <c r="B88" s="363">
        <v>0</v>
      </c>
      <c r="C88" s="363">
        <f t="shared" si="8"/>
        <v>0</v>
      </c>
      <c r="D88" s="25"/>
      <c r="E88" s="542"/>
      <c r="F88" s="543">
        <v>0</v>
      </c>
      <c r="G88" s="542"/>
      <c r="H88" s="518"/>
      <c r="I88" s="519"/>
      <c r="J88" s="519"/>
      <c r="K88" s="519"/>
      <c r="L88" s="519"/>
      <c r="M88" s="519"/>
      <c r="N88" s="519"/>
      <c r="O88" s="519"/>
      <c r="P88" s="519"/>
      <c r="Q88" s="519"/>
      <c r="R88" s="519"/>
      <c r="S88" s="519"/>
      <c r="T88" s="519"/>
      <c r="U88" s="519"/>
      <c r="V88" s="519"/>
      <c r="W88" s="519"/>
      <c r="X88" s="519"/>
      <c r="Y88" s="519"/>
      <c r="Z88" s="519"/>
      <c r="AA88" s="519"/>
      <c r="AB88" s="519"/>
      <c r="AC88" s="519"/>
      <c r="AD88" s="519"/>
      <c r="AE88" s="519"/>
      <c r="AF88" s="519"/>
      <c r="HQ88" s="519"/>
      <c r="HR88" s="519"/>
      <c r="HS88" s="519"/>
      <c r="HT88" s="519"/>
      <c r="HU88" s="519"/>
      <c r="HV88" s="519"/>
      <c r="HW88" s="519"/>
      <c r="HX88" s="519"/>
      <c r="HY88" s="519"/>
      <c r="HZ88" s="519"/>
      <c r="IA88" s="519"/>
      <c r="IB88" s="519"/>
      <c r="IC88" s="519"/>
      <c r="ID88" s="519"/>
      <c r="IE88" s="519"/>
      <c r="IF88" s="519"/>
      <c r="IG88" s="519"/>
      <c r="IH88" s="519"/>
      <c r="II88" s="519"/>
      <c r="IJ88" s="519"/>
      <c r="IK88" s="519"/>
      <c r="IL88" s="519"/>
      <c r="IM88" s="519"/>
      <c r="IN88" s="519"/>
      <c r="IO88" s="519"/>
      <c r="IP88" s="519"/>
      <c r="IQ88" s="519"/>
      <c r="IR88" s="519"/>
      <c r="IS88" s="519"/>
      <c r="IT88" s="519"/>
      <c r="IU88" s="519"/>
      <c r="IV88" s="519"/>
    </row>
    <row r="89" spans="1:256" s="510" customFormat="1" ht="24.75" customHeight="1" hidden="1">
      <c r="A89" s="541" t="s">
        <v>86</v>
      </c>
      <c r="B89" s="363">
        <v>0</v>
      </c>
      <c r="C89" s="363">
        <f t="shared" si="8"/>
        <v>0</v>
      </c>
      <c r="D89" s="25"/>
      <c r="E89" s="542"/>
      <c r="F89" s="543">
        <v>0</v>
      </c>
      <c r="G89" s="542"/>
      <c r="H89" s="518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HQ89" s="519"/>
      <c r="HR89" s="519"/>
      <c r="HS89" s="519"/>
      <c r="HT89" s="519"/>
      <c r="HU89" s="519"/>
      <c r="HV89" s="519"/>
      <c r="HW89" s="519"/>
      <c r="HX89" s="519"/>
      <c r="HY89" s="519"/>
      <c r="HZ89" s="519"/>
      <c r="IA89" s="519"/>
      <c r="IB89" s="519"/>
      <c r="IC89" s="519"/>
      <c r="ID89" s="519"/>
      <c r="IE89" s="519"/>
      <c r="IF89" s="519"/>
      <c r="IG89" s="519"/>
      <c r="IH89" s="519"/>
      <c r="II89" s="519"/>
      <c r="IJ89" s="519"/>
      <c r="IK89" s="519"/>
      <c r="IL89" s="519"/>
      <c r="IM89" s="519"/>
      <c r="IN89" s="519"/>
      <c r="IO89" s="519"/>
      <c r="IP89" s="519"/>
      <c r="IQ89" s="519"/>
      <c r="IR89" s="519"/>
      <c r="IS89" s="519"/>
      <c r="IT89" s="519"/>
      <c r="IU89" s="519"/>
      <c r="IV89" s="519"/>
    </row>
    <row r="90" spans="1:256" s="510" customFormat="1" ht="24.75" customHeight="1">
      <c r="A90" s="541" t="s">
        <v>54</v>
      </c>
      <c r="B90" s="363">
        <v>34</v>
      </c>
      <c r="C90" s="363">
        <f t="shared" si="8"/>
        <v>23</v>
      </c>
      <c r="D90" s="25">
        <v>23</v>
      </c>
      <c r="E90" s="542">
        <f>D90/C90</f>
        <v>1</v>
      </c>
      <c r="F90" s="543">
        <v>22</v>
      </c>
      <c r="G90" s="542">
        <f>(D90-F90)/F90</f>
        <v>0.045454545454545456</v>
      </c>
      <c r="H90" s="518"/>
      <c r="I90" s="519"/>
      <c r="J90" s="519"/>
      <c r="K90" s="519"/>
      <c r="L90" s="519"/>
      <c r="M90" s="519"/>
      <c r="N90" s="519"/>
      <c r="O90" s="519"/>
      <c r="P90" s="519"/>
      <c r="Q90" s="519"/>
      <c r="R90" s="519"/>
      <c r="S90" s="519"/>
      <c r="T90" s="519"/>
      <c r="U90" s="519"/>
      <c r="V90" s="519"/>
      <c r="W90" s="519"/>
      <c r="X90" s="519"/>
      <c r="Y90" s="519"/>
      <c r="Z90" s="519"/>
      <c r="AA90" s="519"/>
      <c r="AB90" s="519"/>
      <c r="AC90" s="519"/>
      <c r="AD90" s="519"/>
      <c r="AE90" s="519"/>
      <c r="AF90" s="519"/>
      <c r="HQ90" s="519"/>
      <c r="HR90" s="519"/>
      <c r="HS90" s="519"/>
      <c r="HT90" s="519"/>
      <c r="HU90" s="519"/>
      <c r="HV90" s="519"/>
      <c r="HW90" s="519"/>
      <c r="HX90" s="519"/>
      <c r="HY90" s="519"/>
      <c r="HZ90" s="519"/>
      <c r="IA90" s="519"/>
      <c r="IB90" s="519"/>
      <c r="IC90" s="519"/>
      <c r="ID90" s="519"/>
      <c r="IE90" s="519"/>
      <c r="IF90" s="519"/>
      <c r="IG90" s="519"/>
      <c r="IH90" s="519"/>
      <c r="II90" s="519"/>
      <c r="IJ90" s="519"/>
      <c r="IK90" s="519"/>
      <c r="IL90" s="519"/>
      <c r="IM90" s="519"/>
      <c r="IN90" s="519"/>
      <c r="IO90" s="519"/>
      <c r="IP90" s="519"/>
      <c r="IQ90" s="519"/>
      <c r="IR90" s="519"/>
      <c r="IS90" s="519"/>
      <c r="IT90" s="519"/>
      <c r="IU90" s="519"/>
      <c r="IV90" s="519"/>
    </row>
    <row r="91" spans="1:256" s="510" customFormat="1" ht="24.75" customHeight="1">
      <c r="A91" s="541" t="s">
        <v>99</v>
      </c>
      <c r="B91" s="363"/>
      <c r="C91" s="363">
        <f t="shared" si="8"/>
        <v>0</v>
      </c>
      <c r="D91" s="25"/>
      <c r="E91" s="542"/>
      <c r="F91" s="543"/>
      <c r="G91" s="542"/>
      <c r="H91" s="518"/>
      <c r="I91" s="519"/>
      <c r="J91" s="519"/>
      <c r="K91" s="519"/>
      <c r="L91" s="519"/>
      <c r="M91" s="519"/>
      <c r="N91" s="519"/>
      <c r="O91" s="519"/>
      <c r="P91" s="519"/>
      <c r="Q91" s="519"/>
      <c r="R91" s="519"/>
      <c r="S91" s="519"/>
      <c r="T91" s="519"/>
      <c r="U91" s="519"/>
      <c r="V91" s="519"/>
      <c r="W91" s="519"/>
      <c r="X91" s="519"/>
      <c r="Y91" s="519"/>
      <c r="Z91" s="519"/>
      <c r="AA91" s="519"/>
      <c r="AB91" s="519"/>
      <c r="AC91" s="519"/>
      <c r="AD91" s="519"/>
      <c r="AE91" s="519"/>
      <c r="AF91" s="519"/>
      <c r="HQ91" s="519"/>
      <c r="HR91" s="519"/>
      <c r="HS91" s="519"/>
      <c r="HT91" s="519"/>
      <c r="HU91" s="519"/>
      <c r="HV91" s="519"/>
      <c r="HW91" s="519"/>
      <c r="HX91" s="519"/>
      <c r="HY91" s="519"/>
      <c r="HZ91" s="519"/>
      <c r="IA91" s="519"/>
      <c r="IB91" s="519"/>
      <c r="IC91" s="519"/>
      <c r="ID91" s="519"/>
      <c r="IE91" s="519"/>
      <c r="IF91" s="519"/>
      <c r="IG91" s="519"/>
      <c r="IH91" s="519"/>
      <c r="II91" s="519"/>
      <c r="IJ91" s="519"/>
      <c r="IK91" s="519"/>
      <c r="IL91" s="519"/>
      <c r="IM91" s="519"/>
      <c r="IN91" s="519"/>
      <c r="IO91" s="519"/>
      <c r="IP91" s="519"/>
      <c r="IQ91" s="519"/>
      <c r="IR91" s="519"/>
      <c r="IS91" s="519"/>
      <c r="IT91" s="519"/>
      <c r="IU91" s="519"/>
      <c r="IV91" s="519"/>
    </row>
    <row r="92" spans="1:8" s="508" customFormat="1" ht="24.75" customHeight="1" hidden="1">
      <c r="A92" s="534" t="s">
        <v>100</v>
      </c>
      <c r="B92" s="360">
        <f>SUM(B93:B104)</f>
        <v>0</v>
      </c>
      <c r="C92" s="360">
        <f t="shared" si="8"/>
        <v>0</v>
      </c>
      <c r="D92" s="360">
        <f>SUM(D93:D104)</f>
        <v>0</v>
      </c>
      <c r="E92" s="536"/>
      <c r="F92" s="539">
        <f>SUM(F93:F104)</f>
        <v>0</v>
      </c>
      <c r="G92" s="536"/>
      <c r="H92" s="540"/>
    </row>
    <row r="93" spans="1:256" s="509" customFormat="1" ht="24.75" customHeight="1" hidden="1">
      <c r="A93" s="541" t="s">
        <v>45</v>
      </c>
      <c r="B93" s="363"/>
      <c r="C93" s="363">
        <f t="shared" si="8"/>
        <v>0</v>
      </c>
      <c r="D93" s="363">
        <f>SUM(D94:D105)</f>
        <v>0</v>
      </c>
      <c r="E93" s="542"/>
      <c r="F93" s="543">
        <f>SUM(F94:F105)</f>
        <v>0</v>
      </c>
      <c r="G93" s="542"/>
      <c r="H93" s="518"/>
      <c r="I93" s="519"/>
      <c r="J93" s="519"/>
      <c r="K93" s="519"/>
      <c r="L93" s="519"/>
      <c r="M93" s="519"/>
      <c r="N93" s="519"/>
      <c r="O93" s="519"/>
      <c r="P93" s="519"/>
      <c r="Q93" s="519"/>
      <c r="R93" s="519"/>
      <c r="S93" s="519"/>
      <c r="T93" s="519"/>
      <c r="U93" s="519"/>
      <c r="V93" s="519"/>
      <c r="W93" s="519"/>
      <c r="X93" s="519"/>
      <c r="Y93" s="519"/>
      <c r="Z93" s="519"/>
      <c r="AA93" s="519"/>
      <c r="AB93" s="519"/>
      <c r="AC93" s="519"/>
      <c r="AD93" s="519"/>
      <c r="AE93" s="519"/>
      <c r="AF93" s="519"/>
      <c r="HQ93" s="519"/>
      <c r="HR93" s="519"/>
      <c r="HS93" s="519"/>
      <c r="HT93" s="519"/>
      <c r="HU93" s="519"/>
      <c r="HV93" s="519"/>
      <c r="HW93" s="519"/>
      <c r="HX93" s="519"/>
      <c r="HY93" s="519"/>
      <c r="HZ93" s="519"/>
      <c r="IA93" s="519"/>
      <c r="IB93" s="519"/>
      <c r="IC93" s="519"/>
      <c r="ID93" s="519"/>
      <c r="IE93" s="519"/>
      <c r="IF93" s="519"/>
      <c r="IG93" s="519"/>
      <c r="IH93" s="519"/>
      <c r="II93" s="519"/>
      <c r="IJ93" s="519"/>
      <c r="IK93" s="519"/>
      <c r="IL93" s="519"/>
      <c r="IM93" s="519"/>
      <c r="IN93" s="519"/>
      <c r="IO93" s="519"/>
      <c r="IP93" s="519"/>
      <c r="IQ93" s="519"/>
      <c r="IR93" s="519"/>
      <c r="IS93" s="519"/>
      <c r="IT93" s="519"/>
      <c r="IU93" s="519"/>
      <c r="IV93" s="519"/>
    </row>
    <row r="94" spans="1:256" s="510" customFormat="1" ht="24.75" customHeight="1" hidden="1">
      <c r="A94" s="541" t="s">
        <v>46</v>
      </c>
      <c r="B94" s="363"/>
      <c r="C94" s="363">
        <f t="shared" si="8"/>
        <v>0</v>
      </c>
      <c r="D94" s="363">
        <v>0</v>
      </c>
      <c r="E94" s="542"/>
      <c r="F94" s="543">
        <v>0</v>
      </c>
      <c r="G94" s="542"/>
      <c r="H94" s="518"/>
      <c r="I94" s="519"/>
      <c r="J94" s="519"/>
      <c r="K94" s="519"/>
      <c r="L94" s="519"/>
      <c r="M94" s="519"/>
      <c r="N94" s="519"/>
      <c r="O94" s="519"/>
      <c r="P94" s="519"/>
      <c r="Q94" s="519"/>
      <c r="R94" s="519"/>
      <c r="S94" s="519"/>
      <c r="T94" s="519"/>
      <c r="U94" s="519"/>
      <c r="V94" s="519"/>
      <c r="W94" s="519"/>
      <c r="X94" s="519"/>
      <c r="Y94" s="519"/>
      <c r="Z94" s="519"/>
      <c r="AA94" s="519"/>
      <c r="AB94" s="519"/>
      <c r="AC94" s="519"/>
      <c r="AD94" s="519"/>
      <c r="AE94" s="519"/>
      <c r="AF94" s="519"/>
      <c r="HQ94" s="519"/>
      <c r="HR94" s="519"/>
      <c r="HS94" s="519"/>
      <c r="HT94" s="519"/>
      <c r="HU94" s="519"/>
      <c r="HV94" s="519"/>
      <c r="HW94" s="519"/>
      <c r="HX94" s="519"/>
      <c r="HY94" s="519"/>
      <c r="HZ94" s="519"/>
      <c r="IA94" s="519"/>
      <c r="IB94" s="519"/>
      <c r="IC94" s="519"/>
      <c r="ID94" s="519"/>
      <c r="IE94" s="519"/>
      <c r="IF94" s="519"/>
      <c r="IG94" s="519"/>
      <c r="IH94" s="519"/>
      <c r="II94" s="519"/>
      <c r="IJ94" s="519"/>
      <c r="IK94" s="519"/>
      <c r="IL94" s="519"/>
      <c r="IM94" s="519"/>
      <c r="IN94" s="519"/>
      <c r="IO94" s="519"/>
      <c r="IP94" s="519"/>
      <c r="IQ94" s="519"/>
      <c r="IR94" s="519"/>
      <c r="IS94" s="519"/>
      <c r="IT94" s="519"/>
      <c r="IU94" s="519"/>
      <c r="IV94" s="519"/>
    </row>
    <row r="95" spans="1:8" s="508" customFormat="1" ht="24.75" customHeight="1" hidden="1">
      <c r="A95" s="541" t="s">
        <v>47</v>
      </c>
      <c r="B95" s="363"/>
      <c r="C95" s="363">
        <f t="shared" si="8"/>
        <v>0</v>
      </c>
      <c r="D95" s="363">
        <v>0</v>
      </c>
      <c r="E95" s="542"/>
      <c r="F95" s="543">
        <v>0</v>
      </c>
      <c r="G95" s="542"/>
      <c r="H95" s="544"/>
    </row>
    <row r="96" spans="1:256" s="510" customFormat="1" ht="24.75" customHeight="1" hidden="1">
      <c r="A96" s="541" t="s">
        <v>101</v>
      </c>
      <c r="B96" s="363"/>
      <c r="C96" s="363">
        <f t="shared" si="8"/>
        <v>0</v>
      </c>
      <c r="D96" s="363">
        <v>0</v>
      </c>
      <c r="E96" s="542"/>
      <c r="F96" s="543">
        <v>0</v>
      </c>
      <c r="G96" s="542"/>
      <c r="H96" s="518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19"/>
      <c r="AE96" s="519"/>
      <c r="AF96" s="519"/>
      <c r="HQ96" s="519"/>
      <c r="HR96" s="519"/>
      <c r="HS96" s="519"/>
      <c r="HT96" s="519"/>
      <c r="HU96" s="519"/>
      <c r="HV96" s="519"/>
      <c r="HW96" s="519"/>
      <c r="HX96" s="519"/>
      <c r="HY96" s="519"/>
      <c r="HZ96" s="519"/>
      <c r="IA96" s="519"/>
      <c r="IB96" s="519"/>
      <c r="IC96" s="519"/>
      <c r="ID96" s="519"/>
      <c r="IE96" s="519"/>
      <c r="IF96" s="519"/>
      <c r="IG96" s="519"/>
      <c r="IH96" s="519"/>
      <c r="II96" s="519"/>
      <c r="IJ96" s="519"/>
      <c r="IK96" s="519"/>
      <c r="IL96" s="519"/>
      <c r="IM96" s="519"/>
      <c r="IN96" s="519"/>
      <c r="IO96" s="519"/>
      <c r="IP96" s="519"/>
      <c r="IQ96" s="519"/>
      <c r="IR96" s="519"/>
      <c r="IS96" s="519"/>
      <c r="IT96" s="519"/>
      <c r="IU96" s="519"/>
      <c r="IV96" s="519"/>
    </row>
    <row r="97" spans="1:256" s="510" customFormat="1" ht="24.75" customHeight="1" hidden="1">
      <c r="A97" s="541" t="s">
        <v>102</v>
      </c>
      <c r="B97" s="363"/>
      <c r="C97" s="363">
        <f t="shared" si="8"/>
        <v>0</v>
      </c>
      <c r="D97" s="363">
        <v>0</v>
      </c>
      <c r="E97" s="542"/>
      <c r="F97" s="543">
        <v>0</v>
      </c>
      <c r="G97" s="542"/>
      <c r="H97" s="518"/>
      <c r="I97" s="519"/>
      <c r="J97" s="519"/>
      <c r="K97" s="519"/>
      <c r="L97" s="519"/>
      <c r="M97" s="519"/>
      <c r="N97" s="519"/>
      <c r="O97" s="519"/>
      <c r="P97" s="519"/>
      <c r="Q97" s="519"/>
      <c r="R97" s="519"/>
      <c r="S97" s="519"/>
      <c r="T97" s="519"/>
      <c r="U97" s="519"/>
      <c r="V97" s="519"/>
      <c r="W97" s="519"/>
      <c r="X97" s="519"/>
      <c r="Y97" s="519"/>
      <c r="Z97" s="519"/>
      <c r="AA97" s="519"/>
      <c r="AB97" s="519"/>
      <c r="AC97" s="519"/>
      <c r="AD97" s="519"/>
      <c r="AE97" s="519"/>
      <c r="AF97" s="519"/>
      <c r="HQ97" s="519"/>
      <c r="HR97" s="519"/>
      <c r="HS97" s="519"/>
      <c r="HT97" s="519"/>
      <c r="HU97" s="519"/>
      <c r="HV97" s="519"/>
      <c r="HW97" s="519"/>
      <c r="HX97" s="519"/>
      <c r="HY97" s="519"/>
      <c r="HZ97" s="519"/>
      <c r="IA97" s="519"/>
      <c r="IB97" s="519"/>
      <c r="IC97" s="519"/>
      <c r="ID97" s="519"/>
      <c r="IE97" s="519"/>
      <c r="IF97" s="519"/>
      <c r="IG97" s="519"/>
      <c r="IH97" s="519"/>
      <c r="II97" s="519"/>
      <c r="IJ97" s="519"/>
      <c r="IK97" s="519"/>
      <c r="IL97" s="519"/>
      <c r="IM97" s="519"/>
      <c r="IN97" s="519"/>
      <c r="IO97" s="519"/>
      <c r="IP97" s="519"/>
      <c r="IQ97" s="519"/>
      <c r="IR97" s="519"/>
      <c r="IS97" s="519"/>
      <c r="IT97" s="519"/>
      <c r="IU97" s="519"/>
      <c r="IV97" s="519"/>
    </row>
    <row r="98" spans="1:256" s="510" customFormat="1" ht="24.75" customHeight="1" hidden="1">
      <c r="A98" s="541" t="s">
        <v>86</v>
      </c>
      <c r="B98" s="363"/>
      <c r="C98" s="363">
        <f t="shared" si="8"/>
        <v>0</v>
      </c>
      <c r="D98" s="363">
        <v>0</v>
      </c>
      <c r="E98" s="542"/>
      <c r="F98" s="543">
        <v>0</v>
      </c>
      <c r="G98" s="542"/>
      <c r="H98" s="518"/>
      <c r="I98" s="519"/>
      <c r="J98" s="519"/>
      <c r="K98" s="519"/>
      <c r="L98" s="519"/>
      <c r="M98" s="519"/>
      <c r="N98" s="519"/>
      <c r="O98" s="519"/>
      <c r="P98" s="519"/>
      <c r="Q98" s="519"/>
      <c r="R98" s="519"/>
      <c r="S98" s="519"/>
      <c r="T98" s="519"/>
      <c r="U98" s="519"/>
      <c r="V98" s="519"/>
      <c r="W98" s="519"/>
      <c r="X98" s="519"/>
      <c r="Y98" s="519"/>
      <c r="Z98" s="519"/>
      <c r="AA98" s="519"/>
      <c r="AB98" s="519"/>
      <c r="AC98" s="519"/>
      <c r="AD98" s="519"/>
      <c r="AE98" s="519"/>
      <c r="AF98" s="519"/>
      <c r="HQ98" s="519"/>
      <c r="HR98" s="519"/>
      <c r="HS98" s="519"/>
      <c r="HT98" s="519"/>
      <c r="HU98" s="519"/>
      <c r="HV98" s="519"/>
      <c r="HW98" s="519"/>
      <c r="HX98" s="519"/>
      <c r="HY98" s="519"/>
      <c r="HZ98" s="519"/>
      <c r="IA98" s="519"/>
      <c r="IB98" s="519"/>
      <c r="IC98" s="519"/>
      <c r="ID98" s="519"/>
      <c r="IE98" s="519"/>
      <c r="IF98" s="519"/>
      <c r="IG98" s="519"/>
      <c r="IH98" s="519"/>
      <c r="II98" s="519"/>
      <c r="IJ98" s="519"/>
      <c r="IK98" s="519"/>
      <c r="IL98" s="519"/>
      <c r="IM98" s="519"/>
      <c r="IN98" s="519"/>
      <c r="IO98" s="519"/>
      <c r="IP98" s="519"/>
      <c r="IQ98" s="519"/>
      <c r="IR98" s="519"/>
      <c r="IS98" s="519"/>
      <c r="IT98" s="519"/>
      <c r="IU98" s="519"/>
      <c r="IV98" s="519"/>
    </row>
    <row r="99" spans="1:256" s="510" customFormat="1" ht="24.75" customHeight="1" hidden="1">
      <c r="A99" s="541" t="s">
        <v>103</v>
      </c>
      <c r="B99" s="363"/>
      <c r="C99" s="363">
        <f t="shared" si="8"/>
        <v>0</v>
      </c>
      <c r="D99" s="363">
        <v>0</v>
      </c>
      <c r="E99" s="542"/>
      <c r="F99" s="543">
        <v>0</v>
      </c>
      <c r="G99" s="542"/>
      <c r="H99" s="518"/>
      <c r="I99" s="519"/>
      <c r="J99" s="519"/>
      <c r="K99" s="519"/>
      <c r="L99" s="519"/>
      <c r="M99" s="519"/>
      <c r="N99" s="519"/>
      <c r="O99" s="519"/>
      <c r="P99" s="519"/>
      <c r="Q99" s="519"/>
      <c r="R99" s="519"/>
      <c r="S99" s="519"/>
      <c r="T99" s="519"/>
      <c r="U99" s="519"/>
      <c r="V99" s="519"/>
      <c r="W99" s="519"/>
      <c r="X99" s="519"/>
      <c r="Y99" s="519"/>
      <c r="Z99" s="519"/>
      <c r="AA99" s="519"/>
      <c r="AB99" s="519"/>
      <c r="AC99" s="519"/>
      <c r="AD99" s="519"/>
      <c r="AE99" s="519"/>
      <c r="AF99" s="519"/>
      <c r="HQ99" s="519"/>
      <c r="HR99" s="519"/>
      <c r="HS99" s="519"/>
      <c r="HT99" s="519"/>
      <c r="HU99" s="519"/>
      <c r="HV99" s="519"/>
      <c r="HW99" s="519"/>
      <c r="HX99" s="519"/>
      <c r="HY99" s="519"/>
      <c r="HZ99" s="519"/>
      <c r="IA99" s="519"/>
      <c r="IB99" s="519"/>
      <c r="IC99" s="519"/>
      <c r="ID99" s="519"/>
      <c r="IE99" s="519"/>
      <c r="IF99" s="519"/>
      <c r="IG99" s="519"/>
      <c r="IH99" s="519"/>
      <c r="II99" s="519"/>
      <c r="IJ99" s="519"/>
      <c r="IK99" s="519"/>
      <c r="IL99" s="519"/>
      <c r="IM99" s="519"/>
      <c r="IN99" s="519"/>
      <c r="IO99" s="519"/>
      <c r="IP99" s="519"/>
      <c r="IQ99" s="519"/>
      <c r="IR99" s="519"/>
      <c r="IS99" s="519"/>
      <c r="IT99" s="519"/>
      <c r="IU99" s="519"/>
      <c r="IV99" s="519"/>
    </row>
    <row r="100" spans="1:256" s="510" customFormat="1" ht="24.75" customHeight="1" hidden="1">
      <c r="A100" s="541" t="s">
        <v>104</v>
      </c>
      <c r="B100" s="363"/>
      <c r="C100" s="363">
        <f t="shared" si="8"/>
        <v>0</v>
      </c>
      <c r="D100" s="363">
        <v>0</v>
      </c>
      <c r="E100" s="542"/>
      <c r="F100" s="543">
        <v>0</v>
      </c>
      <c r="G100" s="542"/>
      <c r="H100" s="518"/>
      <c r="I100" s="519"/>
      <c r="J100" s="519"/>
      <c r="K100" s="519"/>
      <c r="L100" s="519"/>
      <c r="M100" s="519"/>
      <c r="N100" s="519"/>
      <c r="O100" s="519"/>
      <c r="P100" s="519"/>
      <c r="Q100" s="519"/>
      <c r="R100" s="519"/>
      <c r="S100" s="519"/>
      <c r="T100" s="519"/>
      <c r="U100" s="519"/>
      <c r="V100" s="519"/>
      <c r="W100" s="519"/>
      <c r="X100" s="519"/>
      <c r="Y100" s="519"/>
      <c r="Z100" s="519"/>
      <c r="AA100" s="519"/>
      <c r="AB100" s="519"/>
      <c r="AC100" s="519"/>
      <c r="AD100" s="519"/>
      <c r="AE100" s="519"/>
      <c r="AF100" s="519"/>
      <c r="HQ100" s="519"/>
      <c r="HR100" s="519"/>
      <c r="HS100" s="519"/>
      <c r="HT100" s="519"/>
      <c r="HU100" s="519"/>
      <c r="HV100" s="519"/>
      <c r="HW100" s="519"/>
      <c r="HX100" s="519"/>
      <c r="HY100" s="519"/>
      <c r="HZ100" s="519"/>
      <c r="IA100" s="519"/>
      <c r="IB100" s="519"/>
      <c r="IC100" s="519"/>
      <c r="ID100" s="519"/>
      <c r="IE100" s="519"/>
      <c r="IF100" s="519"/>
      <c r="IG100" s="519"/>
      <c r="IH100" s="519"/>
      <c r="II100" s="519"/>
      <c r="IJ100" s="519"/>
      <c r="IK100" s="519"/>
      <c r="IL100" s="519"/>
      <c r="IM100" s="519"/>
      <c r="IN100" s="519"/>
      <c r="IO100" s="519"/>
      <c r="IP100" s="519"/>
      <c r="IQ100" s="519"/>
      <c r="IR100" s="519"/>
      <c r="IS100" s="519"/>
      <c r="IT100" s="519"/>
      <c r="IU100" s="519"/>
      <c r="IV100" s="519"/>
    </row>
    <row r="101" spans="1:256" s="510" customFormat="1" ht="24.75" customHeight="1" hidden="1">
      <c r="A101" s="541" t="s">
        <v>105</v>
      </c>
      <c r="B101" s="363"/>
      <c r="C101" s="363">
        <f t="shared" si="8"/>
        <v>0</v>
      </c>
      <c r="D101" s="363">
        <v>0</v>
      </c>
      <c r="E101" s="542"/>
      <c r="F101" s="543">
        <v>0</v>
      </c>
      <c r="G101" s="542"/>
      <c r="H101" s="518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  <c r="AB101" s="519"/>
      <c r="AC101" s="519"/>
      <c r="AD101" s="519"/>
      <c r="AE101" s="519"/>
      <c r="AF101" s="519"/>
      <c r="HQ101" s="519"/>
      <c r="HR101" s="519"/>
      <c r="HS101" s="519"/>
      <c r="HT101" s="519"/>
      <c r="HU101" s="519"/>
      <c r="HV101" s="519"/>
      <c r="HW101" s="519"/>
      <c r="HX101" s="519"/>
      <c r="HY101" s="519"/>
      <c r="HZ101" s="519"/>
      <c r="IA101" s="519"/>
      <c r="IB101" s="519"/>
      <c r="IC101" s="519"/>
      <c r="ID101" s="519"/>
      <c r="IE101" s="519"/>
      <c r="IF101" s="519"/>
      <c r="IG101" s="519"/>
      <c r="IH101" s="519"/>
      <c r="II101" s="519"/>
      <c r="IJ101" s="519"/>
      <c r="IK101" s="519"/>
      <c r="IL101" s="519"/>
      <c r="IM101" s="519"/>
      <c r="IN101" s="519"/>
      <c r="IO101" s="519"/>
      <c r="IP101" s="519"/>
      <c r="IQ101" s="519"/>
      <c r="IR101" s="519"/>
      <c r="IS101" s="519"/>
      <c r="IT101" s="519"/>
      <c r="IU101" s="519"/>
      <c r="IV101" s="519"/>
    </row>
    <row r="102" spans="1:256" s="510" customFormat="1" ht="24.75" customHeight="1" hidden="1">
      <c r="A102" s="541" t="s">
        <v>106</v>
      </c>
      <c r="B102" s="363"/>
      <c r="C102" s="363">
        <f t="shared" si="8"/>
        <v>0</v>
      </c>
      <c r="D102" s="363">
        <v>0</v>
      </c>
      <c r="E102" s="542"/>
      <c r="F102" s="543">
        <v>0</v>
      </c>
      <c r="G102" s="542"/>
      <c r="H102" s="518"/>
      <c r="I102" s="519"/>
      <c r="J102" s="519"/>
      <c r="K102" s="519"/>
      <c r="L102" s="519"/>
      <c r="M102" s="519"/>
      <c r="N102" s="519"/>
      <c r="O102" s="519"/>
      <c r="P102" s="519"/>
      <c r="Q102" s="519"/>
      <c r="R102" s="519"/>
      <c r="S102" s="519"/>
      <c r="T102" s="519"/>
      <c r="U102" s="519"/>
      <c r="V102" s="519"/>
      <c r="W102" s="519"/>
      <c r="X102" s="519"/>
      <c r="Y102" s="519"/>
      <c r="Z102" s="519"/>
      <c r="AA102" s="519"/>
      <c r="AB102" s="519"/>
      <c r="AC102" s="519"/>
      <c r="AD102" s="519"/>
      <c r="AE102" s="519"/>
      <c r="AF102" s="519"/>
      <c r="HQ102" s="519"/>
      <c r="HR102" s="519"/>
      <c r="HS102" s="519"/>
      <c r="HT102" s="519"/>
      <c r="HU102" s="519"/>
      <c r="HV102" s="519"/>
      <c r="HW102" s="519"/>
      <c r="HX102" s="519"/>
      <c r="HY102" s="519"/>
      <c r="HZ102" s="519"/>
      <c r="IA102" s="519"/>
      <c r="IB102" s="519"/>
      <c r="IC102" s="519"/>
      <c r="ID102" s="519"/>
      <c r="IE102" s="519"/>
      <c r="IF102" s="519"/>
      <c r="IG102" s="519"/>
      <c r="IH102" s="519"/>
      <c r="II102" s="519"/>
      <c r="IJ102" s="519"/>
      <c r="IK102" s="519"/>
      <c r="IL102" s="519"/>
      <c r="IM102" s="519"/>
      <c r="IN102" s="519"/>
      <c r="IO102" s="519"/>
      <c r="IP102" s="519"/>
      <c r="IQ102" s="519"/>
      <c r="IR102" s="519"/>
      <c r="IS102" s="519"/>
      <c r="IT102" s="519"/>
      <c r="IU102" s="519"/>
      <c r="IV102" s="519"/>
    </row>
    <row r="103" spans="1:256" s="510" customFormat="1" ht="24.75" customHeight="1" hidden="1">
      <c r="A103" s="541" t="s">
        <v>54</v>
      </c>
      <c r="B103" s="363"/>
      <c r="C103" s="363">
        <f t="shared" si="8"/>
        <v>0</v>
      </c>
      <c r="D103" s="363">
        <v>0</v>
      </c>
      <c r="E103" s="542"/>
      <c r="F103" s="543">
        <v>0</v>
      </c>
      <c r="G103" s="542"/>
      <c r="H103" s="518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19"/>
      <c r="AB103" s="519"/>
      <c r="AC103" s="519"/>
      <c r="AD103" s="519"/>
      <c r="AE103" s="519"/>
      <c r="AF103" s="519"/>
      <c r="HQ103" s="519"/>
      <c r="HR103" s="519"/>
      <c r="HS103" s="519"/>
      <c r="HT103" s="519"/>
      <c r="HU103" s="519"/>
      <c r="HV103" s="519"/>
      <c r="HW103" s="519"/>
      <c r="HX103" s="519"/>
      <c r="HY103" s="519"/>
      <c r="HZ103" s="519"/>
      <c r="IA103" s="519"/>
      <c r="IB103" s="519"/>
      <c r="IC103" s="519"/>
      <c r="ID103" s="519"/>
      <c r="IE103" s="519"/>
      <c r="IF103" s="519"/>
      <c r="IG103" s="519"/>
      <c r="IH103" s="519"/>
      <c r="II103" s="519"/>
      <c r="IJ103" s="519"/>
      <c r="IK103" s="519"/>
      <c r="IL103" s="519"/>
      <c r="IM103" s="519"/>
      <c r="IN103" s="519"/>
      <c r="IO103" s="519"/>
      <c r="IP103" s="519"/>
      <c r="IQ103" s="519"/>
      <c r="IR103" s="519"/>
      <c r="IS103" s="519"/>
      <c r="IT103" s="519"/>
      <c r="IU103" s="519"/>
      <c r="IV103" s="519"/>
    </row>
    <row r="104" spans="1:256" s="510" customFormat="1" ht="24.75" customHeight="1" hidden="1">
      <c r="A104" s="541" t="s">
        <v>107</v>
      </c>
      <c r="B104" s="363"/>
      <c r="C104" s="363">
        <f t="shared" si="8"/>
        <v>0</v>
      </c>
      <c r="D104" s="363">
        <v>0</v>
      </c>
      <c r="E104" s="542"/>
      <c r="F104" s="543">
        <v>0</v>
      </c>
      <c r="G104" s="542"/>
      <c r="H104" s="518"/>
      <c r="I104" s="519"/>
      <c r="J104" s="519"/>
      <c r="K104" s="519"/>
      <c r="L104" s="519"/>
      <c r="M104" s="519"/>
      <c r="N104" s="519"/>
      <c r="O104" s="519"/>
      <c r="P104" s="519"/>
      <c r="Q104" s="519"/>
      <c r="R104" s="519"/>
      <c r="S104" s="519"/>
      <c r="T104" s="519"/>
      <c r="U104" s="519"/>
      <c r="V104" s="519"/>
      <c r="W104" s="519"/>
      <c r="X104" s="519"/>
      <c r="Y104" s="519"/>
      <c r="Z104" s="519"/>
      <c r="AA104" s="519"/>
      <c r="AB104" s="519"/>
      <c r="AC104" s="519"/>
      <c r="AD104" s="519"/>
      <c r="AE104" s="519"/>
      <c r="AF104" s="519"/>
      <c r="HQ104" s="519"/>
      <c r="HR104" s="519"/>
      <c r="HS104" s="519"/>
      <c r="HT104" s="519"/>
      <c r="HU104" s="519"/>
      <c r="HV104" s="519"/>
      <c r="HW104" s="519"/>
      <c r="HX104" s="519"/>
      <c r="HY104" s="519"/>
      <c r="HZ104" s="519"/>
      <c r="IA104" s="519"/>
      <c r="IB104" s="519"/>
      <c r="IC104" s="519"/>
      <c r="ID104" s="519"/>
      <c r="IE104" s="519"/>
      <c r="IF104" s="519"/>
      <c r="IG104" s="519"/>
      <c r="IH104" s="519"/>
      <c r="II104" s="519"/>
      <c r="IJ104" s="519"/>
      <c r="IK104" s="519"/>
      <c r="IL104" s="519"/>
      <c r="IM104" s="519"/>
      <c r="IN104" s="519"/>
      <c r="IO104" s="519"/>
      <c r="IP104" s="519"/>
      <c r="IQ104" s="519"/>
      <c r="IR104" s="519"/>
      <c r="IS104" s="519"/>
      <c r="IT104" s="519"/>
      <c r="IU104" s="519"/>
      <c r="IV104" s="519"/>
    </row>
    <row r="105" spans="1:8" s="508" customFormat="1" ht="24.75" customHeight="1" hidden="1">
      <c r="A105" s="534" t="s">
        <v>108</v>
      </c>
      <c r="B105" s="360">
        <f>SUM(B106:B114)</f>
        <v>0</v>
      </c>
      <c r="C105" s="360">
        <f t="shared" si="8"/>
        <v>0</v>
      </c>
      <c r="D105" s="360">
        <f>SUM(D106:D114)</f>
        <v>0</v>
      </c>
      <c r="E105" s="536"/>
      <c r="F105" s="539">
        <f>SUM(F106:F114)</f>
        <v>0</v>
      </c>
      <c r="G105" s="536"/>
      <c r="H105" s="540"/>
    </row>
    <row r="106" spans="1:8" s="508" customFormat="1" ht="24.75" customHeight="1" hidden="1">
      <c r="A106" s="541" t="s">
        <v>45</v>
      </c>
      <c r="B106" s="363"/>
      <c r="C106" s="363">
        <f t="shared" si="8"/>
        <v>0</v>
      </c>
      <c r="D106" s="363"/>
      <c r="E106" s="542"/>
      <c r="F106" s="539"/>
      <c r="G106" s="542"/>
      <c r="H106" s="544"/>
    </row>
    <row r="107" spans="1:256" s="510" customFormat="1" ht="24.75" customHeight="1" hidden="1">
      <c r="A107" s="541" t="s">
        <v>46</v>
      </c>
      <c r="B107" s="363"/>
      <c r="C107" s="363">
        <f t="shared" si="8"/>
        <v>0</v>
      </c>
      <c r="D107" s="363"/>
      <c r="E107" s="542"/>
      <c r="F107" s="543"/>
      <c r="G107" s="542"/>
      <c r="H107" s="518"/>
      <c r="I107" s="519"/>
      <c r="J107" s="519"/>
      <c r="K107" s="519"/>
      <c r="L107" s="519"/>
      <c r="M107" s="519"/>
      <c r="N107" s="519"/>
      <c r="O107" s="519"/>
      <c r="P107" s="519"/>
      <c r="Q107" s="519"/>
      <c r="R107" s="519"/>
      <c r="S107" s="519"/>
      <c r="T107" s="519"/>
      <c r="U107" s="519"/>
      <c r="V107" s="519"/>
      <c r="W107" s="519"/>
      <c r="X107" s="519"/>
      <c r="Y107" s="519"/>
      <c r="Z107" s="519"/>
      <c r="AA107" s="519"/>
      <c r="AB107" s="519"/>
      <c r="AC107" s="519"/>
      <c r="AD107" s="519"/>
      <c r="AE107" s="519"/>
      <c r="AF107" s="519"/>
      <c r="HQ107" s="519"/>
      <c r="HR107" s="519"/>
      <c r="HS107" s="519"/>
      <c r="HT107" s="519"/>
      <c r="HU107" s="519"/>
      <c r="HV107" s="519"/>
      <c r="HW107" s="519"/>
      <c r="HX107" s="519"/>
      <c r="HY107" s="519"/>
      <c r="HZ107" s="519"/>
      <c r="IA107" s="519"/>
      <c r="IB107" s="519"/>
      <c r="IC107" s="519"/>
      <c r="ID107" s="519"/>
      <c r="IE107" s="519"/>
      <c r="IF107" s="519"/>
      <c r="IG107" s="519"/>
      <c r="IH107" s="519"/>
      <c r="II107" s="519"/>
      <c r="IJ107" s="519"/>
      <c r="IK107" s="519"/>
      <c r="IL107" s="519"/>
      <c r="IM107" s="519"/>
      <c r="IN107" s="519"/>
      <c r="IO107" s="519"/>
      <c r="IP107" s="519"/>
      <c r="IQ107" s="519"/>
      <c r="IR107" s="519"/>
      <c r="IS107" s="519"/>
      <c r="IT107" s="519"/>
      <c r="IU107" s="519"/>
      <c r="IV107" s="519"/>
    </row>
    <row r="108" spans="1:256" s="510" customFormat="1" ht="24.75" customHeight="1" hidden="1">
      <c r="A108" s="541" t="s">
        <v>47</v>
      </c>
      <c r="B108" s="363"/>
      <c r="C108" s="363">
        <f t="shared" si="8"/>
        <v>0</v>
      </c>
      <c r="D108" s="363">
        <v>0</v>
      </c>
      <c r="E108" s="542"/>
      <c r="F108" s="543">
        <v>0</v>
      </c>
      <c r="G108" s="542"/>
      <c r="H108" s="518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  <c r="AB108" s="519"/>
      <c r="AC108" s="519"/>
      <c r="AD108" s="519"/>
      <c r="AE108" s="519"/>
      <c r="AF108" s="519"/>
      <c r="HQ108" s="519"/>
      <c r="HR108" s="519"/>
      <c r="HS108" s="519"/>
      <c r="HT108" s="519"/>
      <c r="HU108" s="519"/>
      <c r="HV108" s="519"/>
      <c r="HW108" s="519"/>
      <c r="HX108" s="519"/>
      <c r="HY108" s="519"/>
      <c r="HZ108" s="519"/>
      <c r="IA108" s="519"/>
      <c r="IB108" s="519"/>
      <c r="IC108" s="519"/>
      <c r="ID108" s="519"/>
      <c r="IE108" s="519"/>
      <c r="IF108" s="519"/>
      <c r="IG108" s="519"/>
      <c r="IH108" s="519"/>
      <c r="II108" s="519"/>
      <c r="IJ108" s="519"/>
      <c r="IK108" s="519"/>
      <c r="IL108" s="519"/>
      <c r="IM108" s="519"/>
      <c r="IN108" s="519"/>
      <c r="IO108" s="519"/>
      <c r="IP108" s="519"/>
      <c r="IQ108" s="519"/>
      <c r="IR108" s="519"/>
      <c r="IS108" s="519"/>
      <c r="IT108" s="519"/>
      <c r="IU108" s="519"/>
      <c r="IV108" s="519"/>
    </row>
    <row r="109" spans="1:256" s="510" customFormat="1" ht="24.75" customHeight="1" hidden="1">
      <c r="A109" s="541" t="s">
        <v>109</v>
      </c>
      <c r="B109" s="363"/>
      <c r="C109" s="363">
        <f t="shared" si="8"/>
        <v>0</v>
      </c>
      <c r="D109" s="363">
        <v>0</v>
      </c>
      <c r="E109" s="542"/>
      <c r="F109" s="543">
        <v>0</v>
      </c>
      <c r="G109" s="542"/>
      <c r="H109" s="518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  <c r="AB109" s="519"/>
      <c r="AC109" s="519"/>
      <c r="AD109" s="519"/>
      <c r="AE109" s="519"/>
      <c r="AF109" s="519"/>
      <c r="HQ109" s="519"/>
      <c r="HR109" s="519"/>
      <c r="HS109" s="519"/>
      <c r="HT109" s="519"/>
      <c r="HU109" s="519"/>
      <c r="HV109" s="519"/>
      <c r="HW109" s="519"/>
      <c r="HX109" s="519"/>
      <c r="HY109" s="519"/>
      <c r="HZ109" s="519"/>
      <c r="IA109" s="519"/>
      <c r="IB109" s="519"/>
      <c r="IC109" s="519"/>
      <c r="ID109" s="519"/>
      <c r="IE109" s="519"/>
      <c r="IF109" s="519"/>
      <c r="IG109" s="519"/>
      <c r="IH109" s="519"/>
      <c r="II109" s="519"/>
      <c r="IJ109" s="519"/>
      <c r="IK109" s="519"/>
      <c r="IL109" s="519"/>
      <c r="IM109" s="519"/>
      <c r="IN109" s="519"/>
      <c r="IO109" s="519"/>
      <c r="IP109" s="519"/>
      <c r="IQ109" s="519"/>
      <c r="IR109" s="519"/>
      <c r="IS109" s="519"/>
      <c r="IT109" s="519"/>
      <c r="IU109" s="519"/>
      <c r="IV109" s="519"/>
    </row>
    <row r="110" spans="1:256" s="510" customFormat="1" ht="24.75" customHeight="1" hidden="1">
      <c r="A110" s="541" t="s">
        <v>110</v>
      </c>
      <c r="B110" s="363"/>
      <c r="C110" s="363">
        <f t="shared" si="8"/>
        <v>0</v>
      </c>
      <c r="D110" s="363">
        <v>0</v>
      </c>
      <c r="E110" s="542"/>
      <c r="F110" s="543">
        <v>0</v>
      </c>
      <c r="G110" s="542"/>
      <c r="H110" s="518"/>
      <c r="I110" s="519"/>
      <c r="J110" s="519"/>
      <c r="K110" s="519"/>
      <c r="L110" s="519"/>
      <c r="M110" s="519"/>
      <c r="N110" s="519"/>
      <c r="O110" s="519"/>
      <c r="P110" s="519"/>
      <c r="Q110" s="519"/>
      <c r="R110" s="519"/>
      <c r="S110" s="519"/>
      <c r="T110" s="519"/>
      <c r="U110" s="519"/>
      <c r="V110" s="519"/>
      <c r="W110" s="519"/>
      <c r="X110" s="519"/>
      <c r="Y110" s="519"/>
      <c r="Z110" s="519"/>
      <c r="AA110" s="519"/>
      <c r="AB110" s="519"/>
      <c r="AC110" s="519"/>
      <c r="AD110" s="519"/>
      <c r="AE110" s="519"/>
      <c r="AF110" s="519"/>
      <c r="HQ110" s="519"/>
      <c r="HR110" s="519"/>
      <c r="HS110" s="519"/>
      <c r="HT110" s="519"/>
      <c r="HU110" s="519"/>
      <c r="HV110" s="519"/>
      <c r="HW110" s="519"/>
      <c r="HX110" s="519"/>
      <c r="HY110" s="519"/>
      <c r="HZ110" s="519"/>
      <c r="IA110" s="519"/>
      <c r="IB110" s="519"/>
      <c r="IC110" s="519"/>
      <c r="ID110" s="519"/>
      <c r="IE110" s="519"/>
      <c r="IF110" s="519"/>
      <c r="IG110" s="519"/>
      <c r="IH110" s="519"/>
      <c r="II110" s="519"/>
      <c r="IJ110" s="519"/>
      <c r="IK110" s="519"/>
      <c r="IL110" s="519"/>
      <c r="IM110" s="519"/>
      <c r="IN110" s="519"/>
      <c r="IO110" s="519"/>
      <c r="IP110" s="519"/>
      <c r="IQ110" s="519"/>
      <c r="IR110" s="519"/>
      <c r="IS110" s="519"/>
      <c r="IT110" s="519"/>
      <c r="IU110" s="519"/>
      <c r="IV110" s="519"/>
    </row>
    <row r="111" spans="1:256" s="510" customFormat="1" ht="24.75" customHeight="1" hidden="1">
      <c r="A111" s="541" t="s">
        <v>111</v>
      </c>
      <c r="B111" s="363"/>
      <c r="C111" s="363">
        <f t="shared" si="8"/>
        <v>0</v>
      </c>
      <c r="D111" s="363">
        <v>0</v>
      </c>
      <c r="E111" s="542"/>
      <c r="F111" s="543">
        <v>0</v>
      </c>
      <c r="G111" s="542"/>
      <c r="H111" s="518"/>
      <c r="I111" s="519"/>
      <c r="J111" s="519"/>
      <c r="K111" s="519"/>
      <c r="L111" s="519"/>
      <c r="M111" s="519"/>
      <c r="N111" s="519"/>
      <c r="O111" s="519"/>
      <c r="P111" s="519"/>
      <c r="Q111" s="519"/>
      <c r="R111" s="519"/>
      <c r="S111" s="519"/>
      <c r="T111" s="519"/>
      <c r="U111" s="519"/>
      <c r="V111" s="519"/>
      <c r="W111" s="519"/>
      <c r="X111" s="519"/>
      <c r="Y111" s="519"/>
      <c r="Z111" s="519"/>
      <c r="AA111" s="519"/>
      <c r="AB111" s="519"/>
      <c r="AC111" s="519"/>
      <c r="AD111" s="519"/>
      <c r="AE111" s="519"/>
      <c r="AF111" s="519"/>
      <c r="HQ111" s="519"/>
      <c r="HR111" s="519"/>
      <c r="HS111" s="519"/>
      <c r="HT111" s="519"/>
      <c r="HU111" s="519"/>
      <c r="HV111" s="519"/>
      <c r="HW111" s="519"/>
      <c r="HX111" s="519"/>
      <c r="HY111" s="519"/>
      <c r="HZ111" s="519"/>
      <c r="IA111" s="519"/>
      <c r="IB111" s="519"/>
      <c r="IC111" s="519"/>
      <c r="ID111" s="519"/>
      <c r="IE111" s="519"/>
      <c r="IF111" s="519"/>
      <c r="IG111" s="519"/>
      <c r="IH111" s="519"/>
      <c r="II111" s="519"/>
      <c r="IJ111" s="519"/>
      <c r="IK111" s="519"/>
      <c r="IL111" s="519"/>
      <c r="IM111" s="519"/>
      <c r="IN111" s="519"/>
      <c r="IO111" s="519"/>
      <c r="IP111" s="519"/>
      <c r="IQ111" s="519"/>
      <c r="IR111" s="519"/>
      <c r="IS111" s="519"/>
      <c r="IT111" s="519"/>
      <c r="IU111" s="519"/>
      <c r="IV111" s="519"/>
    </row>
    <row r="112" spans="1:256" s="510" customFormat="1" ht="24.75" customHeight="1" hidden="1">
      <c r="A112" s="541" t="s">
        <v>112</v>
      </c>
      <c r="B112" s="363"/>
      <c r="C112" s="363">
        <f t="shared" si="8"/>
        <v>0</v>
      </c>
      <c r="D112" s="363">
        <v>0</v>
      </c>
      <c r="E112" s="542"/>
      <c r="F112" s="543">
        <v>0</v>
      </c>
      <c r="G112" s="542"/>
      <c r="H112" s="518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19"/>
      <c r="AB112" s="519"/>
      <c r="AC112" s="519"/>
      <c r="AD112" s="519"/>
      <c r="AE112" s="519"/>
      <c r="AF112" s="519"/>
      <c r="HQ112" s="519"/>
      <c r="HR112" s="519"/>
      <c r="HS112" s="519"/>
      <c r="HT112" s="519"/>
      <c r="HU112" s="519"/>
      <c r="HV112" s="519"/>
      <c r="HW112" s="519"/>
      <c r="HX112" s="519"/>
      <c r="HY112" s="519"/>
      <c r="HZ112" s="519"/>
      <c r="IA112" s="519"/>
      <c r="IB112" s="519"/>
      <c r="IC112" s="519"/>
      <c r="ID112" s="519"/>
      <c r="IE112" s="519"/>
      <c r="IF112" s="519"/>
      <c r="IG112" s="519"/>
      <c r="IH112" s="519"/>
      <c r="II112" s="519"/>
      <c r="IJ112" s="519"/>
      <c r="IK112" s="519"/>
      <c r="IL112" s="519"/>
      <c r="IM112" s="519"/>
      <c r="IN112" s="519"/>
      <c r="IO112" s="519"/>
      <c r="IP112" s="519"/>
      <c r="IQ112" s="519"/>
      <c r="IR112" s="519"/>
      <c r="IS112" s="519"/>
      <c r="IT112" s="519"/>
      <c r="IU112" s="519"/>
      <c r="IV112" s="519"/>
    </row>
    <row r="113" spans="1:256" s="510" customFormat="1" ht="24.75" customHeight="1" hidden="1">
      <c r="A113" s="541" t="s">
        <v>54</v>
      </c>
      <c r="B113" s="363"/>
      <c r="C113" s="363">
        <f t="shared" si="8"/>
        <v>0</v>
      </c>
      <c r="D113" s="363">
        <v>0</v>
      </c>
      <c r="E113" s="542"/>
      <c r="F113" s="543">
        <v>0</v>
      </c>
      <c r="G113" s="542"/>
      <c r="H113" s="518"/>
      <c r="I113" s="519"/>
      <c r="J113" s="519"/>
      <c r="K113" s="519"/>
      <c r="L113" s="519"/>
      <c r="M113" s="519"/>
      <c r="N113" s="519"/>
      <c r="O113" s="519"/>
      <c r="P113" s="519"/>
      <c r="Q113" s="519"/>
      <c r="R113" s="519"/>
      <c r="S113" s="519"/>
      <c r="T113" s="519"/>
      <c r="U113" s="519"/>
      <c r="V113" s="519"/>
      <c r="W113" s="519"/>
      <c r="X113" s="519"/>
      <c r="Y113" s="519"/>
      <c r="Z113" s="519"/>
      <c r="AA113" s="519"/>
      <c r="AB113" s="519"/>
      <c r="AC113" s="519"/>
      <c r="AD113" s="519"/>
      <c r="AE113" s="519"/>
      <c r="AF113" s="519"/>
      <c r="HQ113" s="519"/>
      <c r="HR113" s="519"/>
      <c r="HS113" s="519"/>
      <c r="HT113" s="519"/>
      <c r="HU113" s="519"/>
      <c r="HV113" s="519"/>
      <c r="HW113" s="519"/>
      <c r="HX113" s="519"/>
      <c r="HY113" s="519"/>
      <c r="HZ113" s="519"/>
      <c r="IA113" s="519"/>
      <c r="IB113" s="519"/>
      <c r="IC113" s="519"/>
      <c r="ID113" s="519"/>
      <c r="IE113" s="519"/>
      <c r="IF113" s="519"/>
      <c r="IG113" s="519"/>
      <c r="IH113" s="519"/>
      <c r="II113" s="519"/>
      <c r="IJ113" s="519"/>
      <c r="IK113" s="519"/>
      <c r="IL113" s="519"/>
      <c r="IM113" s="519"/>
      <c r="IN113" s="519"/>
      <c r="IO113" s="519"/>
      <c r="IP113" s="519"/>
      <c r="IQ113" s="519"/>
      <c r="IR113" s="519"/>
      <c r="IS113" s="519"/>
      <c r="IT113" s="519"/>
      <c r="IU113" s="519"/>
      <c r="IV113" s="519"/>
    </row>
    <row r="114" spans="1:256" s="510" customFormat="1" ht="24.75" customHeight="1" hidden="1">
      <c r="A114" s="541" t="s">
        <v>113</v>
      </c>
      <c r="B114" s="363"/>
      <c r="C114" s="363">
        <f t="shared" si="8"/>
        <v>0</v>
      </c>
      <c r="D114" s="363"/>
      <c r="E114" s="542"/>
      <c r="F114" s="543"/>
      <c r="G114" s="542"/>
      <c r="H114" s="518"/>
      <c r="I114" s="519"/>
      <c r="J114" s="519"/>
      <c r="K114" s="519"/>
      <c r="L114" s="519"/>
      <c r="M114" s="519"/>
      <c r="N114" s="519"/>
      <c r="O114" s="519"/>
      <c r="P114" s="519"/>
      <c r="Q114" s="519"/>
      <c r="R114" s="519"/>
      <c r="S114" s="519"/>
      <c r="T114" s="519"/>
      <c r="U114" s="519"/>
      <c r="V114" s="519"/>
      <c r="W114" s="519"/>
      <c r="X114" s="519"/>
      <c r="Y114" s="519"/>
      <c r="Z114" s="519"/>
      <c r="AA114" s="519"/>
      <c r="AB114" s="519"/>
      <c r="AC114" s="519"/>
      <c r="AD114" s="519"/>
      <c r="AE114" s="519"/>
      <c r="AF114" s="519"/>
      <c r="HQ114" s="519"/>
      <c r="HR114" s="519"/>
      <c r="HS114" s="519"/>
      <c r="HT114" s="519"/>
      <c r="HU114" s="519"/>
      <c r="HV114" s="519"/>
      <c r="HW114" s="519"/>
      <c r="HX114" s="519"/>
      <c r="HY114" s="519"/>
      <c r="HZ114" s="519"/>
      <c r="IA114" s="519"/>
      <c r="IB114" s="519"/>
      <c r="IC114" s="519"/>
      <c r="ID114" s="519"/>
      <c r="IE114" s="519"/>
      <c r="IF114" s="519"/>
      <c r="IG114" s="519"/>
      <c r="IH114" s="519"/>
      <c r="II114" s="519"/>
      <c r="IJ114" s="519"/>
      <c r="IK114" s="519"/>
      <c r="IL114" s="519"/>
      <c r="IM114" s="519"/>
      <c r="IN114" s="519"/>
      <c r="IO114" s="519"/>
      <c r="IP114" s="519"/>
      <c r="IQ114" s="519"/>
      <c r="IR114" s="519"/>
      <c r="IS114" s="519"/>
      <c r="IT114" s="519"/>
      <c r="IU114" s="519"/>
      <c r="IV114" s="519"/>
    </row>
    <row r="115" spans="1:8" s="508" customFormat="1" ht="24.75" customHeight="1">
      <c r="A115" s="534" t="s">
        <v>114</v>
      </c>
      <c r="B115" s="360">
        <f>SUM(B116:B123)</f>
        <v>962</v>
      </c>
      <c r="C115" s="360">
        <f t="shared" si="8"/>
        <v>657</v>
      </c>
      <c r="D115" s="360">
        <f>SUM(D116:D123)</f>
        <v>642</v>
      </c>
      <c r="E115" s="536">
        <f>D115/C115</f>
        <v>0.9771689497716894</v>
      </c>
      <c r="F115" s="539">
        <f>SUM(F116:F123)</f>
        <v>676</v>
      </c>
      <c r="G115" s="536">
        <f>(D115-F115)/F115</f>
        <v>-0.05029585798816568</v>
      </c>
      <c r="H115" s="540">
        <f>SUM(H116:H123)</f>
        <v>15</v>
      </c>
    </row>
    <row r="116" spans="1:8" s="508" customFormat="1" ht="24.75" customHeight="1">
      <c r="A116" s="541" t="s">
        <v>45</v>
      </c>
      <c r="B116" s="363">
        <v>738</v>
      </c>
      <c r="C116" s="363">
        <f t="shared" si="8"/>
        <v>465</v>
      </c>
      <c r="D116" s="25">
        <v>465</v>
      </c>
      <c r="E116" s="542">
        <f>D116/C116</f>
        <v>1</v>
      </c>
      <c r="F116" s="543">
        <v>475</v>
      </c>
      <c r="G116" s="542">
        <f>(D116-F116)/F116</f>
        <v>-0.021052631578947368</v>
      </c>
      <c r="H116" s="544"/>
    </row>
    <row r="117" spans="1:256" s="510" customFormat="1" ht="24.75" customHeight="1">
      <c r="A117" s="541" t="s">
        <v>46</v>
      </c>
      <c r="B117" s="363"/>
      <c r="C117" s="363">
        <f t="shared" si="8"/>
        <v>0</v>
      </c>
      <c r="D117" s="25"/>
      <c r="E117" s="542"/>
      <c r="F117" s="543">
        <v>10</v>
      </c>
      <c r="G117" s="542">
        <f>(D117-F117)/F117</f>
        <v>-1</v>
      </c>
      <c r="H117" s="518"/>
      <c r="I117" s="519"/>
      <c r="J117" s="519"/>
      <c r="K117" s="519"/>
      <c r="L117" s="519"/>
      <c r="M117" s="519"/>
      <c r="N117" s="519"/>
      <c r="O117" s="519"/>
      <c r="P117" s="519"/>
      <c r="Q117" s="519"/>
      <c r="R117" s="519"/>
      <c r="S117" s="519"/>
      <c r="T117" s="519"/>
      <c r="U117" s="519"/>
      <c r="V117" s="519"/>
      <c r="W117" s="519"/>
      <c r="X117" s="519"/>
      <c r="Y117" s="519"/>
      <c r="Z117" s="519"/>
      <c r="AA117" s="519"/>
      <c r="AB117" s="519"/>
      <c r="AC117" s="519"/>
      <c r="AD117" s="519"/>
      <c r="AE117" s="519"/>
      <c r="AF117" s="519"/>
      <c r="HQ117" s="519"/>
      <c r="HR117" s="519"/>
      <c r="HS117" s="519"/>
      <c r="HT117" s="519"/>
      <c r="HU117" s="519"/>
      <c r="HV117" s="519"/>
      <c r="HW117" s="519"/>
      <c r="HX117" s="519"/>
      <c r="HY117" s="519"/>
      <c r="HZ117" s="519"/>
      <c r="IA117" s="519"/>
      <c r="IB117" s="519"/>
      <c r="IC117" s="519"/>
      <c r="ID117" s="519"/>
      <c r="IE117" s="519"/>
      <c r="IF117" s="519"/>
      <c r="IG117" s="519"/>
      <c r="IH117" s="519"/>
      <c r="II117" s="519"/>
      <c r="IJ117" s="519"/>
      <c r="IK117" s="519"/>
      <c r="IL117" s="519"/>
      <c r="IM117" s="519"/>
      <c r="IN117" s="519"/>
      <c r="IO117" s="519"/>
      <c r="IP117" s="519"/>
      <c r="IQ117" s="519"/>
      <c r="IR117" s="519"/>
      <c r="IS117" s="519"/>
      <c r="IT117" s="519"/>
      <c r="IU117" s="519"/>
      <c r="IV117" s="519"/>
    </row>
    <row r="118" spans="1:256" s="510" customFormat="1" ht="24.75" customHeight="1">
      <c r="A118" s="541" t="s">
        <v>47</v>
      </c>
      <c r="B118" s="363">
        <v>0</v>
      </c>
      <c r="C118" s="363">
        <f t="shared" si="8"/>
        <v>0</v>
      </c>
      <c r="D118" s="25"/>
      <c r="E118" s="542"/>
      <c r="F118" s="543">
        <v>0</v>
      </c>
      <c r="G118" s="542"/>
      <c r="H118" s="518"/>
      <c r="I118" s="519"/>
      <c r="J118" s="519"/>
      <c r="K118" s="519"/>
      <c r="L118" s="519"/>
      <c r="M118" s="519"/>
      <c r="N118" s="519"/>
      <c r="O118" s="519"/>
      <c r="P118" s="519"/>
      <c r="Q118" s="519"/>
      <c r="R118" s="519"/>
      <c r="S118" s="519"/>
      <c r="T118" s="519"/>
      <c r="U118" s="519"/>
      <c r="V118" s="519"/>
      <c r="W118" s="519"/>
      <c r="X118" s="519"/>
      <c r="Y118" s="519"/>
      <c r="Z118" s="519"/>
      <c r="AA118" s="519"/>
      <c r="AB118" s="519"/>
      <c r="AC118" s="519"/>
      <c r="AD118" s="519"/>
      <c r="AE118" s="519"/>
      <c r="AF118" s="519"/>
      <c r="HQ118" s="519"/>
      <c r="HR118" s="519"/>
      <c r="HS118" s="519"/>
      <c r="HT118" s="519"/>
      <c r="HU118" s="519"/>
      <c r="HV118" s="519"/>
      <c r="HW118" s="519"/>
      <c r="HX118" s="519"/>
      <c r="HY118" s="519"/>
      <c r="HZ118" s="519"/>
      <c r="IA118" s="519"/>
      <c r="IB118" s="519"/>
      <c r="IC118" s="519"/>
      <c r="ID118" s="519"/>
      <c r="IE118" s="519"/>
      <c r="IF118" s="519"/>
      <c r="IG118" s="519"/>
      <c r="IH118" s="519"/>
      <c r="II118" s="519"/>
      <c r="IJ118" s="519"/>
      <c r="IK118" s="519"/>
      <c r="IL118" s="519"/>
      <c r="IM118" s="519"/>
      <c r="IN118" s="519"/>
      <c r="IO118" s="519"/>
      <c r="IP118" s="519"/>
      <c r="IQ118" s="519"/>
      <c r="IR118" s="519"/>
      <c r="IS118" s="519"/>
      <c r="IT118" s="519"/>
      <c r="IU118" s="519"/>
      <c r="IV118" s="519"/>
    </row>
    <row r="119" spans="1:256" s="510" customFormat="1" ht="24.75" customHeight="1" hidden="1">
      <c r="A119" s="541" t="s">
        <v>115</v>
      </c>
      <c r="B119" s="363">
        <v>0</v>
      </c>
      <c r="C119" s="363">
        <f t="shared" si="8"/>
        <v>0</v>
      </c>
      <c r="D119" s="25"/>
      <c r="E119" s="542"/>
      <c r="F119" s="543">
        <v>0</v>
      </c>
      <c r="G119" s="542"/>
      <c r="H119" s="518"/>
      <c r="I119" s="519"/>
      <c r="J119" s="519"/>
      <c r="K119" s="519"/>
      <c r="L119" s="519"/>
      <c r="M119" s="519"/>
      <c r="N119" s="519"/>
      <c r="O119" s="519"/>
      <c r="P119" s="519"/>
      <c r="Q119" s="519"/>
      <c r="R119" s="519"/>
      <c r="S119" s="519"/>
      <c r="T119" s="519"/>
      <c r="U119" s="519"/>
      <c r="V119" s="519"/>
      <c r="W119" s="519"/>
      <c r="X119" s="519"/>
      <c r="Y119" s="519"/>
      <c r="Z119" s="519"/>
      <c r="AA119" s="519"/>
      <c r="AB119" s="519"/>
      <c r="AC119" s="519"/>
      <c r="AD119" s="519"/>
      <c r="AE119" s="519"/>
      <c r="AF119" s="519"/>
      <c r="HQ119" s="519"/>
      <c r="HR119" s="519"/>
      <c r="HS119" s="519"/>
      <c r="HT119" s="519"/>
      <c r="HU119" s="519"/>
      <c r="HV119" s="519"/>
      <c r="HW119" s="519"/>
      <c r="HX119" s="519"/>
      <c r="HY119" s="519"/>
      <c r="HZ119" s="519"/>
      <c r="IA119" s="519"/>
      <c r="IB119" s="519"/>
      <c r="IC119" s="519"/>
      <c r="ID119" s="519"/>
      <c r="IE119" s="519"/>
      <c r="IF119" s="519"/>
      <c r="IG119" s="519"/>
      <c r="IH119" s="519"/>
      <c r="II119" s="519"/>
      <c r="IJ119" s="519"/>
      <c r="IK119" s="519"/>
      <c r="IL119" s="519"/>
      <c r="IM119" s="519"/>
      <c r="IN119" s="519"/>
      <c r="IO119" s="519"/>
      <c r="IP119" s="519"/>
      <c r="IQ119" s="519"/>
      <c r="IR119" s="519"/>
      <c r="IS119" s="519"/>
      <c r="IT119" s="519"/>
      <c r="IU119" s="519"/>
      <c r="IV119" s="519"/>
    </row>
    <row r="120" spans="1:256" s="510" customFormat="1" ht="24.75" customHeight="1" hidden="1">
      <c r="A120" s="541" t="s">
        <v>116</v>
      </c>
      <c r="B120" s="363">
        <v>0</v>
      </c>
      <c r="C120" s="363">
        <f t="shared" si="8"/>
        <v>0</v>
      </c>
      <c r="D120" s="25"/>
      <c r="E120" s="542"/>
      <c r="F120" s="543">
        <v>0</v>
      </c>
      <c r="G120" s="542"/>
      <c r="H120" s="518"/>
      <c r="I120" s="519"/>
      <c r="J120" s="519"/>
      <c r="K120" s="519"/>
      <c r="L120" s="519"/>
      <c r="M120" s="519"/>
      <c r="N120" s="519"/>
      <c r="O120" s="519"/>
      <c r="P120" s="519"/>
      <c r="Q120" s="519"/>
      <c r="R120" s="519"/>
      <c r="S120" s="519"/>
      <c r="T120" s="519"/>
      <c r="U120" s="519"/>
      <c r="V120" s="519"/>
      <c r="W120" s="519"/>
      <c r="X120" s="519"/>
      <c r="Y120" s="519"/>
      <c r="Z120" s="519"/>
      <c r="AA120" s="519"/>
      <c r="AB120" s="519"/>
      <c r="AC120" s="519"/>
      <c r="AD120" s="519"/>
      <c r="AE120" s="519"/>
      <c r="AF120" s="519"/>
      <c r="HQ120" s="519"/>
      <c r="HR120" s="519"/>
      <c r="HS120" s="519"/>
      <c r="HT120" s="519"/>
      <c r="HU120" s="519"/>
      <c r="HV120" s="519"/>
      <c r="HW120" s="519"/>
      <c r="HX120" s="519"/>
      <c r="HY120" s="519"/>
      <c r="HZ120" s="519"/>
      <c r="IA120" s="519"/>
      <c r="IB120" s="519"/>
      <c r="IC120" s="519"/>
      <c r="ID120" s="519"/>
      <c r="IE120" s="519"/>
      <c r="IF120" s="519"/>
      <c r="IG120" s="519"/>
      <c r="IH120" s="519"/>
      <c r="II120" s="519"/>
      <c r="IJ120" s="519"/>
      <c r="IK120" s="519"/>
      <c r="IL120" s="519"/>
      <c r="IM120" s="519"/>
      <c r="IN120" s="519"/>
      <c r="IO120" s="519"/>
      <c r="IP120" s="519"/>
      <c r="IQ120" s="519"/>
      <c r="IR120" s="519"/>
      <c r="IS120" s="519"/>
      <c r="IT120" s="519"/>
      <c r="IU120" s="519"/>
      <c r="IV120" s="519"/>
    </row>
    <row r="121" spans="1:256" s="510" customFormat="1" ht="24.75" customHeight="1" hidden="1">
      <c r="A121" s="541" t="s">
        <v>117</v>
      </c>
      <c r="B121" s="363">
        <v>0</v>
      </c>
      <c r="C121" s="363">
        <f t="shared" si="8"/>
        <v>0</v>
      </c>
      <c r="D121" s="25"/>
      <c r="E121" s="542"/>
      <c r="F121" s="543">
        <v>0</v>
      </c>
      <c r="G121" s="542"/>
      <c r="H121" s="518"/>
      <c r="I121" s="519"/>
      <c r="J121" s="519"/>
      <c r="K121" s="519"/>
      <c r="L121" s="519"/>
      <c r="M121" s="519"/>
      <c r="N121" s="519"/>
      <c r="O121" s="519"/>
      <c r="P121" s="519"/>
      <c r="Q121" s="519"/>
      <c r="R121" s="519"/>
      <c r="S121" s="519"/>
      <c r="T121" s="519"/>
      <c r="U121" s="519"/>
      <c r="V121" s="519"/>
      <c r="W121" s="519"/>
      <c r="X121" s="519"/>
      <c r="Y121" s="519"/>
      <c r="Z121" s="519"/>
      <c r="AA121" s="519"/>
      <c r="AB121" s="519"/>
      <c r="AC121" s="519"/>
      <c r="AD121" s="519"/>
      <c r="AE121" s="519"/>
      <c r="AF121" s="519"/>
      <c r="HQ121" s="519"/>
      <c r="HR121" s="519"/>
      <c r="HS121" s="519"/>
      <c r="HT121" s="519"/>
      <c r="HU121" s="519"/>
      <c r="HV121" s="519"/>
      <c r="HW121" s="519"/>
      <c r="HX121" s="519"/>
      <c r="HY121" s="519"/>
      <c r="HZ121" s="519"/>
      <c r="IA121" s="519"/>
      <c r="IB121" s="519"/>
      <c r="IC121" s="519"/>
      <c r="ID121" s="519"/>
      <c r="IE121" s="519"/>
      <c r="IF121" s="519"/>
      <c r="IG121" s="519"/>
      <c r="IH121" s="519"/>
      <c r="II121" s="519"/>
      <c r="IJ121" s="519"/>
      <c r="IK121" s="519"/>
      <c r="IL121" s="519"/>
      <c r="IM121" s="519"/>
      <c r="IN121" s="519"/>
      <c r="IO121" s="519"/>
      <c r="IP121" s="519"/>
      <c r="IQ121" s="519"/>
      <c r="IR121" s="519"/>
      <c r="IS121" s="519"/>
      <c r="IT121" s="519"/>
      <c r="IU121" s="519"/>
      <c r="IV121" s="519"/>
    </row>
    <row r="122" spans="1:256" s="510" customFormat="1" ht="24.75" customHeight="1">
      <c r="A122" s="541" t="s">
        <v>54</v>
      </c>
      <c r="B122" s="363">
        <v>163</v>
      </c>
      <c r="C122" s="363">
        <f t="shared" si="8"/>
        <v>111</v>
      </c>
      <c r="D122" s="25">
        <v>111</v>
      </c>
      <c r="E122" s="542">
        <f>D122/C122</f>
        <v>1</v>
      </c>
      <c r="F122" s="543">
        <v>101</v>
      </c>
      <c r="G122" s="542">
        <f>(D122-F122)/F122</f>
        <v>0.09900990099009901</v>
      </c>
      <c r="H122" s="518"/>
      <c r="I122" s="519"/>
      <c r="J122" s="519"/>
      <c r="K122" s="519"/>
      <c r="L122" s="519"/>
      <c r="M122" s="519"/>
      <c r="N122" s="519"/>
      <c r="O122" s="519"/>
      <c r="P122" s="519"/>
      <c r="Q122" s="519"/>
      <c r="R122" s="519"/>
      <c r="S122" s="519"/>
      <c r="T122" s="519"/>
      <c r="U122" s="519"/>
      <c r="V122" s="519"/>
      <c r="W122" s="519"/>
      <c r="X122" s="519"/>
      <c r="Y122" s="519"/>
      <c r="Z122" s="519"/>
      <c r="AA122" s="519"/>
      <c r="AB122" s="519"/>
      <c r="AC122" s="519"/>
      <c r="AD122" s="519"/>
      <c r="AE122" s="519"/>
      <c r="AF122" s="519"/>
      <c r="HQ122" s="519"/>
      <c r="HR122" s="519"/>
      <c r="HS122" s="519"/>
      <c r="HT122" s="519"/>
      <c r="HU122" s="519"/>
      <c r="HV122" s="519"/>
      <c r="HW122" s="519"/>
      <c r="HX122" s="519"/>
      <c r="HY122" s="519"/>
      <c r="HZ122" s="519"/>
      <c r="IA122" s="519"/>
      <c r="IB122" s="519"/>
      <c r="IC122" s="519"/>
      <c r="ID122" s="519"/>
      <c r="IE122" s="519"/>
      <c r="IF122" s="519"/>
      <c r="IG122" s="519"/>
      <c r="IH122" s="519"/>
      <c r="II122" s="519"/>
      <c r="IJ122" s="519"/>
      <c r="IK122" s="519"/>
      <c r="IL122" s="519"/>
      <c r="IM122" s="519"/>
      <c r="IN122" s="519"/>
      <c r="IO122" s="519"/>
      <c r="IP122" s="519"/>
      <c r="IQ122" s="519"/>
      <c r="IR122" s="519"/>
      <c r="IS122" s="519"/>
      <c r="IT122" s="519"/>
      <c r="IU122" s="519"/>
      <c r="IV122" s="519"/>
    </row>
    <row r="123" spans="1:256" s="510" customFormat="1" ht="24.75" customHeight="1">
      <c r="A123" s="541" t="s">
        <v>118</v>
      </c>
      <c r="B123" s="363">
        <v>61</v>
      </c>
      <c r="C123" s="363">
        <f t="shared" si="8"/>
        <v>81</v>
      </c>
      <c r="D123" s="25">
        <v>66</v>
      </c>
      <c r="E123" s="542">
        <f>D123/C123</f>
        <v>0.8148148148148148</v>
      </c>
      <c r="F123" s="543">
        <v>90</v>
      </c>
      <c r="G123" s="542">
        <f>(D123-F123)/F123</f>
        <v>-0.26666666666666666</v>
      </c>
      <c r="H123" s="518">
        <v>15</v>
      </c>
      <c r="I123" s="519"/>
      <c r="J123" s="519"/>
      <c r="K123" s="519"/>
      <c r="L123" s="519"/>
      <c r="M123" s="519"/>
      <c r="N123" s="519"/>
      <c r="O123" s="519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19"/>
      <c r="AA123" s="519"/>
      <c r="AB123" s="519"/>
      <c r="AC123" s="519"/>
      <c r="AD123" s="519"/>
      <c r="AE123" s="519"/>
      <c r="AF123" s="519"/>
      <c r="HQ123" s="519"/>
      <c r="HR123" s="519"/>
      <c r="HS123" s="519"/>
      <c r="HT123" s="519"/>
      <c r="HU123" s="519"/>
      <c r="HV123" s="519"/>
      <c r="HW123" s="519"/>
      <c r="HX123" s="519"/>
      <c r="HY123" s="519"/>
      <c r="HZ123" s="519"/>
      <c r="IA123" s="519"/>
      <c r="IB123" s="519"/>
      <c r="IC123" s="519"/>
      <c r="ID123" s="519"/>
      <c r="IE123" s="519"/>
      <c r="IF123" s="519"/>
      <c r="IG123" s="519"/>
      <c r="IH123" s="519"/>
      <c r="II123" s="519"/>
      <c r="IJ123" s="519"/>
      <c r="IK123" s="519"/>
      <c r="IL123" s="519"/>
      <c r="IM123" s="519"/>
      <c r="IN123" s="519"/>
      <c r="IO123" s="519"/>
      <c r="IP123" s="519"/>
      <c r="IQ123" s="519"/>
      <c r="IR123" s="519"/>
      <c r="IS123" s="519"/>
      <c r="IT123" s="519"/>
      <c r="IU123" s="519"/>
      <c r="IV123" s="519"/>
    </row>
    <row r="124" spans="1:8" s="508" customFormat="1" ht="24.75" customHeight="1">
      <c r="A124" s="534" t="s">
        <v>119</v>
      </c>
      <c r="B124" s="360">
        <f>SUM(B125:B134)</f>
        <v>579</v>
      </c>
      <c r="C124" s="360">
        <f t="shared" si="8"/>
        <v>386</v>
      </c>
      <c r="D124" s="360">
        <f>SUM(D125:D134)</f>
        <v>386</v>
      </c>
      <c r="E124" s="536">
        <f>D124/C124</f>
        <v>1</v>
      </c>
      <c r="F124" s="539">
        <f>SUM(F125:F134)</f>
        <v>390</v>
      </c>
      <c r="G124" s="536">
        <f>(D124-F124)/F124</f>
        <v>-0.010256410256410256</v>
      </c>
      <c r="H124" s="540"/>
    </row>
    <row r="125" spans="1:8" s="508" customFormat="1" ht="24.75" customHeight="1">
      <c r="A125" s="541" t="s">
        <v>45</v>
      </c>
      <c r="B125" s="363">
        <v>289</v>
      </c>
      <c r="C125" s="363">
        <f t="shared" si="8"/>
        <v>191</v>
      </c>
      <c r="D125" s="25">
        <v>191</v>
      </c>
      <c r="E125" s="542">
        <f>D125/C125</f>
        <v>1</v>
      </c>
      <c r="F125" s="545">
        <v>191</v>
      </c>
      <c r="G125" s="542">
        <f>(D125-F125)/F125</f>
        <v>0</v>
      </c>
      <c r="H125" s="544"/>
    </row>
    <row r="126" spans="1:256" s="510" customFormat="1" ht="24.75" customHeight="1">
      <c r="A126" s="541" t="s">
        <v>46</v>
      </c>
      <c r="B126" s="363">
        <v>0</v>
      </c>
      <c r="C126" s="363">
        <f t="shared" si="8"/>
        <v>0</v>
      </c>
      <c r="D126" s="25"/>
      <c r="E126" s="542"/>
      <c r="F126" s="539">
        <v>0</v>
      </c>
      <c r="G126" s="542"/>
      <c r="H126" s="518"/>
      <c r="I126" s="519"/>
      <c r="J126" s="519"/>
      <c r="K126" s="519"/>
      <c r="L126" s="519"/>
      <c r="M126" s="519"/>
      <c r="N126" s="519"/>
      <c r="O126" s="519"/>
      <c r="P126" s="519"/>
      <c r="Q126" s="519"/>
      <c r="R126" s="519"/>
      <c r="S126" s="519"/>
      <c r="T126" s="519"/>
      <c r="U126" s="519"/>
      <c r="V126" s="519"/>
      <c r="W126" s="519"/>
      <c r="X126" s="519"/>
      <c r="Y126" s="519"/>
      <c r="Z126" s="519"/>
      <c r="AA126" s="519"/>
      <c r="AB126" s="519"/>
      <c r="AC126" s="519"/>
      <c r="AD126" s="519"/>
      <c r="AE126" s="519"/>
      <c r="AF126" s="519"/>
      <c r="HQ126" s="519"/>
      <c r="HR126" s="519"/>
      <c r="HS126" s="519"/>
      <c r="HT126" s="519"/>
      <c r="HU126" s="519"/>
      <c r="HV126" s="519"/>
      <c r="HW126" s="519"/>
      <c r="HX126" s="519"/>
      <c r="HY126" s="519"/>
      <c r="HZ126" s="519"/>
      <c r="IA126" s="519"/>
      <c r="IB126" s="519"/>
      <c r="IC126" s="519"/>
      <c r="ID126" s="519"/>
      <c r="IE126" s="519"/>
      <c r="IF126" s="519"/>
      <c r="IG126" s="519"/>
      <c r="IH126" s="519"/>
      <c r="II126" s="519"/>
      <c r="IJ126" s="519"/>
      <c r="IK126" s="519"/>
      <c r="IL126" s="519"/>
      <c r="IM126" s="519"/>
      <c r="IN126" s="519"/>
      <c r="IO126" s="519"/>
      <c r="IP126" s="519"/>
      <c r="IQ126" s="519"/>
      <c r="IR126" s="519"/>
      <c r="IS126" s="519"/>
      <c r="IT126" s="519"/>
      <c r="IU126" s="519"/>
      <c r="IV126" s="519"/>
    </row>
    <row r="127" spans="1:256" s="510" customFormat="1" ht="24.75" customHeight="1" hidden="1">
      <c r="A127" s="541" t="s">
        <v>47</v>
      </c>
      <c r="B127" s="363">
        <v>0</v>
      </c>
      <c r="C127" s="363">
        <f t="shared" si="8"/>
        <v>0</v>
      </c>
      <c r="D127" s="25"/>
      <c r="E127" s="542"/>
      <c r="F127" s="543">
        <v>0</v>
      </c>
      <c r="G127" s="542"/>
      <c r="H127" s="518"/>
      <c r="I127" s="519"/>
      <c r="J127" s="519"/>
      <c r="K127" s="519"/>
      <c r="L127" s="519"/>
      <c r="M127" s="519"/>
      <c r="N127" s="519"/>
      <c r="O127" s="519"/>
      <c r="P127" s="519"/>
      <c r="Q127" s="519"/>
      <c r="R127" s="519"/>
      <c r="S127" s="519"/>
      <c r="T127" s="519"/>
      <c r="U127" s="519"/>
      <c r="V127" s="519"/>
      <c r="W127" s="519"/>
      <c r="X127" s="519"/>
      <c r="Y127" s="519"/>
      <c r="Z127" s="519"/>
      <c r="AA127" s="519"/>
      <c r="AB127" s="519"/>
      <c r="AC127" s="519"/>
      <c r="AD127" s="519"/>
      <c r="AE127" s="519"/>
      <c r="AF127" s="519"/>
      <c r="HQ127" s="519"/>
      <c r="HR127" s="519"/>
      <c r="HS127" s="519"/>
      <c r="HT127" s="519"/>
      <c r="HU127" s="519"/>
      <c r="HV127" s="519"/>
      <c r="HW127" s="519"/>
      <c r="HX127" s="519"/>
      <c r="HY127" s="519"/>
      <c r="HZ127" s="519"/>
      <c r="IA127" s="519"/>
      <c r="IB127" s="519"/>
      <c r="IC127" s="519"/>
      <c r="ID127" s="519"/>
      <c r="IE127" s="519"/>
      <c r="IF127" s="519"/>
      <c r="IG127" s="519"/>
      <c r="IH127" s="519"/>
      <c r="II127" s="519"/>
      <c r="IJ127" s="519"/>
      <c r="IK127" s="519"/>
      <c r="IL127" s="519"/>
      <c r="IM127" s="519"/>
      <c r="IN127" s="519"/>
      <c r="IO127" s="519"/>
      <c r="IP127" s="519"/>
      <c r="IQ127" s="519"/>
      <c r="IR127" s="519"/>
      <c r="IS127" s="519"/>
      <c r="IT127" s="519"/>
      <c r="IU127" s="519"/>
      <c r="IV127" s="519"/>
    </row>
    <row r="128" spans="1:256" s="510" customFormat="1" ht="24.75" customHeight="1" hidden="1">
      <c r="A128" s="541" t="s">
        <v>120</v>
      </c>
      <c r="B128" s="363">
        <v>0</v>
      </c>
      <c r="C128" s="363">
        <f t="shared" si="8"/>
        <v>0</v>
      </c>
      <c r="D128" s="25"/>
      <c r="E128" s="542"/>
      <c r="F128" s="543">
        <v>0</v>
      </c>
      <c r="G128" s="542"/>
      <c r="H128" s="518"/>
      <c r="I128" s="519"/>
      <c r="J128" s="519"/>
      <c r="K128" s="519"/>
      <c r="L128" s="519"/>
      <c r="M128" s="519"/>
      <c r="N128" s="519"/>
      <c r="O128" s="519"/>
      <c r="P128" s="519"/>
      <c r="Q128" s="519"/>
      <c r="R128" s="519"/>
      <c r="S128" s="519"/>
      <c r="T128" s="519"/>
      <c r="U128" s="519"/>
      <c r="V128" s="519"/>
      <c r="W128" s="519"/>
      <c r="X128" s="519"/>
      <c r="Y128" s="519"/>
      <c r="Z128" s="519"/>
      <c r="AA128" s="519"/>
      <c r="AB128" s="519"/>
      <c r="AC128" s="519"/>
      <c r="AD128" s="519"/>
      <c r="AE128" s="519"/>
      <c r="AF128" s="519"/>
      <c r="HQ128" s="519"/>
      <c r="HR128" s="519"/>
      <c r="HS128" s="519"/>
      <c r="HT128" s="519"/>
      <c r="HU128" s="519"/>
      <c r="HV128" s="519"/>
      <c r="HW128" s="519"/>
      <c r="HX128" s="519"/>
      <c r="HY128" s="519"/>
      <c r="HZ128" s="519"/>
      <c r="IA128" s="519"/>
      <c r="IB128" s="519"/>
      <c r="IC128" s="519"/>
      <c r="ID128" s="519"/>
      <c r="IE128" s="519"/>
      <c r="IF128" s="519"/>
      <c r="IG128" s="519"/>
      <c r="IH128" s="519"/>
      <c r="II128" s="519"/>
      <c r="IJ128" s="519"/>
      <c r="IK128" s="519"/>
      <c r="IL128" s="519"/>
      <c r="IM128" s="519"/>
      <c r="IN128" s="519"/>
      <c r="IO128" s="519"/>
      <c r="IP128" s="519"/>
      <c r="IQ128" s="519"/>
      <c r="IR128" s="519"/>
      <c r="IS128" s="519"/>
      <c r="IT128" s="519"/>
      <c r="IU128" s="519"/>
      <c r="IV128" s="519"/>
    </row>
    <row r="129" spans="1:8" s="508" customFormat="1" ht="24.75" customHeight="1" hidden="1">
      <c r="A129" s="541" t="s">
        <v>121</v>
      </c>
      <c r="B129" s="363">
        <v>0</v>
      </c>
      <c r="C129" s="363">
        <f t="shared" si="8"/>
        <v>0</v>
      </c>
      <c r="D129" s="25"/>
      <c r="E129" s="542"/>
      <c r="F129" s="543">
        <v>0</v>
      </c>
      <c r="G129" s="542"/>
      <c r="H129" s="544"/>
    </row>
    <row r="130" spans="1:256" s="510" customFormat="1" ht="24.75" customHeight="1" hidden="1">
      <c r="A130" s="541" t="s">
        <v>122</v>
      </c>
      <c r="B130" s="363">
        <v>0</v>
      </c>
      <c r="C130" s="363">
        <f t="shared" si="8"/>
        <v>0</v>
      </c>
      <c r="D130" s="25"/>
      <c r="E130" s="542"/>
      <c r="F130" s="543">
        <v>0</v>
      </c>
      <c r="G130" s="542"/>
      <c r="H130" s="518"/>
      <c r="I130" s="519"/>
      <c r="J130" s="519"/>
      <c r="K130" s="519"/>
      <c r="L130" s="519"/>
      <c r="M130" s="519"/>
      <c r="N130" s="519"/>
      <c r="O130" s="519"/>
      <c r="P130" s="519"/>
      <c r="Q130" s="519"/>
      <c r="R130" s="519"/>
      <c r="S130" s="519"/>
      <c r="T130" s="519"/>
      <c r="U130" s="519"/>
      <c r="V130" s="519"/>
      <c r="W130" s="519"/>
      <c r="X130" s="519"/>
      <c r="Y130" s="519"/>
      <c r="Z130" s="519"/>
      <c r="AA130" s="519"/>
      <c r="AB130" s="519"/>
      <c r="AC130" s="519"/>
      <c r="AD130" s="519"/>
      <c r="AE130" s="519"/>
      <c r="AF130" s="519"/>
      <c r="HQ130" s="519"/>
      <c r="HR130" s="519"/>
      <c r="HS130" s="519"/>
      <c r="HT130" s="519"/>
      <c r="HU130" s="519"/>
      <c r="HV130" s="519"/>
      <c r="HW130" s="519"/>
      <c r="HX130" s="519"/>
      <c r="HY130" s="519"/>
      <c r="HZ130" s="519"/>
      <c r="IA130" s="519"/>
      <c r="IB130" s="519"/>
      <c r="IC130" s="519"/>
      <c r="ID130" s="519"/>
      <c r="IE130" s="519"/>
      <c r="IF130" s="519"/>
      <c r="IG130" s="519"/>
      <c r="IH130" s="519"/>
      <c r="II130" s="519"/>
      <c r="IJ130" s="519"/>
      <c r="IK130" s="519"/>
      <c r="IL130" s="519"/>
      <c r="IM130" s="519"/>
      <c r="IN130" s="519"/>
      <c r="IO130" s="519"/>
      <c r="IP130" s="519"/>
      <c r="IQ130" s="519"/>
      <c r="IR130" s="519"/>
      <c r="IS130" s="519"/>
      <c r="IT130" s="519"/>
      <c r="IU130" s="519"/>
      <c r="IV130" s="519"/>
    </row>
    <row r="131" spans="1:256" s="510" customFormat="1" ht="24.75" customHeight="1" hidden="1">
      <c r="A131" s="541" t="s">
        <v>123</v>
      </c>
      <c r="B131" s="363">
        <v>0</v>
      </c>
      <c r="C131" s="363">
        <f t="shared" si="8"/>
        <v>0</v>
      </c>
      <c r="D131" s="25"/>
      <c r="E131" s="542"/>
      <c r="F131" s="543">
        <v>0</v>
      </c>
      <c r="G131" s="542"/>
      <c r="H131" s="518"/>
      <c r="I131" s="519"/>
      <c r="J131" s="519"/>
      <c r="K131" s="519"/>
      <c r="L131" s="519"/>
      <c r="M131" s="519"/>
      <c r="N131" s="519"/>
      <c r="O131" s="519"/>
      <c r="P131" s="519"/>
      <c r="Q131" s="519"/>
      <c r="R131" s="519"/>
      <c r="S131" s="519"/>
      <c r="T131" s="519"/>
      <c r="U131" s="519"/>
      <c r="V131" s="519"/>
      <c r="W131" s="519"/>
      <c r="X131" s="519"/>
      <c r="Y131" s="519"/>
      <c r="Z131" s="519"/>
      <c r="AA131" s="519"/>
      <c r="AB131" s="519"/>
      <c r="AC131" s="519"/>
      <c r="AD131" s="519"/>
      <c r="AE131" s="519"/>
      <c r="AF131" s="519"/>
      <c r="HQ131" s="519"/>
      <c r="HR131" s="519"/>
      <c r="HS131" s="519"/>
      <c r="HT131" s="519"/>
      <c r="HU131" s="519"/>
      <c r="HV131" s="519"/>
      <c r="HW131" s="519"/>
      <c r="HX131" s="519"/>
      <c r="HY131" s="519"/>
      <c r="HZ131" s="519"/>
      <c r="IA131" s="519"/>
      <c r="IB131" s="519"/>
      <c r="IC131" s="519"/>
      <c r="ID131" s="519"/>
      <c r="IE131" s="519"/>
      <c r="IF131" s="519"/>
      <c r="IG131" s="519"/>
      <c r="IH131" s="519"/>
      <c r="II131" s="519"/>
      <c r="IJ131" s="519"/>
      <c r="IK131" s="519"/>
      <c r="IL131" s="519"/>
      <c r="IM131" s="519"/>
      <c r="IN131" s="519"/>
      <c r="IO131" s="519"/>
      <c r="IP131" s="519"/>
      <c r="IQ131" s="519"/>
      <c r="IR131" s="519"/>
      <c r="IS131" s="519"/>
      <c r="IT131" s="519"/>
      <c r="IU131" s="519"/>
      <c r="IV131" s="519"/>
    </row>
    <row r="132" spans="1:256" s="510" customFormat="1" ht="24.75" customHeight="1">
      <c r="A132" s="541" t="s">
        <v>124</v>
      </c>
      <c r="B132" s="363">
        <v>0</v>
      </c>
      <c r="C132" s="363">
        <f t="shared" si="8"/>
        <v>0</v>
      </c>
      <c r="D132" s="25"/>
      <c r="E132" s="542"/>
      <c r="F132" s="543">
        <v>10</v>
      </c>
      <c r="G132" s="542">
        <f>(D132-F132)/F132</f>
        <v>-1</v>
      </c>
      <c r="H132" s="518"/>
      <c r="I132" s="519"/>
      <c r="J132" s="519"/>
      <c r="K132" s="519"/>
      <c r="L132" s="519"/>
      <c r="M132" s="519"/>
      <c r="N132" s="519"/>
      <c r="O132" s="519"/>
      <c r="P132" s="519"/>
      <c r="Q132" s="519"/>
      <c r="R132" s="519"/>
      <c r="S132" s="519"/>
      <c r="T132" s="519"/>
      <c r="U132" s="519"/>
      <c r="V132" s="519"/>
      <c r="W132" s="519"/>
      <c r="X132" s="519"/>
      <c r="Y132" s="519"/>
      <c r="Z132" s="519"/>
      <c r="AA132" s="519"/>
      <c r="AB132" s="519"/>
      <c r="AC132" s="519"/>
      <c r="AD132" s="519"/>
      <c r="AE132" s="519"/>
      <c r="AF132" s="519"/>
      <c r="HQ132" s="519"/>
      <c r="HR132" s="519"/>
      <c r="HS132" s="519"/>
      <c r="HT132" s="519"/>
      <c r="HU132" s="519"/>
      <c r="HV132" s="519"/>
      <c r="HW132" s="519"/>
      <c r="HX132" s="519"/>
      <c r="HY132" s="519"/>
      <c r="HZ132" s="519"/>
      <c r="IA132" s="519"/>
      <c r="IB132" s="519"/>
      <c r="IC132" s="519"/>
      <c r="ID132" s="519"/>
      <c r="IE132" s="519"/>
      <c r="IF132" s="519"/>
      <c r="IG132" s="519"/>
      <c r="IH132" s="519"/>
      <c r="II132" s="519"/>
      <c r="IJ132" s="519"/>
      <c r="IK132" s="519"/>
      <c r="IL132" s="519"/>
      <c r="IM132" s="519"/>
      <c r="IN132" s="519"/>
      <c r="IO132" s="519"/>
      <c r="IP132" s="519"/>
      <c r="IQ132" s="519"/>
      <c r="IR132" s="519"/>
      <c r="IS132" s="519"/>
      <c r="IT132" s="519"/>
      <c r="IU132" s="519"/>
      <c r="IV132" s="519"/>
    </row>
    <row r="133" spans="1:256" s="510" customFormat="1" ht="24.75" customHeight="1">
      <c r="A133" s="541" t="s">
        <v>54</v>
      </c>
      <c r="B133" s="363">
        <v>290</v>
      </c>
      <c r="C133" s="363">
        <f t="shared" si="8"/>
        <v>195</v>
      </c>
      <c r="D133" s="25">
        <v>195</v>
      </c>
      <c r="E133" s="542">
        <f>D133/C133</f>
        <v>1</v>
      </c>
      <c r="F133" s="543">
        <v>188</v>
      </c>
      <c r="G133" s="542">
        <f>(D133-F133)/F133</f>
        <v>0.03723404255319149</v>
      </c>
      <c r="H133" s="518"/>
      <c r="I133" s="519"/>
      <c r="J133" s="519"/>
      <c r="K133" s="519"/>
      <c r="L133" s="519"/>
      <c r="M133" s="519"/>
      <c r="N133" s="519"/>
      <c r="O133" s="519"/>
      <c r="P133" s="519"/>
      <c r="Q133" s="519"/>
      <c r="R133" s="519"/>
      <c r="S133" s="519"/>
      <c r="T133" s="519"/>
      <c r="U133" s="519"/>
      <c r="V133" s="519"/>
      <c r="W133" s="519"/>
      <c r="X133" s="519"/>
      <c r="Y133" s="519"/>
      <c r="Z133" s="519"/>
      <c r="AA133" s="519"/>
      <c r="AB133" s="519"/>
      <c r="AC133" s="519"/>
      <c r="AD133" s="519"/>
      <c r="AE133" s="519"/>
      <c r="AF133" s="519"/>
      <c r="HQ133" s="519"/>
      <c r="HR133" s="519"/>
      <c r="HS133" s="519"/>
      <c r="HT133" s="519"/>
      <c r="HU133" s="519"/>
      <c r="HV133" s="519"/>
      <c r="HW133" s="519"/>
      <c r="HX133" s="519"/>
      <c r="HY133" s="519"/>
      <c r="HZ133" s="519"/>
      <c r="IA133" s="519"/>
      <c r="IB133" s="519"/>
      <c r="IC133" s="519"/>
      <c r="ID133" s="519"/>
      <c r="IE133" s="519"/>
      <c r="IF133" s="519"/>
      <c r="IG133" s="519"/>
      <c r="IH133" s="519"/>
      <c r="II133" s="519"/>
      <c r="IJ133" s="519"/>
      <c r="IK133" s="519"/>
      <c r="IL133" s="519"/>
      <c r="IM133" s="519"/>
      <c r="IN133" s="519"/>
      <c r="IO133" s="519"/>
      <c r="IP133" s="519"/>
      <c r="IQ133" s="519"/>
      <c r="IR133" s="519"/>
      <c r="IS133" s="519"/>
      <c r="IT133" s="519"/>
      <c r="IU133" s="519"/>
      <c r="IV133" s="519"/>
    </row>
    <row r="134" spans="1:256" s="510" customFormat="1" ht="24.75" customHeight="1">
      <c r="A134" s="541" t="s">
        <v>125</v>
      </c>
      <c r="B134" s="363"/>
      <c r="C134" s="363">
        <f t="shared" si="8"/>
        <v>0</v>
      </c>
      <c r="D134" s="25"/>
      <c r="E134" s="542"/>
      <c r="F134" s="543">
        <v>1</v>
      </c>
      <c r="G134" s="542">
        <f>(D134-F134)/F134</f>
        <v>-1</v>
      </c>
      <c r="H134" s="518"/>
      <c r="I134" s="519"/>
      <c r="J134" s="519"/>
      <c r="K134" s="519"/>
      <c r="L134" s="519"/>
      <c r="M134" s="519"/>
      <c r="N134" s="519"/>
      <c r="O134" s="519"/>
      <c r="P134" s="519"/>
      <c r="Q134" s="519"/>
      <c r="R134" s="519"/>
      <c r="S134" s="519"/>
      <c r="T134" s="519"/>
      <c r="U134" s="519"/>
      <c r="V134" s="519"/>
      <c r="W134" s="519"/>
      <c r="X134" s="519"/>
      <c r="Y134" s="519"/>
      <c r="Z134" s="519"/>
      <c r="AA134" s="519"/>
      <c r="AB134" s="519"/>
      <c r="AC134" s="519"/>
      <c r="AD134" s="519"/>
      <c r="AE134" s="519"/>
      <c r="AF134" s="519"/>
      <c r="HQ134" s="519"/>
      <c r="HR134" s="519"/>
      <c r="HS134" s="519"/>
      <c r="HT134" s="519"/>
      <c r="HU134" s="519"/>
      <c r="HV134" s="519"/>
      <c r="HW134" s="519"/>
      <c r="HX134" s="519"/>
      <c r="HY134" s="519"/>
      <c r="HZ134" s="519"/>
      <c r="IA134" s="519"/>
      <c r="IB134" s="519"/>
      <c r="IC134" s="519"/>
      <c r="ID134" s="519"/>
      <c r="IE134" s="519"/>
      <c r="IF134" s="519"/>
      <c r="IG134" s="519"/>
      <c r="IH134" s="519"/>
      <c r="II134" s="519"/>
      <c r="IJ134" s="519"/>
      <c r="IK134" s="519"/>
      <c r="IL134" s="519"/>
      <c r="IM134" s="519"/>
      <c r="IN134" s="519"/>
      <c r="IO134" s="519"/>
      <c r="IP134" s="519"/>
      <c r="IQ134" s="519"/>
      <c r="IR134" s="519"/>
      <c r="IS134" s="519"/>
      <c r="IT134" s="519"/>
      <c r="IU134" s="519"/>
      <c r="IV134" s="519"/>
    </row>
    <row r="135" spans="1:8" s="508" customFormat="1" ht="24.75" customHeight="1" hidden="1">
      <c r="A135" s="534" t="s">
        <v>126</v>
      </c>
      <c r="B135" s="360">
        <f>SUM(B136:B147)</f>
        <v>0</v>
      </c>
      <c r="C135" s="360">
        <f aca="true" t="shared" si="9" ref="C135:C198">D135+H135</f>
        <v>0</v>
      </c>
      <c r="D135" s="360">
        <f>SUM(D136:D147)</f>
        <v>0</v>
      </c>
      <c r="E135" s="536"/>
      <c r="F135" s="539">
        <f>SUM(F136:F147)</f>
        <v>0</v>
      </c>
      <c r="G135" s="536"/>
      <c r="H135" s="540">
        <f>SUM(H136:H147)</f>
        <v>0</v>
      </c>
    </row>
    <row r="136" spans="1:8" s="508" customFormat="1" ht="24.75" customHeight="1" hidden="1">
      <c r="A136" s="541" t="s">
        <v>45</v>
      </c>
      <c r="B136" s="363"/>
      <c r="C136" s="363">
        <f t="shared" si="9"/>
        <v>0</v>
      </c>
      <c r="D136" s="360"/>
      <c r="E136" s="542"/>
      <c r="F136" s="539"/>
      <c r="G136" s="542"/>
      <c r="H136" s="544"/>
    </row>
    <row r="137" spans="1:256" s="510" customFormat="1" ht="24.75" customHeight="1" hidden="1">
      <c r="A137" s="541" t="s">
        <v>46</v>
      </c>
      <c r="B137" s="363"/>
      <c r="C137" s="363">
        <f t="shared" si="9"/>
        <v>0</v>
      </c>
      <c r="D137" s="363"/>
      <c r="E137" s="542"/>
      <c r="F137" s="543">
        <v>0</v>
      </c>
      <c r="G137" s="542"/>
      <c r="H137" s="518"/>
      <c r="I137" s="519"/>
      <c r="J137" s="519"/>
      <c r="K137" s="519"/>
      <c r="L137" s="519"/>
      <c r="M137" s="519"/>
      <c r="N137" s="519"/>
      <c r="O137" s="519"/>
      <c r="P137" s="519"/>
      <c r="Q137" s="519"/>
      <c r="R137" s="519"/>
      <c r="S137" s="519"/>
      <c r="T137" s="519"/>
      <c r="U137" s="519"/>
      <c r="V137" s="519"/>
      <c r="W137" s="519"/>
      <c r="X137" s="519"/>
      <c r="Y137" s="519"/>
      <c r="Z137" s="519"/>
      <c r="AA137" s="519"/>
      <c r="AB137" s="519"/>
      <c r="AC137" s="519"/>
      <c r="AD137" s="519"/>
      <c r="AE137" s="519"/>
      <c r="AF137" s="519"/>
      <c r="HQ137" s="519"/>
      <c r="HR137" s="519"/>
      <c r="HS137" s="519"/>
      <c r="HT137" s="519"/>
      <c r="HU137" s="519"/>
      <c r="HV137" s="519"/>
      <c r="HW137" s="519"/>
      <c r="HX137" s="519"/>
      <c r="HY137" s="519"/>
      <c r="HZ137" s="519"/>
      <c r="IA137" s="519"/>
      <c r="IB137" s="519"/>
      <c r="IC137" s="519"/>
      <c r="ID137" s="519"/>
      <c r="IE137" s="519"/>
      <c r="IF137" s="519"/>
      <c r="IG137" s="519"/>
      <c r="IH137" s="519"/>
      <c r="II137" s="519"/>
      <c r="IJ137" s="519"/>
      <c r="IK137" s="519"/>
      <c r="IL137" s="519"/>
      <c r="IM137" s="519"/>
      <c r="IN137" s="519"/>
      <c r="IO137" s="519"/>
      <c r="IP137" s="519"/>
      <c r="IQ137" s="519"/>
      <c r="IR137" s="519"/>
      <c r="IS137" s="519"/>
      <c r="IT137" s="519"/>
      <c r="IU137" s="519"/>
      <c r="IV137" s="519"/>
    </row>
    <row r="138" spans="1:256" s="510" customFormat="1" ht="24.75" customHeight="1" hidden="1">
      <c r="A138" s="541" t="s">
        <v>47</v>
      </c>
      <c r="B138" s="363"/>
      <c r="C138" s="363">
        <f t="shared" si="9"/>
        <v>0</v>
      </c>
      <c r="D138" s="363"/>
      <c r="E138" s="542"/>
      <c r="F138" s="543">
        <v>0</v>
      </c>
      <c r="G138" s="542"/>
      <c r="H138" s="518"/>
      <c r="I138" s="519"/>
      <c r="J138" s="519"/>
      <c r="K138" s="519"/>
      <c r="L138" s="519"/>
      <c r="M138" s="519"/>
      <c r="N138" s="519"/>
      <c r="O138" s="519"/>
      <c r="P138" s="519"/>
      <c r="Q138" s="519"/>
      <c r="R138" s="519"/>
      <c r="S138" s="519"/>
      <c r="T138" s="519"/>
      <c r="U138" s="519"/>
      <c r="V138" s="519"/>
      <c r="W138" s="519"/>
      <c r="X138" s="519"/>
      <c r="Y138" s="519"/>
      <c r="Z138" s="519"/>
      <c r="AA138" s="519"/>
      <c r="AB138" s="519"/>
      <c r="AC138" s="519"/>
      <c r="AD138" s="519"/>
      <c r="AE138" s="519"/>
      <c r="AF138" s="519"/>
      <c r="HQ138" s="519"/>
      <c r="HR138" s="519"/>
      <c r="HS138" s="519"/>
      <c r="HT138" s="519"/>
      <c r="HU138" s="519"/>
      <c r="HV138" s="519"/>
      <c r="HW138" s="519"/>
      <c r="HX138" s="519"/>
      <c r="HY138" s="519"/>
      <c r="HZ138" s="519"/>
      <c r="IA138" s="519"/>
      <c r="IB138" s="519"/>
      <c r="IC138" s="519"/>
      <c r="ID138" s="519"/>
      <c r="IE138" s="519"/>
      <c r="IF138" s="519"/>
      <c r="IG138" s="519"/>
      <c r="IH138" s="519"/>
      <c r="II138" s="519"/>
      <c r="IJ138" s="519"/>
      <c r="IK138" s="519"/>
      <c r="IL138" s="519"/>
      <c r="IM138" s="519"/>
      <c r="IN138" s="519"/>
      <c r="IO138" s="519"/>
      <c r="IP138" s="519"/>
      <c r="IQ138" s="519"/>
      <c r="IR138" s="519"/>
      <c r="IS138" s="519"/>
      <c r="IT138" s="519"/>
      <c r="IU138" s="519"/>
      <c r="IV138" s="519"/>
    </row>
    <row r="139" spans="1:256" s="510" customFormat="1" ht="24.75" customHeight="1" hidden="1">
      <c r="A139" s="541" t="s">
        <v>127</v>
      </c>
      <c r="B139" s="363"/>
      <c r="C139" s="363">
        <f t="shared" si="9"/>
        <v>0</v>
      </c>
      <c r="D139" s="363"/>
      <c r="E139" s="542"/>
      <c r="F139" s="543">
        <v>0</v>
      </c>
      <c r="G139" s="542"/>
      <c r="H139" s="518"/>
      <c r="I139" s="519"/>
      <c r="J139" s="519"/>
      <c r="K139" s="519"/>
      <c r="L139" s="519"/>
      <c r="M139" s="519"/>
      <c r="N139" s="519"/>
      <c r="O139" s="519"/>
      <c r="P139" s="519"/>
      <c r="Q139" s="519"/>
      <c r="R139" s="519"/>
      <c r="S139" s="519"/>
      <c r="T139" s="519"/>
      <c r="U139" s="519"/>
      <c r="V139" s="519"/>
      <c r="W139" s="519"/>
      <c r="X139" s="519"/>
      <c r="Y139" s="519"/>
      <c r="Z139" s="519"/>
      <c r="AA139" s="519"/>
      <c r="AB139" s="519"/>
      <c r="AC139" s="519"/>
      <c r="AD139" s="519"/>
      <c r="AE139" s="519"/>
      <c r="AF139" s="519"/>
      <c r="HQ139" s="519"/>
      <c r="HR139" s="519"/>
      <c r="HS139" s="519"/>
      <c r="HT139" s="519"/>
      <c r="HU139" s="519"/>
      <c r="HV139" s="519"/>
      <c r="HW139" s="519"/>
      <c r="HX139" s="519"/>
      <c r="HY139" s="519"/>
      <c r="HZ139" s="519"/>
      <c r="IA139" s="519"/>
      <c r="IB139" s="519"/>
      <c r="IC139" s="519"/>
      <c r="ID139" s="519"/>
      <c r="IE139" s="519"/>
      <c r="IF139" s="519"/>
      <c r="IG139" s="519"/>
      <c r="IH139" s="519"/>
      <c r="II139" s="519"/>
      <c r="IJ139" s="519"/>
      <c r="IK139" s="519"/>
      <c r="IL139" s="519"/>
      <c r="IM139" s="519"/>
      <c r="IN139" s="519"/>
      <c r="IO139" s="519"/>
      <c r="IP139" s="519"/>
      <c r="IQ139" s="519"/>
      <c r="IR139" s="519"/>
      <c r="IS139" s="519"/>
      <c r="IT139" s="519"/>
      <c r="IU139" s="519"/>
      <c r="IV139" s="519"/>
    </row>
    <row r="140" spans="1:8" s="508" customFormat="1" ht="24.75" customHeight="1" hidden="1">
      <c r="A140" s="541" t="s">
        <v>128</v>
      </c>
      <c r="B140" s="363"/>
      <c r="C140" s="363">
        <f t="shared" si="9"/>
        <v>0</v>
      </c>
      <c r="D140" s="363"/>
      <c r="E140" s="542"/>
      <c r="F140" s="543">
        <v>0</v>
      </c>
      <c r="G140" s="542"/>
      <c r="H140" s="544"/>
    </row>
    <row r="141" spans="1:256" s="510" customFormat="1" ht="24.75" customHeight="1" hidden="1">
      <c r="A141" s="541" t="s">
        <v>129</v>
      </c>
      <c r="B141" s="363"/>
      <c r="C141" s="363">
        <f t="shared" si="9"/>
        <v>0</v>
      </c>
      <c r="D141" s="363"/>
      <c r="E141" s="542"/>
      <c r="F141" s="543">
        <v>0</v>
      </c>
      <c r="G141" s="542"/>
      <c r="H141" s="518"/>
      <c r="I141" s="519"/>
      <c r="J141" s="519"/>
      <c r="K141" s="519"/>
      <c r="L141" s="519"/>
      <c r="M141" s="519"/>
      <c r="N141" s="519"/>
      <c r="O141" s="519"/>
      <c r="P141" s="519"/>
      <c r="Q141" s="519"/>
      <c r="R141" s="519"/>
      <c r="S141" s="519"/>
      <c r="T141" s="519"/>
      <c r="U141" s="519"/>
      <c r="V141" s="519"/>
      <c r="W141" s="519"/>
      <c r="X141" s="519"/>
      <c r="Y141" s="519"/>
      <c r="Z141" s="519"/>
      <c r="AA141" s="519"/>
      <c r="AB141" s="519"/>
      <c r="AC141" s="519"/>
      <c r="AD141" s="519"/>
      <c r="AE141" s="519"/>
      <c r="AF141" s="519"/>
      <c r="HQ141" s="519"/>
      <c r="HR141" s="519"/>
      <c r="HS141" s="519"/>
      <c r="HT141" s="519"/>
      <c r="HU141" s="519"/>
      <c r="HV141" s="519"/>
      <c r="HW141" s="519"/>
      <c r="HX141" s="519"/>
      <c r="HY141" s="519"/>
      <c r="HZ141" s="519"/>
      <c r="IA141" s="519"/>
      <c r="IB141" s="519"/>
      <c r="IC141" s="519"/>
      <c r="ID141" s="519"/>
      <c r="IE141" s="519"/>
      <c r="IF141" s="519"/>
      <c r="IG141" s="519"/>
      <c r="IH141" s="519"/>
      <c r="II141" s="519"/>
      <c r="IJ141" s="519"/>
      <c r="IK141" s="519"/>
      <c r="IL141" s="519"/>
      <c r="IM141" s="519"/>
      <c r="IN141" s="519"/>
      <c r="IO141" s="519"/>
      <c r="IP141" s="519"/>
      <c r="IQ141" s="519"/>
      <c r="IR141" s="519"/>
      <c r="IS141" s="519"/>
      <c r="IT141" s="519"/>
      <c r="IU141" s="519"/>
      <c r="IV141" s="519"/>
    </row>
    <row r="142" spans="1:256" s="510" customFormat="1" ht="24.75" customHeight="1" hidden="1">
      <c r="A142" s="541" t="s">
        <v>130</v>
      </c>
      <c r="B142" s="363"/>
      <c r="C142" s="363">
        <f t="shared" si="9"/>
        <v>0</v>
      </c>
      <c r="D142" s="363"/>
      <c r="E142" s="542"/>
      <c r="F142" s="543">
        <v>0</v>
      </c>
      <c r="G142" s="542"/>
      <c r="H142" s="518"/>
      <c r="I142" s="519"/>
      <c r="J142" s="519"/>
      <c r="K142" s="519"/>
      <c r="L142" s="519"/>
      <c r="M142" s="519"/>
      <c r="N142" s="519"/>
      <c r="O142" s="519"/>
      <c r="P142" s="519"/>
      <c r="Q142" s="519"/>
      <c r="R142" s="519"/>
      <c r="S142" s="519"/>
      <c r="T142" s="519"/>
      <c r="U142" s="519"/>
      <c r="V142" s="519"/>
      <c r="W142" s="519"/>
      <c r="X142" s="519"/>
      <c r="Y142" s="519"/>
      <c r="Z142" s="519"/>
      <c r="AA142" s="519"/>
      <c r="AB142" s="519"/>
      <c r="AC142" s="519"/>
      <c r="AD142" s="519"/>
      <c r="AE142" s="519"/>
      <c r="AF142" s="519"/>
      <c r="HQ142" s="519"/>
      <c r="HR142" s="519"/>
      <c r="HS142" s="519"/>
      <c r="HT142" s="519"/>
      <c r="HU142" s="519"/>
      <c r="HV142" s="519"/>
      <c r="HW142" s="519"/>
      <c r="HX142" s="519"/>
      <c r="HY142" s="519"/>
      <c r="HZ142" s="519"/>
      <c r="IA142" s="519"/>
      <c r="IB142" s="519"/>
      <c r="IC142" s="519"/>
      <c r="ID142" s="519"/>
      <c r="IE142" s="519"/>
      <c r="IF142" s="519"/>
      <c r="IG142" s="519"/>
      <c r="IH142" s="519"/>
      <c r="II142" s="519"/>
      <c r="IJ142" s="519"/>
      <c r="IK142" s="519"/>
      <c r="IL142" s="519"/>
      <c r="IM142" s="519"/>
      <c r="IN142" s="519"/>
      <c r="IO142" s="519"/>
      <c r="IP142" s="519"/>
      <c r="IQ142" s="519"/>
      <c r="IR142" s="519"/>
      <c r="IS142" s="519"/>
      <c r="IT142" s="519"/>
      <c r="IU142" s="519"/>
      <c r="IV142" s="519"/>
    </row>
    <row r="143" spans="1:256" s="510" customFormat="1" ht="24.75" customHeight="1" hidden="1">
      <c r="A143" s="541" t="s">
        <v>131</v>
      </c>
      <c r="B143" s="363"/>
      <c r="C143" s="363">
        <f t="shared" si="9"/>
        <v>0</v>
      </c>
      <c r="D143" s="363"/>
      <c r="E143" s="542"/>
      <c r="F143" s="543">
        <v>0</v>
      </c>
      <c r="G143" s="542"/>
      <c r="H143" s="518"/>
      <c r="I143" s="519"/>
      <c r="J143" s="519"/>
      <c r="K143" s="519"/>
      <c r="L143" s="519"/>
      <c r="M143" s="519"/>
      <c r="N143" s="519"/>
      <c r="O143" s="519"/>
      <c r="P143" s="519"/>
      <c r="Q143" s="519"/>
      <c r="R143" s="519"/>
      <c r="S143" s="519"/>
      <c r="T143" s="519"/>
      <c r="U143" s="519"/>
      <c r="V143" s="519"/>
      <c r="W143" s="519"/>
      <c r="X143" s="519"/>
      <c r="Y143" s="519"/>
      <c r="Z143" s="519"/>
      <c r="AA143" s="519"/>
      <c r="AB143" s="519"/>
      <c r="AC143" s="519"/>
      <c r="AD143" s="519"/>
      <c r="AE143" s="519"/>
      <c r="AF143" s="519"/>
      <c r="HQ143" s="519"/>
      <c r="HR143" s="519"/>
      <c r="HS143" s="519"/>
      <c r="HT143" s="519"/>
      <c r="HU143" s="519"/>
      <c r="HV143" s="519"/>
      <c r="HW143" s="519"/>
      <c r="HX143" s="519"/>
      <c r="HY143" s="519"/>
      <c r="HZ143" s="519"/>
      <c r="IA143" s="519"/>
      <c r="IB143" s="519"/>
      <c r="IC143" s="519"/>
      <c r="ID143" s="519"/>
      <c r="IE143" s="519"/>
      <c r="IF143" s="519"/>
      <c r="IG143" s="519"/>
      <c r="IH143" s="519"/>
      <c r="II143" s="519"/>
      <c r="IJ143" s="519"/>
      <c r="IK143" s="519"/>
      <c r="IL143" s="519"/>
      <c r="IM143" s="519"/>
      <c r="IN143" s="519"/>
      <c r="IO143" s="519"/>
      <c r="IP143" s="519"/>
      <c r="IQ143" s="519"/>
      <c r="IR143" s="519"/>
      <c r="IS143" s="519"/>
      <c r="IT143" s="519"/>
      <c r="IU143" s="519"/>
      <c r="IV143" s="519"/>
    </row>
    <row r="144" spans="1:256" s="510" customFormat="1" ht="24.75" customHeight="1" hidden="1">
      <c r="A144" s="541" t="s">
        <v>132</v>
      </c>
      <c r="B144" s="363"/>
      <c r="C144" s="363">
        <f t="shared" si="9"/>
        <v>0</v>
      </c>
      <c r="D144" s="363"/>
      <c r="E144" s="542"/>
      <c r="F144" s="543">
        <v>0</v>
      </c>
      <c r="G144" s="542"/>
      <c r="H144" s="518"/>
      <c r="I144" s="519"/>
      <c r="J144" s="519"/>
      <c r="K144" s="519"/>
      <c r="L144" s="519"/>
      <c r="M144" s="519"/>
      <c r="N144" s="519"/>
      <c r="O144" s="519"/>
      <c r="P144" s="519"/>
      <c r="Q144" s="519"/>
      <c r="R144" s="519"/>
      <c r="S144" s="519"/>
      <c r="T144" s="519"/>
      <c r="U144" s="519"/>
      <c r="V144" s="519"/>
      <c r="W144" s="519"/>
      <c r="X144" s="519"/>
      <c r="Y144" s="519"/>
      <c r="Z144" s="519"/>
      <c r="AA144" s="519"/>
      <c r="AB144" s="519"/>
      <c r="AC144" s="519"/>
      <c r="AD144" s="519"/>
      <c r="AE144" s="519"/>
      <c r="AF144" s="519"/>
      <c r="HQ144" s="519"/>
      <c r="HR144" s="519"/>
      <c r="HS144" s="519"/>
      <c r="HT144" s="519"/>
      <c r="HU144" s="519"/>
      <c r="HV144" s="519"/>
      <c r="HW144" s="519"/>
      <c r="HX144" s="519"/>
      <c r="HY144" s="519"/>
      <c r="HZ144" s="519"/>
      <c r="IA144" s="519"/>
      <c r="IB144" s="519"/>
      <c r="IC144" s="519"/>
      <c r="ID144" s="519"/>
      <c r="IE144" s="519"/>
      <c r="IF144" s="519"/>
      <c r="IG144" s="519"/>
      <c r="IH144" s="519"/>
      <c r="II144" s="519"/>
      <c r="IJ144" s="519"/>
      <c r="IK144" s="519"/>
      <c r="IL144" s="519"/>
      <c r="IM144" s="519"/>
      <c r="IN144" s="519"/>
      <c r="IO144" s="519"/>
      <c r="IP144" s="519"/>
      <c r="IQ144" s="519"/>
      <c r="IR144" s="519"/>
      <c r="IS144" s="519"/>
      <c r="IT144" s="519"/>
      <c r="IU144" s="519"/>
      <c r="IV144" s="519"/>
    </row>
    <row r="145" spans="1:256" s="510" customFormat="1" ht="24.75" customHeight="1" hidden="1">
      <c r="A145" s="541" t="s">
        <v>133</v>
      </c>
      <c r="B145" s="363"/>
      <c r="C145" s="363">
        <f t="shared" si="9"/>
        <v>0</v>
      </c>
      <c r="D145" s="363"/>
      <c r="E145" s="542"/>
      <c r="F145" s="543">
        <v>0</v>
      </c>
      <c r="G145" s="542"/>
      <c r="H145" s="518"/>
      <c r="I145" s="519"/>
      <c r="J145" s="519"/>
      <c r="K145" s="519"/>
      <c r="L145" s="519"/>
      <c r="M145" s="519"/>
      <c r="N145" s="519"/>
      <c r="O145" s="519"/>
      <c r="P145" s="519"/>
      <c r="Q145" s="519"/>
      <c r="R145" s="519"/>
      <c r="S145" s="519"/>
      <c r="T145" s="519"/>
      <c r="U145" s="519"/>
      <c r="V145" s="519"/>
      <c r="W145" s="519"/>
      <c r="X145" s="519"/>
      <c r="Y145" s="519"/>
      <c r="Z145" s="519"/>
      <c r="AA145" s="519"/>
      <c r="AB145" s="519"/>
      <c r="AC145" s="519"/>
      <c r="AD145" s="519"/>
      <c r="AE145" s="519"/>
      <c r="AF145" s="519"/>
      <c r="HQ145" s="519"/>
      <c r="HR145" s="519"/>
      <c r="HS145" s="519"/>
      <c r="HT145" s="519"/>
      <c r="HU145" s="519"/>
      <c r="HV145" s="519"/>
      <c r="HW145" s="519"/>
      <c r="HX145" s="519"/>
      <c r="HY145" s="519"/>
      <c r="HZ145" s="519"/>
      <c r="IA145" s="519"/>
      <c r="IB145" s="519"/>
      <c r="IC145" s="519"/>
      <c r="ID145" s="519"/>
      <c r="IE145" s="519"/>
      <c r="IF145" s="519"/>
      <c r="IG145" s="519"/>
      <c r="IH145" s="519"/>
      <c r="II145" s="519"/>
      <c r="IJ145" s="519"/>
      <c r="IK145" s="519"/>
      <c r="IL145" s="519"/>
      <c r="IM145" s="519"/>
      <c r="IN145" s="519"/>
      <c r="IO145" s="519"/>
      <c r="IP145" s="519"/>
      <c r="IQ145" s="519"/>
      <c r="IR145" s="519"/>
      <c r="IS145" s="519"/>
      <c r="IT145" s="519"/>
      <c r="IU145" s="519"/>
      <c r="IV145" s="519"/>
    </row>
    <row r="146" spans="1:256" s="510" customFormat="1" ht="24.75" customHeight="1" hidden="1">
      <c r="A146" s="541" t="s">
        <v>54</v>
      </c>
      <c r="B146" s="363"/>
      <c r="C146" s="363">
        <f t="shared" si="9"/>
        <v>0</v>
      </c>
      <c r="D146" s="363"/>
      <c r="E146" s="542"/>
      <c r="F146" s="543">
        <v>0</v>
      </c>
      <c r="G146" s="542"/>
      <c r="H146" s="518"/>
      <c r="I146" s="519"/>
      <c r="J146" s="519"/>
      <c r="K146" s="519"/>
      <c r="L146" s="519"/>
      <c r="M146" s="519"/>
      <c r="N146" s="519"/>
      <c r="O146" s="519"/>
      <c r="P146" s="519"/>
      <c r="Q146" s="519"/>
      <c r="R146" s="519"/>
      <c r="S146" s="519"/>
      <c r="T146" s="519"/>
      <c r="U146" s="519"/>
      <c r="V146" s="519"/>
      <c r="W146" s="519"/>
      <c r="X146" s="519"/>
      <c r="Y146" s="519"/>
      <c r="Z146" s="519"/>
      <c r="AA146" s="519"/>
      <c r="AB146" s="519"/>
      <c r="AC146" s="519"/>
      <c r="AD146" s="519"/>
      <c r="AE146" s="519"/>
      <c r="AF146" s="519"/>
      <c r="HQ146" s="519"/>
      <c r="HR146" s="519"/>
      <c r="HS146" s="519"/>
      <c r="HT146" s="519"/>
      <c r="HU146" s="519"/>
      <c r="HV146" s="519"/>
      <c r="HW146" s="519"/>
      <c r="HX146" s="519"/>
      <c r="HY146" s="519"/>
      <c r="HZ146" s="519"/>
      <c r="IA146" s="519"/>
      <c r="IB146" s="519"/>
      <c r="IC146" s="519"/>
      <c r="ID146" s="519"/>
      <c r="IE146" s="519"/>
      <c r="IF146" s="519"/>
      <c r="IG146" s="519"/>
      <c r="IH146" s="519"/>
      <c r="II146" s="519"/>
      <c r="IJ146" s="519"/>
      <c r="IK146" s="519"/>
      <c r="IL146" s="519"/>
      <c r="IM146" s="519"/>
      <c r="IN146" s="519"/>
      <c r="IO146" s="519"/>
      <c r="IP146" s="519"/>
      <c r="IQ146" s="519"/>
      <c r="IR146" s="519"/>
      <c r="IS146" s="519"/>
      <c r="IT146" s="519"/>
      <c r="IU146" s="519"/>
      <c r="IV146" s="519"/>
    </row>
    <row r="147" spans="1:256" s="510" customFormat="1" ht="24.75" customHeight="1" hidden="1">
      <c r="A147" s="541" t="s">
        <v>134</v>
      </c>
      <c r="B147" s="363"/>
      <c r="C147" s="363">
        <f t="shared" si="9"/>
        <v>0</v>
      </c>
      <c r="D147" s="363"/>
      <c r="E147" s="542"/>
      <c r="F147" s="543">
        <v>0</v>
      </c>
      <c r="G147" s="542"/>
      <c r="H147" s="518"/>
      <c r="I147" s="519"/>
      <c r="J147" s="519"/>
      <c r="K147" s="519"/>
      <c r="L147" s="519"/>
      <c r="M147" s="519"/>
      <c r="N147" s="519"/>
      <c r="O147" s="519"/>
      <c r="P147" s="519"/>
      <c r="Q147" s="519"/>
      <c r="R147" s="519"/>
      <c r="S147" s="519"/>
      <c r="T147" s="519"/>
      <c r="U147" s="519"/>
      <c r="V147" s="519"/>
      <c r="W147" s="519"/>
      <c r="X147" s="519"/>
      <c r="Y147" s="519"/>
      <c r="Z147" s="519"/>
      <c r="AA147" s="519"/>
      <c r="AB147" s="519"/>
      <c r="AC147" s="519"/>
      <c r="AD147" s="519"/>
      <c r="AE147" s="519"/>
      <c r="AF147" s="519"/>
      <c r="HQ147" s="519"/>
      <c r="HR147" s="519"/>
      <c r="HS147" s="519"/>
      <c r="HT147" s="519"/>
      <c r="HU147" s="519"/>
      <c r="HV147" s="519"/>
      <c r="HW147" s="519"/>
      <c r="HX147" s="519"/>
      <c r="HY147" s="519"/>
      <c r="HZ147" s="519"/>
      <c r="IA147" s="519"/>
      <c r="IB147" s="519"/>
      <c r="IC147" s="519"/>
      <c r="ID147" s="519"/>
      <c r="IE147" s="519"/>
      <c r="IF147" s="519"/>
      <c r="IG147" s="519"/>
      <c r="IH147" s="519"/>
      <c r="II147" s="519"/>
      <c r="IJ147" s="519"/>
      <c r="IK147" s="519"/>
      <c r="IL147" s="519"/>
      <c r="IM147" s="519"/>
      <c r="IN147" s="519"/>
      <c r="IO147" s="519"/>
      <c r="IP147" s="519"/>
      <c r="IQ147" s="519"/>
      <c r="IR147" s="519"/>
      <c r="IS147" s="519"/>
      <c r="IT147" s="519"/>
      <c r="IU147" s="519"/>
      <c r="IV147" s="519"/>
    </row>
    <row r="148" spans="1:8" s="508" customFormat="1" ht="24.75" customHeight="1">
      <c r="A148" s="534" t="s">
        <v>135</v>
      </c>
      <c r="B148" s="360">
        <f>SUM(B149:B154)</f>
        <v>97</v>
      </c>
      <c r="C148" s="360">
        <f t="shared" si="9"/>
        <v>80</v>
      </c>
      <c r="D148" s="360">
        <f>SUM(D149:D154)</f>
        <v>80</v>
      </c>
      <c r="E148" s="536">
        <f>D148/C148</f>
        <v>1</v>
      </c>
      <c r="F148" s="539">
        <f>SUM(F149:F154)</f>
        <v>0</v>
      </c>
      <c r="G148" s="542"/>
      <c r="H148" s="540">
        <f>SUM(H149:H154)</f>
        <v>0</v>
      </c>
    </row>
    <row r="149" spans="1:256" s="510" customFormat="1" ht="24.75" customHeight="1">
      <c r="A149" s="541" t="s">
        <v>45</v>
      </c>
      <c r="B149" s="363">
        <v>2</v>
      </c>
      <c r="C149" s="363">
        <f t="shared" si="9"/>
        <v>2</v>
      </c>
      <c r="D149" s="25">
        <v>2</v>
      </c>
      <c r="E149" s="542">
        <f>D149/C149</f>
        <v>1</v>
      </c>
      <c r="F149" s="543"/>
      <c r="G149" s="542"/>
      <c r="H149" s="518"/>
      <c r="I149" s="519"/>
      <c r="J149" s="519"/>
      <c r="K149" s="519"/>
      <c r="L149" s="519"/>
      <c r="M149" s="519"/>
      <c r="N149" s="519"/>
      <c r="O149" s="519"/>
      <c r="P149" s="519"/>
      <c r="Q149" s="519"/>
      <c r="R149" s="519"/>
      <c r="S149" s="519"/>
      <c r="T149" s="519"/>
      <c r="U149" s="519"/>
      <c r="V149" s="519"/>
      <c r="W149" s="519"/>
      <c r="X149" s="519"/>
      <c r="Y149" s="519"/>
      <c r="Z149" s="519"/>
      <c r="AA149" s="519"/>
      <c r="AB149" s="519"/>
      <c r="AC149" s="519"/>
      <c r="AD149" s="519"/>
      <c r="AE149" s="519"/>
      <c r="AF149" s="519"/>
      <c r="HQ149" s="519"/>
      <c r="HR149" s="519"/>
      <c r="HS149" s="519"/>
      <c r="HT149" s="519"/>
      <c r="HU149" s="519"/>
      <c r="HV149" s="519"/>
      <c r="HW149" s="519"/>
      <c r="HX149" s="519"/>
      <c r="HY149" s="519"/>
      <c r="HZ149" s="519"/>
      <c r="IA149" s="519"/>
      <c r="IB149" s="519"/>
      <c r="IC149" s="519"/>
      <c r="ID149" s="519"/>
      <c r="IE149" s="519"/>
      <c r="IF149" s="519"/>
      <c r="IG149" s="519"/>
      <c r="IH149" s="519"/>
      <c r="II149" s="519"/>
      <c r="IJ149" s="519"/>
      <c r="IK149" s="519"/>
      <c r="IL149" s="519"/>
      <c r="IM149" s="519"/>
      <c r="IN149" s="519"/>
      <c r="IO149" s="519"/>
      <c r="IP149" s="519"/>
      <c r="IQ149" s="519"/>
      <c r="IR149" s="519"/>
      <c r="IS149" s="519"/>
      <c r="IT149" s="519"/>
      <c r="IU149" s="519"/>
      <c r="IV149" s="519"/>
    </row>
    <row r="150" spans="1:8" s="508" customFormat="1" ht="24.75" customHeight="1">
      <c r="A150" s="541" t="s">
        <v>46</v>
      </c>
      <c r="B150" s="363"/>
      <c r="C150" s="363">
        <f t="shared" si="9"/>
        <v>0</v>
      </c>
      <c r="D150" s="25"/>
      <c r="E150" s="542"/>
      <c r="F150" s="539"/>
      <c r="G150" s="542"/>
      <c r="H150" s="544"/>
    </row>
    <row r="151" spans="1:256" s="510" customFormat="1" ht="24.75" customHeight="1" hidden="1">
      <c r="A151" s="541" t="s">
        <v>47</v>
      </c>
      <c r="B151" s="363"/>
      <c r="C151" s="363">
        <f t="shared" si="9"/>
        <v>0</v>
      </c>
      <c r="D151" s="25"/>
      <c r="E151" s="542"/>
      <c r="F151" s="543"/>
      <c r="G151" s="542"/>
      <c r="H151" s="518"/>
      <c r="I151" s="519"/>
      <c r="J151" s="519"/>
      <c r="K151" s="519"/>
      <c r="L151" s="519"/>
      <c r="M151" s="519"/>
      <c r="N151" s="519"/>
      <c r="O151" s="519"/>
      <c r="P151" s="519"/>
      <c r="Q151" s="519"/>
      <c r="R151" s="519"/>
      <c r="S151" s="519"/>
      <c r="T151" s="519"/>
      <c r="U151" s="519"/>
      <c r="V151" s="519"/>
      <c r="W151" s="519"/>
      <c r="X151" s="519"/>
      <c r="Y151" s="519"/>
      <c r="Z151" s="519"/>
      <c r="AA151" s="519"/>
      <c r="AB151" s="519"/>
      <c r="AC151" s="519"/>
      <c r="AD151" s="519"/>
      <c r="AE151" s="519"/>
      <c r="AF151" s="519"/>
      <c r="HQ151" s="519"/>
      <c r="HR151" s="519"/>
      <c r="HS151" s="519"/>
      <c r="HT151" s="519"/>
      <c r="HU151" s="519"/>
      <c r="HV151" s="519"/>
      <c r="HW151" s="519"/>
      <c r="HX151" s="519"/>
      <c r="HY151" s="519"/>
      <c r="HZ151" s="519"/>
      <c r="IA151" s="519"/>
      <c r="IB151" s="519"/>
      <c r="IC151" s="519"/>
      <c r="ID151" s="519"/>
      <c r="IE151" s="519"/>
      <c r="IF151" s="519"/>
      <c r="IG151" s="519"/>
      <c r="IH151" s="519"/>
      <c r="II151" s="519"/>
      <c r="IJ151" s="519"/>
      <c r="IK151" s="519"/>
      <c r="IL151" s="519"/>
      <c r="IM151" s="519"/>
      <c r="IN151" s="519"/>
      <c r="IO151" s="519"/>
      <c r="IP151" s="519"/>
      <c r="IQ151" s="519"/>
      <c r="IR151" s="519"/>
      <c r="IS151" s="519"/>
      <c r="IT151" s="519"/>
      <c r="IU151" s="519"/>
      <c r="IV151" s="519"/>
    </row>
    <row r="152" spans="1:232" s="508" customFormat="1" ht="24.75" customHeight="1" hidden="1">
      <c r="A152" s="541" t="s">
        <v>136</v>
      </c>
      <c r="B152" s="363"/>
      <c r="C152" s="363">
        <f t="shared" si="9"/>
        <v>0</v>
      </c>
      <c r="D152" s="25"/>
      <c r="E152" s="542"/>
      <c r="F152" s="543">
        <v>0</v>
      </c>
      <c r="G152" s="542"/>
      <c r="H152" s="544"/>
      <c r="HX152" s="508">
        <f>SUM(A152:HW152)</f>
        <v>0</v>
      </c>
    </row>
    <row r="153" spans="1:256" s="510" customFormat="1" ht="24.75" customHeight="1">
      <c r="A153" s="541" t="s">
        <v>54</v>
      </c>
      <c r="B153" s="363"/>
      <c r="C153" s="363">
        <f t="shared" si="9"/>
        <v>0</v>
      </c>
      <c r="D153" s="25"/>
      <c r="E153" s="542"/>
      <c r="F153" s="543">
        <v>0</v>
      </c>
      <c r="G153" s="542"/>
      <c r="H153" s="518"/>
      <c r="I153" s="519"/>
      <c r="J153" s="519"/>
      <c r="K153" s="519"/>
      <c r="L153" s="519"/>
      <c r="M153" s="519"/>
      <c r="N153" s="519"/>
      <c r="O153" s="519"/>
      <c r="P153" s="519"/>
      <c r="Q153" s="519"/>
      <c r="R153" s="519"/>
      <c r="S153" s="519"/>
      <c r="T153" s="519"/>
      <c r="U153" s="519"/>
      <c r="V153" s="519"/>
      <c r="W153" s="519"/>
      <c r="X153" s="519"/>
      <c r="Y153" s="519"/>
      <c r="Z153" s="519"/>
      <c r="AA153" s="519"/>
      <c r="AB153" s="519"/>
      <c r="AC153" s="519"/>
      <c r="AD153" s="519"/>
      <c r="AE153" s="519"/>
      <c r="AF153" s="519"/>
      <c r="HQ153" s="519"/>
      <c r="HR153" s="519"/>
      <c r="HS153" s="519"/>
      <c r="HT153" s="519"/>
      <c r="HU153" s="519"/>
      <c r="HV153" s="519"/>
      <c r="HW153" s="519"/>
      <c r="HX153" s="519"/>
      <c r="HY153" s="519"/>
      <c r="HZ153" s="519"/>
      <c r="IA153" s="519"/>
      <c r="IB153" s="519"/>
      <c r="IC153" s="519"/>
      <c r="ID153" s="519"/>
      <c r="IE153" s="519"/>
      <c r="IF153" s="519"/>
      <c r="IG153" s="519"/>
      <c r="IH153" s="519"/>
      <c r="II153" s="519"/>
      <c r="IJ153" s="519"/>
      <c r="IK153" s="519"/>
      <c r="IL153" s="519"/>
      <c r="IM153" s="519"/>
      <c r="IN153" s="519"/>
      <c r="IO153" s="519"/>
      <c r="IP153" s="519"/>
      <c r="IQ153" s="519"/>
      <c r="IR153" s="519"/>
      <c r="IS153" s="519"/>
      <c r="IT153" s="519"/>
      <c r="IU153" s="519"/>
      <c r="IV153" s="519"/>
    </row>
    <row r="154" spans="1:256" s="510" customFormat="1" ht="24.75" customHeight="1">
      <c r="A154" s="541" t="s">
        <v>137</v>
      </c>
      <c r="B154" s="363">
        <v>95</v>
      </c>
      <c r="C154" s="363">
        <f t="shared" si="9"/>
        <v>78</v>
      </c>
      <c r="D154" s="25">
        <v>78</v>
      </c>
      <c r="E154" s="542">
        <f>D154/C154</f>
        <v>1</v>
      </c>
      <c r="F154" s="543"/>
      <c r="G154" s="542"/>
      <c r="H154" s="518"/>
      <c r="I154" s="519"/>
      <c r="J154" s="519"/>
      <c r="K154" s="519"/>
      <c r="L154" s="519"/>
      <c r="M154" s="519"/>
      <c r="N154" s="519"/>
      <c r="O154" s="519"/>
      <c r="P154" s="519"/>
      <c r="Q154" s="519"/>
      <c r="R154" s="519"/>
      <c r="S154" s="519"/>
      <c r="T154" s="519"/>
      <c r="U154" s="519"/>
      <c r="V154" s="519"/>
      <c r="W154" s="519"/>
      <c r="X154" s="519"/>
      <c r="Y154" s="519"/>
      <c r="Z154" s="519"/>
      <c r="AA154" s="519"/>
      <c r="AB154" s="519"/>
      <c r="AC154" s="519"/>
      <c r="AD154" s="519"/>
      <c r="AE154" s="519"/>
      <c r="AF154" s="519"/>
      <c r="HQ154" s="519"/>
      <c r="HR154" s="519"/>
      <c r="HS154" s="519"/>
      <c r="HT154" s="519"/>
      <c r="HU154" s="519"/>
      <c r="HV154" s="519"/>
      <c r="HW154" s="519"/>
      <c r="HX154" s="519"/>
      <c r="HY154" s="519"/>
      <c r="HZ154" s="519"/>
      <c r="IA154" s="519"/>
      <c r="IB154" s="519"/>
      <c r="IC154" s="519"/>
      <c r="ID154" s="519"/>
      <c r="IE154" s="519"/>
      <c r="IF154" s="519"/>
      <c r="IG154" s="519"/>
      <c r="IH154" s="519"/>
      <c r="II154" s="519"/>
      <c r="IJ154" s="519"/>
      <c r="IK154" s="519"/>
      <c r="IL154" s="519"/>
      <c r="IM154" s="519"/>
      <c r="IN154" s="519"/>
      <c r="IO154" s="519"/>
      <c r="IP154" s="519"/>
      <c r="IQ154" s="519"/>
      <c r="IR154" s="519"/>
      <c r="IS154" s="519"/>
      <c r="IT154" s="519"/>
      <c r="IU154" s="519"/>
      <c r="IV154" s="519"/>
    </row>
    <row r="155" spans="1:8" s="508" customFormat="1" ht="24.75" customHeight="1" hidden="1">
      <c r="A155" s="534" t="s">
        <v>138</v>
      </c>
      <c r="B155" s="360">
        <f>SUM(B156:B162)</f>
        <v>0</v>
      </c>
      <c r="C155" s="360">
        <f t="shared" si="9"/>
        <v>0</v>
      </c>
      <c r="D155" s="360">
        <f>SUM(D156:D162)</f>
        <v>0</v>
      </c>
      <c r="E155" s="536"/>
      <c r="F155" s="539">
        <f>SUM(F156:F162)</f>
        <v>0</v>
      </c>
      <c r="G155" s="536"/>
      <c r="H155" s="540">
        <f>SUM(H156:H162)</f>
        <v>0</v>
      </c>
    </row>
    <row r="156" spans="1:256" s="510" customFormat="1" ht="24.75" customHeight="1" hidden="1">
      <c r="A156" s="541" t="s">
        <v>45</v>
      </c>
      <c r="B156" s="363"/>
      <c r="C156" s="363">
        <f t="shared" si="9"/>
        <v>0</v>
      </c>
      <c r="D156" s="363"/>
      <c r="E156" s="542"/>
      <c r="F156" s="543"/>
      <c r="G156" s="542"/>
      <c r="H156" s="518"/>
      <c r="I156" s="519"/>
      <c r="J156" s="519"/>
      <c r="K156" s="519"/>
      <c r="L156" s="519"/>
      <c r="M156" s="519"/>
      <c r="N156" s="519"/>
      <c r="O156" s="519"/>
      <c r="P156" s="519"/>
      <c r="Q156" s="519"/>
      <c r="R156" s="519"/>
      <c r="S156" s="519"/>
      <c r="T156" s="519"/>
      <c r="U156" s="519"/>
      <c r="V156" s="519"/>
      <c r="W156" s="519"/>
      <c r="X156" s="519"/>
      <c r="Y156" s="519"/>
      <c r="Z156" s="519"/>
      <c r="AA156" s="519"/>
      <c r="AB156" s="519"/>
      <c r="AC156" s="519"/>
      <c r="AD156" s="519"/>
      <c r="AE156" s="519"/>
      <c r="AF156" s="519"/>
      <c r="HQ156" s="519"/>
      <c r="HR156" s="519"/>
      <c r="HS156" s="519"/>
      <c r="HT156" s="519"/>
      <c r="HU156" s="519"/>
      <c r="HV156" s="519"/>
      <c r="HW156" s="519"/>
      <c r="HX156" s="519"/>
      <c r="HY156" s="519"/>
      <c r="HZ156" s="519"/>
      <c r="IA156" s="519"/>
      <c r="IB156" s="519"/>
      <c r="IC156" s="519"/>
      <c r="ID156" s="519"/>
      <c r="IE156" s="519"/>
      <c r="IF156" s="519"/>
      <c r="IG156" s="519"/>
      <c r="IH156" s="519"/>
      <c r="II156" s="519"/>
      <c r="IJ156" s="519"/>
      <c r="IK156" s="519"/>
      <c r="IL156" s="519"/>
      <c r="IM156" s="519"/>
      <c r="IN156" s="519"/>
      <c r="IO156" s="519"/>
      <c r="IP156" s="519"/>
      <c r="IQ156" s="519"/>
      <c r="IR156" s="519"/>
      <c r="IS156" s="519"/>
      <c r="IT156" s="519"/>
      <c r="IU156" s="519"/>
      <c r="IV156" s="519"/>
    </row>
    <row r="157" spans="1:256" s="509" customFormat="1" ht="24.75" customHeight="1" hidden="1">
      <c r="A157" s="541" t="s">
        <v>46</v>
      </c>
      <c r="B157" s="363"/>
      <c r="C157" s="363">
        <f t="shared" si="9"/>
        <v>0</v>
      </c>
      <c r="D157" s="363"/>
      <c r="E157" s="542"/>
      <c r="F157" s="543"/>
      <c r="G157" s="542"/>
      <c r="H157" s="518"/>
      <c r="I157" s="519"/>
      <c r="J157" s="519"/>
      <c r="K157" s="519"/>
      <c r="L157" s="519"/>
      <c r="M157" s="519"/>
      <c r="N157" s="519"/>
      <c r="O157" s="519"/>
      <c r="P157" s="519"/>
      <c r="Q157" s="519"/>
      <c r="R157" s="519"/>
      <c r="S157" s="519"/>
      <c r="T157" s="519"/>
      <c r="U157" s="519"/>
      <c r="V157" s="519"/>
      <c r="W157" s="519"/>
      <c r="X157" s="519"/>
      <c r="Y157" s="519"/>
      <c r="Z157" s="519"/>
      <c r="AA157" s="519"/>
      <c r="AB157" s="519"/>
      <c r="AC157" s="519"/>
      <c r="AD157" s="519"/>
      <c r="AE157" s="519"/>
      <c r="AF157" s="519"/>
      <c r="HQ157" s="519"/>
      <c r="HR157" s="519"/>
      <c r="HS157" s="519"/>
      <c r="HT157" s="519"/>
      <c r="HU157" s="519"/>
      <c r="HV157" s="519"/>
      <c r="HW157" s="519"/>
      <c r="HX157" s="519"/>
      <c r="HY157" s="519"/>
      <c r="HZ157" s="519"/>
      <c r="IA157" s="519"/>
      <c r="IB157" s="519"/>
      <c r="IC157" s="519"/>
      <c r="ID157" s="519"/>
      <c r="IE157" s="519"/>
      <c r="IF157" s="519"/>
      <c r="IG157" s="519"/>
      <c r="IH157" s="519"/>
      <c r="II157" s="519"/>
      <c r="IJ157" s="519"/>
      <c r="IK157" s="519"/>
      <c r="IL157" s="519"/>
      <c r="IM157" s="519"/>
      <c r="IN157" s="519"/>
      <c r="IO157" s="519"/>
      <c r="IP157" s="519"/>
      <c r="IQ157" s="519"/>
      <c r="IR157" s="519"/>
      <c r="IS157" s="519"/>
      <c r="IT157" s="519"/>
      <c r="IU157" s="519"/>
      <c r="IV157" s="519"/>
    </row>
    <row r="158" spans="1:256" s="510" customFormat="1" ht="24.75" customHeight="1" hidden="1">
      <c r="A158" s="541" t="s">
        <v>47</v>
      </c>
      <c r="B158" s="363"/>
      <c r="C158" s="363">
        <f t="shared" si="9"/>
        <v>0</v>
      </c>
      <c r="D158" s="363"/>
      <c r="E158" s="542"/>
      <c r="F158" s="543"/>
      <c r="G158" s="542"/>
      <c r="H158" s="518"/>
      <c r="I158" s="519"/>
      <c r="J158" s="519"/>
      <c r="K158" s="519"/>
      <c r="L158" s="519"/>
      <c r="M158" s="519"/>
      <c r="N158" s="519"/>
      <c r="O158" s="519"/>
      <c r="P158" s="519"/>
      <c r="Q158" s="519"/>
      <c r="R158" s="519"/>
      <c r="S158" s="519"/>
      <c r="T158" s="519"/>
      <c r="U158" s="519"/>
      <c r="V158" s="519"/>
      <c r="W158" s="519"/>
      <c r="X158" s="519"/>
      <c r="Y158" s="519"/>
      <c r="Z158" s="519"/>
      <c r="AA158" s="519"/>
      <c r="AB158" s="519"/>
      <c r="AC158" s="519"/>
      <c r="AD158" s="519"/>
      <c r="AE158" s="519"/>
      <c r="AF158" s="519"/>
      <c r="HQ158" s="519"/>
      <c r="HR158" s="519"/>
      <c r="HS158" s="519"/>
      <c r="HT158" s="519"/>
      <c r="HU158" s="519"/>
      <c r="HV158" s="519"/>
      <c r="HW158" s="519"/>
      <c r="HX158" s="519"/>
      <c r="HY158" s="519"/>
      <c r="HZ158" s="519"/>
      <c r="IA158" s="519"/>
      <c r="IB158" s="519"/>
      <c r="IC158" s="519"/>
      <c r="ID158" s="519"/>
      <c r="IE158" s="519"/>
      <c r="IF158" s="519"/>
      <c r="IG158" s="519"/>
      <c r="IH158" s="519"/>
      <c r="II158" s="519"/>
      <c r="IJ158" s="519"/>
      <c r="IK158" s="519"/>
      <c r="IL158" s="519"/>
      <c r="IM158" s="519"/>
      <c r="IN158" s="519"/>
      <c r="IO158" s="519"/>
      <c r="IP158" s="519"/>
      <c r="IQ158" s="519"/>
      <c r="IR158" s="519"/>
      <c r="IS158" s="519"/>
      <c r="IT158" s="519"/>
      <c r="IU158" s="519"/>
      <c r="IV158" s="519"/>
    </row>
    <row r="159" spans="1:256" s="510" customFormat="1" ht="24.75" customHeight="1" hidden="1">
      <c r="A159" s="541" t="s">
        <v>139</v>
      </c>
      <c r="B159" s="363"/>
      <c r="C159" s="363">
        <f t="shared" si="9"/>
        <v>0</v>
      </c>
      <c r="D159" s="363"/>
      <c r="E159" s="542"/>
      <c r="F159" s="543"/>
      <c r="G159" s="542"/>
      <c r="H159" s="518"/>
      <c r="I159" s="519"/>
      <c r="J159" s="519"/>
      <c r="K159" s="519"/>
      <c r="L159" s="519"/>
      <c r="M159" s="519"/>
      <c r="N159" s="519"/>
      <c r="O159" s="519"/>
      <c r="P159" s="519"/>
      <c r="Q159" s="519"/>
      <c r="R159" s="519"/>
      <c r="S159" s="519"/>
      <c r="T159" s="519"/>
      <c r="U159" s="519"/>
      <c r="V159" s="519"/>
      <c r="W159" s="519"/>
      <c r="X159" s="519"/>
      <c r="Y159" s="519"/>
      <c r="Z159" s="519"/>
      <c r="AA159" s="519"/>
      <c r="AB159" s="519"/>
      <c r="AC159" s="519"/>
      <c r="AD159" s="519"/>
      <c r="AE159" s="519"/>
      <c r="AF159" s="519"/>
      <c r="HQ159" s="519"/>
      <c r="HR159" s="519"/>
      <c r="HS159" s="519"/>
      <c r="HT159" s="519"/>
      <c r="HU159" s="519"/>
      <c r="HV159" s="519"/>
      <c r="HW159" s="519"/>
      <c r="HX159" s="519"/>
      <c r="HY159" s="519"/>
      <c r="HZ159" s="519"/>
      <c r="IA159" s="519"/>
      <c r="IB159" s="519"/>
      <c r="IC159" s="519"/>
      <c r="ID159" s="519"/>
      <c r="IE159" s="519"/>
      <c r="IF159" s="519"/>
      <c r="IG159" s="519"/>
      <c r="IH159" s="519"/>
      <c r="II159" s="519"/>
      <c r="IJ159" s="519"/>
      <c r="IK159" s="519"/>
      <c r="IL159" s="519"/>
      <c r="IM159" s="519"/>
      <c r="IN159" s="519"/>
      <c r="IO159" s="519"/>
      <c r="IP159" s="519"/>
      <c r="IQ159" s="519"/>
      <c r="IR159" s="519"/>
      <c r="IS159" s="519"/>
      <c r="IT159" s="519"/>
      <c r="IU159" s="519"/>
      <c r="IV159" s="519"/>
    </row>
    <row r="160" spans="1:256" s="510" customFormat="1" ht="24.75" customHeight="1" hidden="1">
      <c r="A160" s="541" t="s">
        <v>140</v>
      </c>
      <c r="B160" s="363"/>
      <c r="C160" s="363">
        <f t="shared" si="9"/>
        <v>0</v>
      </c>
      <c r="D160" s="363"/>
      <c r="E160" s="542"/>
      <c r="F160" s="543"/>
      <c r="G160" s="542"/>
      <c r="H160" s="518"/>
      <c r="I160" s="519"/>
      <c r="J160" s="519"/>
      <c r="K160" s="519"/>
      <c r="L160" s="519"/>
      <c r="M160" s="519"/>
      <c r="N160" s="519"/>
      <c r="O160" s="519"/>
      <c r="P160" s="519"/>
      <c r="Q160" s="519"/>
      <c r="R160" s="519"/>
      <c r="S160" s="519"/>
      <c r="T160" s="519"/>
      <c r="U160" s="519"/>
      <c r="V160" s="519"/>
      <c r="W160" s="519"/>
      <c r="X160" s="519"/>
      <c r="Y160" s="519"/>
      <c r="Z160" s="519"/>
      <c r="AA160" s="519"/>
      <c r="AB160" s="519"/>
      <c r="AC160" s="519"/>
      <c r="AD160" s="519"/>
      <c r="AE160" s="519"/>
      <c r="AF160" s="519"/>
      <c r="HQ160" s="519"/>
      <c r="HR160" s="519"/>
      <c r="HS160" s="519"/>
      <c r="HT160" s="519"/>
      <c r="HU160" s="519"/>
      <c r="HV160" s="519"/>
      <c r="HW160" s="519"/>
      <c r="HX160" s="519"/>
      <c r="HY160" s="519"/>
      <c r="HZ160" s="519"/>
      <c r="IA160" s="519"/>
      <c r="IB160" s="519"/>
      <c r="IC160" s="519"/>
      <c r="ID160" s="519"/>
      <c r="IE160" s="519"/>
      <c r="IF160" s="519"/>
      <c r="IG160" s="519"/>
      <c r="IH160" s="519"/>
      <c r="II160" s="519"/>
      <c r="IJ160" s="519"/>
      <c r="IK160" s="519"/>
      <c r="IL160" s="519"/>
      <c r="IM160" s="519"/>
      <c r="IN160" s="519"/>
      <c r="IO160" s="519"/>
      <c r="IP160" s="519"/>
      <c r="IQ160" s="519"/>
      <c r="IR160" s="519"/>
      <c r="IS160" s="519"/>
      <c r="IT160" s="519"/>
      <c r="IU160" s="519"/>
      <c r="IV160" s="519"/>
    </row>
    <row r="161" spans="1:256" s="510" customFormat="1" ht="24.75" customHeight="1" hidden="1">
      <c r="A161" s="541" t="s">
        <v>54</v>
      </c>
      <c r="B161" s="363"/>
      <c r="C161" s="363">
        <f t="shared" si="9"/>
        <v>0</v>
      </c>
      <c r="D161" s="363"/>
      <c r="E161" s="542"/>
      <c r="F161" s="543"/>
      <c r="G161" s="542"/>
      <c r="H161" s="518"/>
      <c r="I161" s="519"/>
      <c r="J161" s="519"/>
      <c r="K161" s="519"/>
      <c r="L161" s="519"/>
      <c r="M161" s="519"/>
      <c r="N161" s="519"/>
      <c r="O161" s="519"/>
      <c r="P161" s="519"/>
      <c r="Q161" s="519"/>
      <c r="R161" s="519"/>
      <c r="S161" s="519"/>
      <c r="T161" s="519"/>
      <c r="U161" s="519"/>
      <c r="V161" s="519"/>
      <c r="W161" s="519"/>
      <c r="X161" s="519"/>
      <c r="Y161" s="519"/>
      <c r="Z161" s="519"/>
      <c r="AA161" s="519"/>
      <c r="AB161" s="519"/>
      <c r="AC161" s="519"/>
      <c r="AD161" s="519"/>
      <c r="AE161" s="519"/>
      <c r="AF161" s="519"/>
      <c r="HQ161" s="519"/>
      <c r="HR161" s="519"/>
      <c r="HS161" s="519"/>
      <c r="HT161" s="519"/>
      <c r="HU161" s="519"/>
      <c r="HV161" s="519"/>
      <c r="HW161" s="519"/>
      <c r="HX161" s="519"/>
      <c r="HY161" s="519"/>
      <c r="HZ161" s="519"/>
      <c r="IA161" s="519"/>
      <c r="IB161" s="519"/>
      <c r="IC161" s="519"/>
      <c r="ID161" s="519"/>
      <c r="IE161" s="519"/>
      <c r="IF161" s="519"/>
      <c r="IG161" s="519"/>
      <c r="IH161" s="519"/>
      <c r="II161" s="519"/>
      <c r="IJ161" s="519"/>
      <c r="IK161" s="519"/>
      <c r="IL161" s="519"/>
      <c r="IM161" s="519"/>
      <c r="IN161" s="519"/>
      <c r="IO161" s="519"/>
      <c r="IP161" s="519"/>
      <c r="IQ161" s="519"/>
      <c r="IR161" s="519"/>
      <c r="IS161" s="519"/>
      <c r="IT161" s="519"/>
      <c r="IU161" s="519"/>
      <c r="IV161" s="519"/>
    </row>
    <row r="162" spans="1:8" s="508" customFormat="1" ht="24.75" customHeight="1" hidden="1">
      <c r="A162" s="541" t="s">
        <v>141</v>
      </c>
      <c r="B162" s="363"/>
      <c r="C162" s="363">
        <f t="shared" si="9"/>
        <v>0</v>
      </c>
      <c r="D162" s="363"/>
      <c r="E162" s="542"/>
      <c r="F162" s="543"/>
      <c r="G162" s="542"/>
      <c r="H162" s="544"/>
    </row>
    <row r="163" spans="1:8" s="508" customFormat="1" ht="24.75" customHeight="1">
      <c r="A163" s="534" t="s">
        <v>142</v>
      </c>
      <c r="B163" s="360">
        <f>SUM(B164:B168)</f>
        <v>151</v>
      </c>
      <c r="C163" s="360">
        <f t="shared" si="9"/>
        <v>96</v>
      </c>
      <c r="D163" s="360">
        <f>SUM(D164:D168)</f>
        <v>96</v>
      </c>
      <c r="E163" s="536">
        <f>D163/C163</f>
        <v>1</v>
      </c>
      <c r="F163" s="539">
        <f>SUM(F164:F168)</f>
        <v>97</v>
      </c>
      <c r="G163" s="536">
        <f>(D163-F163)/F163</f>
        <v>-0.010309278350515464</v>
      </c>
      <c r="H163" s="540">
        <f>SUM(H164:H168)</f>
        <v>0</v>
      </c>
    </row>
    <row r="164" spans="1:256" s="510" customFormat="1" ht="24.75" customHeight="1">
      <c r="A164" s="541" t="s">
        <v>45</v>
      </c>
      <c r="B164" s="363">
        <v>151</v>
      </c>
      <c r="C164" s="363">
        <f t="shared" si="9"/>
        <v>96</v>
      </c>
      <c r="D164" s="25">
        <v>96</v>
      </c>
      <c r="E164" s="542">
        <f>D164/C164</f>
        <v>1</v>
      </c>
      <c r="F164" s="543">
        <v>97</v>
      </c>
      <c r="G164" s="542">
        <f>(D164-F164)/F164</f>
        <v>-0.010309278350515464</v>
      </c>
      <c r="H164" s="518"/>
      <c r="I164" s="519"/>
      <c r="J164" s="519"/>
      <c r="K164" s="519"/>
      <c r="L164" s="519"/>
      <c r="M164" s="519"/>
      <c r="N164" s="519"/>
      <c r="O164" s="519"/>
      <c r="P164" s="519"/>
      <c r="Q164" s="519"/>
      <c r="R164" s="519"/>
      <c r="S164" s="519"/>
      <c r="T164" s="519"/>
      <c r="U164" s="519"/>
      <c r="V164" s="519"/>
      <c r="W164" s="519"/>
      <c r="X164" s="519"/>
      <c r="Y164" s="519"/>
      <c r="Z164" s="519"/>
      <c r="AA164" s="519"/>
      <c r="AB164" s="519"/>
      <c r="AC164" s="519"/>
      <c r="AD164" s="519"/>
      <c r="AE164" s="519"/>
      <c r="AF164" s="519"/>
      <c r="HQ164" s="519"/>
      <c r="HR164" s="519"/>
      <c r="HS164" s="519"/>
      <c r="HT164" s="519"/>
      <c r="HU164" s="519"/>
      <c r="HV164" s="519"/>
      <c r="HW164" s="519"/>
      <c r="HX164" s="519"/>
      <c r="HY164" s="519"/>
      <c r="HZ164" s="519"/>
      <c r="IA164" s="519"/>
      <c r="IB164" s="519"/>
      <c r="IC164" s="519"/>
      <c r="ID164" s="519"/>
      <c r="IE164" s="519"/>
      <c r="IF164" s="519"/>
      <c r="IG164" s="519"/>
      <c r="IH164" s="519"/>
      <c r="II164" s="519"/>
      <c r="IJ164" s="519"/>
      <c r="IK164" s="519"/>
      <c r="IL164" s="519"/>
      <c r="IM164" s="519"/>
      <c r="IN164" s="519"/>
      <c r="IO164" s="519"/>
      <c r="IP164" s="519"/>
      <c r="IQ164" s="519"/>
      <c r="IR164" s="519"/>
      <c r="IS164" s="519"/>
      <c r="IT164" s="519"/>
      <c r="IU164" s="519"/>
      <c r="IV164" s="519"/>
    </row>
    <row r="165" spans="1:8" s="508" customFormat="1" ht="24.75" customHeight="1">
      <c r="A165" s="541" t="s">
        <v>46</v>
      </c>
      <c r="B165" s="363"/>
      <c r="C165" s="363">
        <f t="shared" si="9"/>
        <v>0</v>
      </c>
      <c r="D165" s="25"/>
      <c r="E165" s="542"/>
      <c r="F165" s="543">
        <v>0</v>
      </c>
      <c r="G165" s="542"/>
      <c r="H165" s="544"/>
    </row>
    <row r="166" spans="1:256" s="510" customFormat="1" ht="24.75" customHeight="1" hidden="1">
      <c r="A166" s="541" t="s">
        <v>47</v>
      </c>
      <c r="B166" s="363"/>
      <c r="C166" s="363">
        <f t="shared" si="9"/>
        <v>0</v>
      </c>
      <c r="D166" s="25"/>
      <c r="E166" s="542"/>
      <c r="F166" s="543">
        <v>0</v>
      </c>
      <c r="G166" s="542"/>
      <c r="H166" s="518"/>
      <c r="I166" s="519"/>
      <c r="J166" s="519"/>
      <c r="K166" s="519"/>
      <c r="L166" s="519"/>
      <c r="M166" s="519"/>
      <c r="N166" s="519"/>
      <c r="O166" s="519"/>
      <c r="P166" s="519"/>
      <c r="Q166" s="519"/>
      <c r="R166" s="519"/>
      <c r="S166" s="519"/>
      <c r="T166" s="519"/>
      <c r="U166" s="519"/>
      <c r="V166" s="519"/>
      <c r="W166" s="519"/>
      <c r="X166" s="519"/>
      <c r="Y166" s="519"/>
      <c r="Z166" s="519"/>
      <c r="AA166" s="519"/>
      <c r="AB166" s="519"/>
      <c r="AC166" s="519"/>
      <c r="AD166" s="519"/>
      <c r="AE166" s="519"/>
      <c r="AF166" s="519"/>
      <c r="HQ166" s="519"/>
      <c r="HR166" s="519"/>
      <c r="HS166" s="519"/>
      <c r="HT166" s="519"/>
      <c r="HU166" s="519"/>
      <c r="HV166" s="519"/>
      <c r="HW166" s="519"/>
      <c r="HX166" s="519"/>
      <c r="HY166" s="519"/>
      <c r="HZ166" s="519"/>
      <c r="IA166" s="519"/>
      <c r="IB166" s="519"/>
      <c r="IC166" s="519"/>
      <c r="ID166" s="519"/>
      <c r="IE166" s="519"/>
      <c r="IF166" s="519"/>
      <c r="IG166" s="519"/>
      <c r="IH166" s="519"/>
      <c r="II166" s="519"/>
      <c r="IJ166" s="519"/>
      <c r="IK166" s="519"/>
      <c r="IL166" s="519"/>
      <c r="IM166" s="519"/>
      <c r="IN166" s="519"/>
      <c r="IO166" s="519"/>
      <c r="IP166" s="519"/>
      <c r="IQ166" s="519"/>
      <c r="IR166" s="519"/>
      <c r="IS166" s="519"/>
      <c r="IT166" s="519"/>
      <c r="IU166" s="519"/>
      <c r="IV166" s="519"/>
    </row>
    <row r="167" spans="1:256" s="510" customFormat="1" ht="24.75" customHeight="1" hidden="1">
      <c r="A167" s="541" t="s">
        <v>143</v>
      </c>
      <c r="B167" s="363"/>
      <c r="C167" s="363">
        <f t="shared" si="9"/>
        <v>0</v>
      </c>
      <c r="D167" s="25"/>
      <c r="E167" s="542"/>
      <c r="F167" s="543">
        <v>0</v>
      </c>
      <c r="G167" s="542"/>
      <c r="H167" s="518"/>
      <c r="I167" s="519"/>
      <c r="J167" s="519"/>
      <c r="K167" s="519"/>
      <c r="L167" s="519"/>
      <c r="M167" s="519"/>
      <c r="N167" s="519"/>
      <c r="O167" s="519"/>
      <c r="P167" s="519"/>
      <c r="Q167" s="519"/>
      <c r="R167" s="519"/>
      <c r="S167" s="519"/>
      <c r="T167" s="519"/>
      <c r="U167" s="519"/>
      <c r="V167" s="519"/>
      <c r="W167" s="519"/>
      <c r="X167" s="519"/>
      <c r="Y167" s="519"/>
      <c r="Z167" s="519"/>
      <c r="AA167" s="519"/>
      <c r="AB167" s="519"/>
      <c r="AC167" s="519"/>
      <c r="AD167" s="519"/>
      <c r="AE167" s="519"/>
      <c r="AF167" s="519"/>
      <c r="HQ167" s="519"/>
      <c r="HR167" s="519"/>
      <c r="HS167" s="519"/>
      <c r="HT167" s="519"/>
      <c r="HU167" s="519"/>
      <c r="HV167" s="519"/>
      <c r="HW167" s="519"/>
      <c r="HX167" s="519"/>
      <c r="HY167" s="519"/>
      <c r="HZ167" s="519"/>
      <c r="IA167" s="519"/>
      <c r="IB167" s="519"/>
      <c r="IC167" s="519"/>
      <c r="ID167" s="519"/>
      <c r="IE167" s="519"/>
      <c r="IF167" s="519"/>
      <c r="IG167" s="519"/>
      <c r="IH167" s="519"/>
      <c r="II167" s="519"/>
      <c r="IJ167" s="519"/>
      <c r="IK167" s="519"/>
      <c r="IL167" s="519"/>
      <c r="IM167" s="519"/>
      <c r="IN167" s="519"/>
      <c r="IO167" s="519"/>
      <c r="IP167" s="519"/>
      <c r="IQ167" s="519"/>
      <c r="IR167" s="519"/>
      <c r="IS167" s="519"/>
      <c r="IT167" s="519"/>
      <c r="IU167" s="519"/>
      <c r="IV167" s="519"/>
    </row>
    <row r="168" spans="1:256" s="510" customFormat="1" ht="24.75" customHeight="1">
      <c r="A168" s="541" t="s">
        <v>144</v>
      </c>
      <c r="B168" s="363"/>
      <c r="C168" s="363">
        <f t="shared" si="9"/>
        <v>0</v>
      </c>
      <c r="D168" s="25"/>
      <c r="E168" s="542"/>
      <c r="F168" s="543">
        <v>0</v>
      </c>
      <c r="G168" s="542"/>
      <c r="H168" s="518"/>
      <c r="I168" s="519"/>
      <c r="J168" s="519"/>
      <c r="K168" s="519"/>
      <c r="L168" s="519"/>
      <c r="M168" s="519"/>
      <c r="N168" s="519"/>
      <c r="O168" s="519"/>
      <c r="P168" s="519"/>
      <c r="Q168" s="519"/>
      <c r="R168" s="519"/>
      <c r="S168" s="519"/>
      <c r="T168" s="519"/>
      <c r="U168" s="519"/>
      <c r="V168" s="519"/>
      <c r="W168" s="519"/>
      <c r="X168" s="519"/>
      <c r="Y168" s="519"/>
      <c r="Z168" s="519"/>
      <c r="AA168" s="519"/>
      <c r="AB168" s="519"/>
      <c r="AC168" s="519"/>
      <c r="AD168" s="519"/>
      <c r="AE168" s="519"/>
      <c r="AF168" s="519"/>
      <c r="HQ168" s="519"/>
      <c r="HR168" s="519"/>
      <c r="HS168" s="519"/>
      <c r="HT168" s="519"/>
      <c r="HU168" s="519"/>
      <c r="HV168" s="519"/>
      <c r="HW168" s="519"/>
      <c r="HX168" s="519"/>
      <c r="HY168" s="519"/>
      <c r="HZ168" s="519"/>
      <c r="IA168" s="519"/>
      <c r="IB168" s="519"/>
      <c r="IC168" s="519"/>
      <c r="ID168" s="519"/>
      <c r="IE168" s="519"/>
      <c r="IF168" s="519"/>
      <c r="IG168" s="519"/>
      <c r="IH168" s="519"/>
      <c r="II168" s="519"/>
      <c r="IJ168" s="519"/>
      <c r="IK168" s="519"/>
      <c r="IL168" s="519"/>
      <c r="IM168" s="519"/>
      <c r="IN168" s="519"/>
      <c r="IO168" s="519"/>
      <c r="IP168" s="519"/>
      <c r="IQ168" s="519"/>
      <c r="IR168" s="519"/>
      <c r="IS168" s="519"/>
      <c r="IT168" s="519"/>
      <c r="IU168" s="519"/>
      <c r="IV168" s="519"/>
    </row>
    <row r="169" spans="1:8" s="508" customFormat="1" ht="24.75" customHeight="1">
      <c r="A169" s="534" t="s">
        <v>145</v>
      </c>
      <c r="B169" s="360">
        <f>SUM(B170:B175)</f>
        <v>113</v>
      </c>
      <c r="C169" s="360">
        <f t="shared" si="9"/>
        <v>70</v>
      </c>
      <c r="D169" s="360">
        <f>SUM(D170:D175)</f>
        <v>70</v>
      </c>
      <c r="E169" s="536">
        <f>D169/C169</f>
        <v>1</v>
      </c>
      <c r="F169" s="539">
        <f>SUM(F170:F175)</f>
        <v>72</v>
      </c>
      <c r="G169" s="536">
        <f>(D169-F169)/F169</f>
        <v>-0.027777777777777776</v>
      </c>
      <c r="H169" s="540">
        <f>SUM(H170:H175)</f>
        <v>0</v>
      </c>
    </row>
    <row r="170" spans="1:256" s="510" customFormat="1" ht="24.75" customHeight="1">
      <c r="A170" s="541" t="s">
        <v>45</v>
      </c>
      <c r="B170" s="363">
        <v>113</v>
      </c>
      <c r="C170" s="363">
        <f t="shared" si="9"/>
        <v>70</v>
      </c>
      <c r="D170" s="25">
        <v>70</v>
      </c>
      <c r="E170" s="542">
        <f>D170/C170</f>
        <v>1</v>
      </c>
      <c r="F170" s="543">
        <v>72</v>
      </c>
      <c r="G170" s="542">
        <f>(D170-F170)/F170</f>
        <v>-0.027777777777777776</v>
      </c>
      <c r="H170" s="518"/>
      <c r="I170" s="519"/>
      <c r="J170" s="519"/>
      <c r="K170" s="519"/>
      <c r="L170" s="519"/>
      <c r="M170" s="519"/>
      <c r="N170" s="519"/>
      <c r="O170" s="519"/>
      <c r="P170" s="519"/>
      <c r="Q170" s="519"/>
      <c r="R170" s="519"/>
      <c r="S170" s="519"/>
      <c r="T170" s="519"/>
      <c r="U170" s="519"/>
      <c r="V170" s="519"/>
      <c r="W170" s="519"/>
      <c r="X170" s="519"/>
      <c r="Y170" s="519"/>
      <c r="Z170" s="519"/>
      <c r="AA170" s="519"/>
      <c r="AB170" s="519"/>
      <c r="AC170" s="519"/>
      <c r="AD170" s="519"/>
      <c r="AE170" s="519"/>
      <c r="AF170" s="519"/>
      <c r="HQ170" s="519"/>
      <c r="HR170" s="519"/>
      <c r="HS170" s="519"/>
      <c r="HT170" s="519"/>
      <c r="HU170" s="519"/>
      <c r="HV170" s="519"/>
      <c r="HW170" s="519"/>
      <c r="HX170" s="519"/>
      <c r="HY170" s="519"/>
      <c r="HZ170" s="519"/>
      <c r="IA170" s="519"/>
      <c r="IB170" s="519"/>
      <c r="IC170" s="519"/>
      <c r="ID170" s="519"/>
      <c r="IE170" s="519"/>
      <c r="IF170" s="519"/>
      <c r="IG170" s="519"/>
      <c r="IH170" s="519"/>
      <c r="II170" s="519"/>
      <c r="IJ170" s="519"/>
      <c r="IK170" s="519"/>
      <c r="IL170" s="519"/>
      <c r="IM170" s="519"/>
      <c r="IN170" s="519"/>
      <c r="IO170" s="519"/>
      <c r="IP170" s="519"/>
      <c r="IQ170" s="519"/>
      <c r="IR170" s="519"/>
      <c r="IS170" s="519"/>
      <c r="IT170" s="519"/>
      <c r="IU170" s="519"/>
      <c r="IV170" s="519"/>
    </row>
    <row r="171" spans="1:8" s="508" customFormat="1" ht="24.75" customHeight="1">
      <c r="A171" s="541" t="s">
        <v>46</v>
      </c>
      <c r="B171" s="363"/>
      <c r="C171" s="363">
        <f t="shared" si="9"/>
        <v>0</v>
      </c>
      <c r="D171" s="25"/>
      <c r="E171" s="542"/>
      <c r="F171" s="543">
        <v>0</v>
      </c>
      <c r="G171" s="542"/>
      <c r="H171" s="544"/>
    </row>
    <row r="172" spans="1:256" s="510" customFormat="1" ht="24.75" customHeight="1">
      <c r="A172" s="541" t="s">
        <v>47</v>
      </c>
      <c r="B172" s="363"/>
      <c r="C172" s="363">
        <f t="shared" si="9"/>
        <v>0</v>
      </c>
      <c r="D172" s="25"/>
      <c r="E172" s="542"/>
      <c r="F172" s="543">
        <v>0</v>
      </c>
      <c r="G172" s="542"/>
      <c r="H172" s="518"/>
      <c r="I172" s="519"/>
      <c r="J172" s="519"/>
      <c r="K172" s="519"/>
      <c r="L172" s="519"/>
      <c r="M172" s="519"/>
      <c r="N172" s="519"/>
      <c r="O172" s="519"/>
      <c r="P172" s="519"/>
      <c r="Q172" s="519"/>
      <c r="R172" s="519"/>
      <c r="S172" s="519"/>
      <c r="T172" s="519"/>
      <c r="U172" s="519"/>
      <c r="V172" s="519"/>
      <c r="W172" s="519"/>
      <c r="X172" s="519"/>
      <c r="Y172" s="519"/>
      <c r="Z172" s="519"/>
      <c r="AA172" s="519"/>
      <c r="AB172" s="519"/>
      <c r="AC172" s="519"/>
      <c r="AD172" s="519"/>
      <c r="AE172" s="519"/>
      <c r="AF172" s="519"/>
      <c r="HQ172" s="519"/>
      <c r="HR172" s="519"/>
      <c r="HS172" s="519"/>
      <c r="HT172" s="519"/>
      <c r="HU172" s="519"/>
      <c r="HV172" s="519"/>
      <c r="HW172" s="519"/>
      <c r="HX172" s="519"/>
      <c r="HY172" s="519"/>
      <c r="HZ172" s="519"/>
      <c r="IA172" s="519"/>
      <c r="IB172" s="519"/>
      <c r="IC172" s="519"/>
      <c r="ID172" s="519"/>
      <c r="IE172" s="519"/>
      <c r="IF172" s="519"/>
      <c r="IG172" s="519"/>
      <c r="IH172" s="519"/>
      <c r="II172" s="519"/>
      <c r="IJ172" s="519"/>
      <c r="IK172" s="519"/>
      <c r="IL172" s="519"/>
      <c r="IM172" s="519"/>
      <c r="IN172" s="519"/>
      <c r="IO172" s="519"/>
      <c r="IP172" s="519"/>
      <c r="IQ172" s="519"/>
      <c r="IR172" s="519"/>
      <c r="IS172" s="519"/>
      <c r="IT172" s="519"/>
      <c r="IU172" s="519"/>
      <c r="IV172" s="519"/>
    </row>
    <row r="173" spans="1:256" s="510" customFormat="1" ht="24.75" customHeight="1" hidden="1">
      <c r="A173" s="541" t="s">
        <v>59</v>
      </c>
      <c r="B173" s="363"/>
      <c r="C173" s="363">
        <f t="shared" si="9"/>
        <v>0</v>
      </c>
      <c r="D173" s="25"/>
      <c r="E173" s="542"/>
      <c r="F173" s="537">
        <v>0</v>
      </c>
      <c r="G173" s="542"/>
      <c r="H173" s="518"/>
      <c r="I173" s="519"/>
      <c r="J173" s="519"/>
      <c r="K173" s="519"/>
      <c r="L173" s="519"/>
      <c r="M173" s="519"/>
      <c r="N173" s="519"/>
      <c r="O173" s="519"/>
      <c r="P173" s="519"/>
      <c r="Q173" s="519"/>
      <c r="R173" s="519"/>
      <c r="S173" s="519"/>
      <c r="T173" s="519"/>
      <c r="U173" s="519"/>
      <c r="V173" s="519"/>
      <c r="W173" s="519"/>
      <c r="X173" s="519"/>
      <c r="Y173" s="519"/>
      <c r="Z173" s="519"/>
      <c r="AA173" s="519"/>
      <c r="AB173" s="519"/>
      <c r="AC173" s="519"/>
      <c r="AD173" s="519"/>
      <c r="AE173" s="519"/>
      <c r="AF173" s="519"/>
      <c r="HQ173" s="519"/>
      <c r="HR173" s="519"/>
      <c r="HS173" s="519"/>
      <c r="HT173" s="519"/>
      <c r="HU173" s="519"/>
      <c r="HV173" s="519"/>
      <c r="HW173" s="519"/>
      <c r="HX173" s="519"/>
      <c r="HY173" s="519"/>
      <c r="HZ173" s="519"/>
      <c r="IA173" s="519"/>
      <c r="IB173" s="519"/>
      <c r="IC173" s="519"/>
      <c r="ID173" s="519"/>
      <c r="IE173" s="519"/>
      <c r="IF173" s="519"/>
      <c r="IG173" s="519"/>
      <c r="IH173" s="519"/>
      <c r="II173" s="519"/>
      <c r="IJ173" s="519"/>
      <c r="IK173" s="519"/>
      <c r="IL173" s="519"/>
      <c r="IM173" s="519"/>
      <c r="IN173" s="519"/>
      <c r="IO173" s="519"/>
      <c r="IP173" s="519"/>
      <c r="IQ173" s="519"/>
      <c r="IR173" s="519"/>
      <c r="IS173" s="519"/>
      <c r="IT173" s="519"/>
      <c r="IU173" s="519"/>
      <c r="IV173" s="519"/>
    </row>
    <row r="174" spans="1:8" s="508" customFormat="1" ht="24.75" customHeight="1" hidden="1">
      <c r="A174" s="541" t="s">
        <v>54</v>
      </c>
      <c r="B174" s="363"/>
      <c r="C174" s="363">
        <f t="shared" si="9"/>
        <v>0</v>
      </c>
      <c r="D174" s="25"/>
      <c r="E174" s="542"/>
      <c r="F174" s="539">
        <v>0</v>
      </c>
      <c r="G174" s="542"/>
      <c r="H174" s="544"/>
    </row>
    <row r="175" spans="1:256" s="510" customFormat="1" ht="39.75" customHeight="1">
      <c r="A175" s="541" t="s">
        <v>146</v>
      </c>
      <c r="B175" s="363"/>
      <c r="C175" s="363">
        <f t="shared" si="9"/>
        <v>0</v>
      </c>
      <c r="D175" s="25"/>
      <c r="E175" s="542"/>
      <c r="F175" s="543">
        <v>0</v>
      </c>
      <c r="G175" s="542"/>
      <c r="H175" s="518"/>
      <c r="I175" s="519"/>
      <c r="J175" s="519"/>
      <c r="K175" s="519"/>
      <c r="L175" s="519"/>
      <c r="M175" s="519"/>
      <c r="N175" s="519"/>
      <c r="O175" s="519"/>
      <c r="P175" s="519"/>
      <c r="Q175" s="519"/>
      <c r="R175" s="519"/>
      <c r="S175" s="519"/>
      <c r="T175" s="519"/>
      <c r="U175" s="519"/>
      <c r="V175" s="519"/>
      <c r="W175" s="519"/>
      <c r="X175" s="519"/>
      <c r="Y175" s="519"/>
      <c r="Z175" s="519"/>
      <c r="AA175" s="519"/>
      <c r="AB175" s="519"/>
      <c r="AC175" s="519"/>
      <c r="AD175" s="519"/>
      <c r="AE175" s="519"/>
      <c r="AF175" s="519"/>
      <c r="HQ175" s="519"/>
      <c r="HR175" s="519"/>
      <c r="HS175" s="519"/>
      <c r="HT175" s="519"/>
      <c r="HU175" s="519"/>
      <c r="HV175" s="519"/>
      <c r="HW175" s="519"/>
      <c r="HX175" s="519"/>
      <c r="HY175" s="519"/>
      <c r="HZ175" s="519"/>
      <c r="IA175" s="519"/>
      <c r="IB175" s="519"/>
      <c r="IC175" s="519"/>
      <c r="ID175" s="519"/>
      <c r="IE175" s="519"/>
      <c r="IF175" s="519"/>
      <c r="IG175" s="519"/>
      <c r="IH175" s="519"/>
      <c r="II175" s="519"/>
      <c r="IJ175" s="519"/>
      <c r="IK175" s="519"/>
      <c r="IL175" s="519"/>
      <c r="IM175" s="519"/>
      <c r="IN175" s="519"/>
      <c r="IO175" s="519"/>
      <c r="IP175" s="519"/>
      <c r="IQ175" s="519"/>
      <c r="IR175" s="519"/>
      <c r="IS175" s="519"/>
      <c r="IT175" s="519"/>
      <c r="IU175" s="519"/>
      <c r="IV175" s="519"/>
    </row>
    <row r="176" spans="1:8" s="508" customFormat="1" ht="24.75" customHeight="1">
      <c r="A176" s="534" t="s">
        <v>147</v>
      </c>
      <c r="B176" s="360">
        <f>SUM(B177:B182)</f>
        <v>600</v>
      </c>
      <c r="C176" s="360">
        <f t="shared" si="9"/>
        <v>386</v>
      </c>
      <c r="D176" s="360">
        <f>SUM(D177:D182)</f>
        <v>386</v>
      </c>
      <c r="E176" s="536">
        <f>D176/C176</f>
        <v>1</v>
      </c>
      <c r="F176" s="539">
        <f>SUM(F177:F182)</f>
        <v>362</v>
      </c>
      <c r="G176" s="536">
        <f>(D176-F176)/F176</f>
        <v>0.06629834254143646</v>
      </c>
      <c r="H176" s="540">
        <f>SUM(H177:H182)</f>
        <v>0</v>
      </c>
    </row>
    <row r="177" spans="1:256" s="510" customFormat="1" ht="24.75" customHeight="1">
      <c r="A177" s="541" t="s">
        <v>45</v>
      </c>
      <c r="B177" s="363">
        <v>484</v>
      </c>
      <c r="C177" s="363">
        <f t="shared" si="9"/>
        <v>309</v>
      </c>
      <c r="D177" s="25">
        <v>309</v>
      </c>
      <c r="E177" s="542">
        <f>D177/C177</f>
        <v>1</v>
      </c>
      <c r="F177" s="543">
        <v>283</v>
      </c>
      <c r="G177" s="542">
        <f>(D177-F177)/F177</f>
        <v>0.09187279151943463</v>
      </c>
      <c r="H177" s="518"/>
      <c r="I177" s="519"/>
      <c r="J177" s="519"/>
      <c r="K177" s="519"/>
      <c r="L177" s="519"/>
      <c r="M177" s="519"/>
      <c r="N177" s="519"/>
      <c r="O177" s="519"/>
      <c r="P177" s="519"/>
      <c r="Q177" s="519"/>
      <c r="R177" s="519"/>
      <c r="S177" s="519"/>
      <c r="T177" s="519"/>
      <c r="U177" s="519"/>
      <c r="V177" s="519"/>
      <c r="W177" s="519"/>
      <c r="X177" s="519"/>
      <c r="Y177" s="519"/>
      <c r="Z177" s="519"/>
      <c r="AA177" s="519"/>
      <c r="AB177" s="519"/>
      <c r="AC177" s="519"/>
      <c r="AD177" s="519"/>
      <c r="AE177" s="519"/>
      <c r="AF177" s="519"/>
      <c r="HQ177" s="519"/>
      <c r="HR177" s="519"/>
      <c r="HS177" s="519"/>
      <c r="HT177" s="519"/>
      <c r="HU177" s="519"/>
      <c r="HV177" s="519"/>
      <c r="HW177" s="519"/>
      <c r="HX177" s="519"/>
      <c r="HY177" s="519"/>
      <c r="HZ177" s="519"/>
      <c r="IA177" s="519"/>
      <c r="IB177" s="519"/>
      <c r="IC177" s="519"/>
      <c r="ID177" s="519"/>
      <c r="IE177" s="519"/>
      <c r="IF177" s="519"/>
      <c r="IG177" s="519"/>
      <c r="IH177" s="519"/>
      <c r="II177" s="519"/>
      <c r="IJ177" s="519"/>
      <c r="IK177" s="519"/>
      <c r="IL177" s="519"/>
      <c r="IM177" s="519"/>
      <c r="IN177" s="519"/>
      <c r="IO177" s="519"/>
      <c r="IP177" s="519"/>
      <c r="IQ177" s="519"/>
      <c r="IR177" s="519"/>
      <c r="IS177" s="519"/>
      <c r="IT177" s="519"/>
      <c r="IU177" s="519"/>
      <c r="IV177" s="519"/>
    </row>
    <row r="178" spans="1:8" s="508" customFormat="1" ht="24.75" customHeight="1">
      <c r="A178" s="541" t="s">
        <v>46</v>
      </c>
      <c r="B178" s="363">
        <v>10</v>
      </c>
      <c r="C178" s="363">
        <f t="shared" si="9"/>
        <v>4</v>
      </c>
      <c r="D178" s="25">
        <v>4</v>
      </c>
      <c r="E178" s="542">
        <f>D178/C178</f>
        <v>1</v>
      </c>
      <c r="F178" s="543">
        <v>6</v>
      </c>
      <c r="G178" s="542">
        <f>(D178-F178)/F178</f>
        <v>-0.3333333333333333</v>
      </c>
      <c r="H178" s="544"/>
    </row>
    <row r="179" spans="1:256" s="510" customFormat="1" ht="24.75" customHeight="1">
      <c r="A179" s="541" t="s">
        <v>47</v>
      </c>
      <c r="B179" s="363">
        <v>0</v>
      </c>
      <c r="C179" s="363">
        <f t="shared" si="9"/>
        <v>0</v>
      </c>
      <c r="D179" s="25"/>
      <c r="E179" s="542"/>
      <c r="F179" s="543">
        <v>0</v>
      </c>
      <c r="G179" s="542"/>
      <c r="H179" s="518"/>
      <c r="I179" s="519"/>
      <c r="J179" s="519"/>
      <c r="K179" s="519"/>
      <c r="L179" s="519"/>
      <c r="M179" s="519"/>
      <c r="N179" s="519"/>
      <c r="O179" s="519"/>
      <c r="P179" s="519"/>
      <c r="Q179" s="519"/>
      <c r="R179" s="519"/>
      <c r="S179" s="519"/>
      <c r="T179" s="519"/>
      <c r="U179" s="519"/>
      <c r="V179" s="519"/>
      <c r="W179" s="519"/>
      <c r="X179" s="519"/>
      <c r="Y179" s="519"/>
      <c r="Z179" s="519"/>
      <c r="AA179" s="519"/>
      <c r="AB179" s="519"/>
      <c r="AC179" s="519"/>
      <c r="AD179" s="519"/>
      <c r="AE179" s="519"/>
      <c r="AF179" s="519"/>
      <c r="HQ179" s="519"/>
      <c r="HR179" s="519"/>
      <c r="HS179" s="519"/>
      <c r="HT179" s="519"/>
      <c r="HU179" s="519"/>
      <c r="HV179" s="519"/>
      <c r="HW179" s="519"/>
      <c r="HX179" s="519"/>
      <c r="HY179" s="519"/>
      <c r="HZ179" s="519"/>
      <c r="IA179" s="519"/>
      <c r="IB179" s="519"/>
      <c r="IC179" s="519"/>
      <c r="ID179" s="519"/>
      <c r="IE179" s="519"/>
      <c r="IF179" s="519"/>
      <c r="IG179" s="519"/>
      <c r="IH179" s="519"/>
      <c r="II179" s="519"/>
      <c r="IJ179" s="519"/>
      <c r="IK179" s="519"/>
      <c r="IL179" s="519"/>
      <c r="IM179" s="519"/>
      <c r="IN179" s="519"/>
      <c r="IO179" s="519"/>
      <c r="IP179" s="519"/>
      <c r="IQ179" s="519"/>
      <c r="IR179" s="519"/>
      <c r="IS179" s="519"/>
      <c r="IT179" s="519"/>
      <c r="IU179" s="519"/>
      <c r="IV179" s="519"/>
    </row>
    <row r="180" spans="1:256" s="510" customFormat="1" ht="24.75" customHeight="1">
      <c r="A180" s="541" t="s">
        <v>148</v>
      </c>
      <c r="B180" s="363">
        <v>0</v>
      </c>
      <c r="C180" s="363">
        <f t="shared" si="9"/>
        <v>0</v>
      </c>
      <c r="D180" s="25"/>
      <c r="E180" s="542"/>
      <c r="F180" s="543">
        <v>0</v>
      </c>
      <c r="G180" s="542"/>
      <c r="H180" s="518"/>
      <c r="I180" s="519"/>
      <c r="J180" s="519"/>
      <c r="K180" s="519"/>
      <c r="L180" s="519"/>
      <c r="M180" s="519"/>
      <c r="N180" s="519"/>
      <c r="O180" s="519"/>
      <c r="P180" s="519"/>
      <c r="Q180" s="519"/>
      <c r="R180" s="519"/>
      <c r="S180" s="519"/>
      <c r="T180" s="519"/>
      <c r="U180" s="519"/>
      <c r="V180" s="519"/>
      <c r="W180" s="519"/>
      <c r="X180" s="519"/>
      <c r="Y180" s="519"/>
      <c r="Z180" s="519"/>
      <c r="AA180" s="519"/>
      <c r="AB180" s="519"/>
      <c r="AC180" s="519"/>
      <c r="AD180" s="519"/>
      <c r="AE180" s="519"/>
      <c r="AF180" s="519"/>
      <c r="HQ180" s="519"/>
      <c r="HR180" s="519"/>
      <c r="HS180" s="519"/>
      <c r="HT180" s="519"/>
      <c r="HU180" s="519"/>
      <c r="HV180" s="519"/>
      <c r="HW180" s="519"/>
      <c r="HX180" s="519"/>
      <c r="HY180" s="519"/>
      <c r="HZ180" s="519"/>
      <c r="IA180" s="519"/>
      <c r="IB180" s="519"/>
      <c r="IC180" s="519"/>
      <c r="ID180" s="519"/>
      <c r="IE180" s="519"/>
      <c r="IF180" s="519"/>
      <c r="IG180" s="519"/>
      <c r="IH180" s="519"/>
      <c r="II180" s="519"/>
      <c r="IJ180" s="519"/>
      <c r="IK180" s="519"/>
      <c r="IL180" s="519"/>
      <c r="IM180" s="519"/>
      <c r="IN180" s="519"/>
      <c r="IO180" s="519"/>
      <c r="IP180" s="519"/>
      <c r="IQ180" s="519"/>
      <c r="IR180" s="519"/>
      <c r="IS180" s="519"/>
      <c r="IT180" s="519"/>
      <c r="IU180" s="519"/>
      <c r="IV180" s="519"/>
    </row>
    <row r="181" spans="1:8" s="508" customFormat="1" ht="24.75" customHeight="1">
      <c r="A181" s="541" t="s">
        <v>54</v>
      </c>
      <c r="B181" s="363">
        <v>103</v>
      </c>
      <c r="C181" s="363">
        <f t="shared" si="9"/>
        <v>70</v>
      </c>
      <c r="D181" s="25">
        <v>70</v>
      </c>
      <c r="E181" s="542">
        <f>D181/C181</f>
        <v>1</v>
      </c>
      <c r="F181" s="543">
        <v>62</v>
      </c>
      <c r="G181" s="542">
        <f>(D181-F181)/F181</f>
        <v>0.12903225806451613</v>
      </c>
      <c r="H181" s="544"/>
    </row>
    <row r="182" spans="1:256" s="510" customFormat="1" ht="24.75" customHeight="1">
      <c r="A182" s="541" t="s">
        <v>149</v>
      </c>
      <c r="B182" s="363">
        <v>3</v>
      </c>
      <c r="C182" s="363">
        <f t="shared" si="9"/>
        <v>3</v>
      </c>
      <c r="D182" s="25">
        <v>3</v>
      </c>
      <c r="E182" s="542">
        <f>D182/C182</f>
        <v>1</v>
      </c>
      <c r="F182" s="543">
        <v>11</v>
      </c>
      <c r="G182" s="542">
        <f>(D182-F182)/F182</f>
        <v>-0.7272727272727273</v>
      </c>
      <c r="H182" s="518"/>
      <c r="I182" s="519"/>
      <c r="J182" s="519"/>
      <c r="K182" s="519"/>
      <c r="L182" s="519"/>
      <c r="M182" s="519"/>
      <c r="N182" s="519"/>
      <c r="O182" s="519"/>
      <c r="P182" s="519"/>
      <c r="Q182" s="519"/>
      <c r="R182" s="519"/>
      <c r="S182" s="519"/>
      <c r="T182" s="519"/>
      <c r="U182" s="519"/>
      <c r="V182" s="519"/>
      <c r="W182" s="519"/>
      <c r="X182" s="519"/>
      <c r="Y182" s="519"/>
      <c r="Z182" s="519"/>
      <c r="AA182" s="519"/>
      <c r="AB182" s="519"/>
      <c r="AC182" s="519"/>
      <c r="AD182" s="519"/>
      <c r="AE182" s="519"/>
      <c r="AF182" s="519"/>
      <c r="HQ182" s="519"/>
      <c r="HR182" s="519"/>
      <c r="HS182" s="519"/>
      <c r="HT182" s="519"/>
      <c r="HU182" s="519"/>
      <c r="HV182" s="519"/>
      <c r="HW182" s="519"/>
      <c r="HX182" s="519"/>
      <c r="HY182" s="519"/>
      <c r="HZ182" s="519"/>
      <c r="IA182" s="519"/>
      <c r="IB182" s="519"/>
      <c r="IC182" s="519"/>
      <c r="ID182" s="519"/>
      <c r="IE182" s="519"/>
      <c r="IF182" s="519"/>
      <c r="IG182" s="519"/>
      <c r="IH182" s="519"/>
      <c r="II182" s="519"/>
      <c r="IJ182" s="519"/>
      <c r="IK182" s="519"/>
      <c r="IL182" s="519"/>
      <c r="IM182" s="519"/>
      <c r="IN182" s="519"/>
      <c r="IO182" s="519"/>
      <c r="IP182" s="519"/>
      <c r="IQ182" s="519"/>
      <c r="IR182" s="519"/>
      <c r="IS182" s="519"/>
      <c r="IT182" s="519"/>
      <c r="IU182" s="519"/>
      <c r="IV182" s="519"/>
    </row>
    <row r="183" spans="1:8" s="508" customFormat="1" ht="39.75" customHeight="1">
      <c r="A183" s="534" t="s">
        <v>150</v>
      </c>
      <c r="B183" s="360">
        <f>SUM(B184:B189)</f>
        <v>2013</v>
      </c>
      <c r="C183" s="360">
        <f t="shared" si="9"/>
        <v>679</v>
      </c>
      <c r="D183" s="360">
        <f>SUM(D184:D189)</f>
        <v>679</v>
      </c>
      <c r="E183" s="536">
        <f>D183/C183</f>
        <v>1</v>
      </c>
      <c r="F183" s="539">
        <f>SUM(F184:F189)</f>
        <v>658</v>
      </c>
      <c r="G183" s="536">
        <f>(D183-F183)/F183</f>
        <v>0.031914893617021274</v>
      </c>
      <c r="H183" s="540">
        <f>SUM(H184:H189)</f>
        <v>0</v>
      </c>
    </row>
    <row r="184" spans="1:256" s="510" customFormat="1" ht="24.75" customHeight="1">
      <c r="A184" s="541" t="s">
        <v>45</v>
      </c>
      <c r="B184" s="363">
        <v>498</v>
      </c>
      <c r="C184" s="363">
        <f t="shared" si="9"/>
        <v>327</v>
      </c>
      <c r="D184" s="25">
        <v>327</v>
      </c>
      <c r="E184" s="542">
        <f>D184/C184</f>
        <v>1</v>
      </c>
      <c r="F184" s="543">
        <v>537</v>
      </c>
      <c r="G184" s="542">
        <f>(D184-F184)/F184</f>
        <v>-0.39106145251396646</v>
      </c>
      <c r="H184" s="518"/>
      <c r="I184" s="519"/>
      <c r="J184" s="519"/>
      <c r="K184" s="519"/>
      <c r="L184" s="519"/>
      <c r="M184" s="519"/>
      <c r="N184" s="519"/>
      <c r="O184" s="519"/>
      <c r="P184" s="519"/>
      <c r="Q184" s="519"/>
      <c r="R184" s="519"/>
      <c r="S184" s="519"/>
      <c r="T184" s="519"/>
      <c r="U184" s="519"/>
      <c r="V184" s="519"/>
      <c r="W184" s="519"/>
      <c r="X184" s="519"/>
      <c r="Y184" s="519"/>
      <c r="Z184" s="519"/>
      <c r="AA184" s="519"/>
      <c r="AB184" s="519"/>
      <c r="AC184" s="519"/>
      <c r="AD184" s="519"/>
      <c r="AE184" s="519"/>
      <c r="AF184" s="519"/>
      <c r="HQ184" s="519"/>
      <c r="HR184" s="519"/>
      <c r="HS184" s="519"/>
      <c r="HT184" s="519"/>
      <c r="HU184" s="519"/>
      <c r="HV184" s="519"/>
      <c r="HW184" s="519"/>
      <c r="HX184" s="519"/>
      <c r="HY184" s="519"/>
      <c r="HZ184" s="519"/>
      <c r="IA184" s="519"/>
      <c r="IB184" s="519"/>
      <c r="IC184" s="519"/>
      <c r="ID184" s="519"/>
      <c r="IE184" s="519"/>
      <c r="IF184" s="519"/>
      <c r="IG184" s="519"/>
      <c r="IH184" s="519"/>
      <c r="II184" s="519"/>
      <c r="IJ184" s="519"/>
      <c r="IK184" s="519"/>
      <c r="IL184" s="519"/>
      <c r="IM184" s="519"/>
      <c r="IN184" s="519"/>
      <c r="IO184" s="519"/>
      <c r="IP184" s="519"/>
      <c r="IQ184" s="519"/>
      <c r="IR184" s="519"/>
      <c r="IS184" s="519"/>
      <c r="IT184" s="519"/>
      <c r="IU184" s="519"/>
      <c r="IV184" s="519"/>
    </row>
    <row r="185" spans="1:8" s="508" customFormat="1" ht="24.75" customHeight="1">
      <c r="A185" s="541" t="s">
        <v>46</v>
      </c>
      <c r="B185" s="363">
        <v>1332</v>
      </c>
      <c r="C185" s="363">
        <f t="shared" si="9"/>
        <v>250</v>
      </c>
      <c r="D185" s="25">
        <v>250</v>
      </c>
      <c r="E185" s="542">
        <f>D185/C185</f>
        <v>1</v>
      </c>
      <c r="F185" s="545">
        <v>14</v>
      </c>
      <c r="G185" s="542">
        <f>(D185-F185)/F185</f>
        <v>16.857142857142858</v>
      </c>
      <c r="H185" s="544"/>
    </row>
    <row r="186" spans="1:256" s="510" customFormat="1" ht="24.75" customHeight="1">
      <c r="A186" s="541" t="s">
        <v>47</v>
      </c>
      <c r="B186" s="363">
        <v>0</v>
      </c>
      <c r="C186" s="363">
        <f t="shared" si="9"/>
        <v>0</v>
      </c>
      <c r="D186" s="25"/>
      <c r="E186" s="542"/>
      <c r="F186" s="539">
        <v>0</v>
      </c>
      <c r="G186" s="542"/>
      <c r="H186" s="518"/>
      <c r="I186" s="519"/>
      <c r="J186" s="519"/>
      <c r="K186" s="519"/>
      <c r="L186" s="519"/>
      <c r="M186" s="519"/>
      <c r="N186" s="519"/>
      <c r="O186" s="519"/>
      <c r="P186" s="519"/>
      <c r="Q186" s="519"/>
      <c r="R186" s="519"/>
      <c r="S186" s="519"/>
      <c r="T186" s="519"/>
      <c r="U186" s="519"/>
      <c r="V186" s="519"/>
      <c r="W186" s="519"/>
      <c r="X186" s="519"/>
      <c r="Y186" s="519"/>
      <c r="Z186" s="519"/>
      <c r="AA186" s="519"/>
      <c r="AB186" s="519"/>
      <c r="AC186" s="519"/>
      <c r="AD186" s="519"/>
      <c r="AE186" s="519"/>
      <c r="AF186" s="519"/>
      <c r="HQ186" s="519"/>
      <c r="HR186" s="519"/>
      <c r="HS186" s="519"/>
      <c r="HT186" s="519"/>
      <c r="HU186" s="519"/>
      <c r="HV186" s="519"/>
      <c r="HW186" s="519"/>
      <c r="HX186" s="519"/>
      <c r="HY186" s="519"/>
      <c r="HZ186" s="519"/>
      <c r="IA186" s="519"/>
      <c r="IB186" s="519"/>
      <c r="IC186" s="519"/>
      <c r="ID186" s="519"/>
      <c r="IE186" s="519"/>
      <c r="IF186" s="519"/>
      <c r="IG186" s="519"/>
      <c r="IH186" s="519"/>
      <c r="II186" s="519"/>
      <c r="IJ186" s="519"/>
      <c r="IK186" s="519"/>
      <c r="IL186" s="519"/>
      <c r="IM186" s="519"/>
      <c r="IN186" s="519"/>
      <c r="IO186" s="519"/>
      <c r="IP186" s="519"/>
      <c r="IQ186" s="519"/>
      <c r="IR186" s="519"/>
      <c r="IS186" s="519"/>
      <c r="IT186" s="519"/>
      <c r="IU186" s="519"/>
      <c r="IV186" s="519"/>
    </row>
    <row r="187" spans="1:256" s="510" customFormat="1" ht="24.75" customHeight="1">
      <c r="A187" s="541" t="s">
        <v>151</v>
      </c>
      <c r="B187" s="363">
        <v>0</v>
      </c>
      <c r="C187" s="363">
        <f t="shared" si="9"/>
        <v>0</v>
      </c>
      <c r="D187" s="25"/>
      <c r="E187" s="542"/>
      <c r="F187" s="543">
        <v>0</v>
      </c>
      <c r="G187" s="542"/>
      <c r="H187" s="518"/>
      <c r="I187" s="519"/>
      <c r="J187" s="519"/>
      <c r="K187" s="519"/>
      <c r="L187" s="519"/>
      <c r="M187" s="519"/>
      <c r="N187" s="519"/>
      <c r="O187" s="519"/>
      <c r="P187" s="519"/>
      <c r="Q187" s="519"/>
      <c r="R187" s="519"/>
      <c r="S187" s="519"/>
      <c r="T187" s="519"/>
      <c r="U187" s="519"/>
      <c r="V187" s="519"/>
      <c r="W187" s="519"/>
      <c r="X187" s="519"/>
      <c r="Y187" s="519"/>
      <c r="Z187" s="519"/>
      <c r="AA187" s="519"/>
      <c r="AB187" s="519"/>
      <c r="AC187" s="519"/>
      <c r="AD187" s="519"/>
      <c r="AE187" s="519"/>
      <c r="AF187" s="519"/>
      <c r="HQ187" s="519"/>
      <c r="HR187" s="519"/>
      <c r="HS187" s="519"/>
      <c r="HT187" s="519"/>
      <c r="HU187" s="519"/>
      <c r="HV187" s="519"/>
      <c r="HW187" s="519"/>
      <c r="HX187" s="519"/>
      <c r="HY187" s="519"/>
      <c r="HZ187" s="519"/>
      <c r="IA187" s="519"/>
      <c r="IB187" s="519"/>
      <c r="IC187" s="519"/>
      <c r="ID187" s="519"/>
      <c r="IE187" s="519"/>
      <c r="IF187" s="519"/>
      <c r="IG187" s="519"/>
      <c r="IH187" s="519"/>
      <c r="II187" s="519"/>
      <c r="IJ187" s="519"/>
      <c r="IK187" s="519"/>
      <c r="IL187" s="519"/>
      <c r="IM187" s="519"/>
      <c r="IN187" s="519"/>
      <c r="IO187" s="519"/>
      <c r="IP187" s="519"/>
      <c r="IQ187" s="519"/>
      <c r="IR187" s="519"/>
      <c r="IS187" s="519"/>
      <c r="IT187" s="519"/>
      <c r="IU187" s="519"/>
      <c r="IV187" s="519"/>
    </row>
    <row r="188" spans="1:8" s="508" customFormat="1" ht="24.75" customHeight="1">
      <c r="A188" s="541" t="s">
        <v>54</v>
      </c>
      <c r="B188" s="363">
        <v>183</v>
      </c>
      <c r="C188" s="363">
        <f t="shared" si="9"/>
        <v>102</v>
      </c>
      <c r="D188" s="25">
        <v>102</v>
      </c>
      <c r="E188" s="542">
        <f>D188/C188</f>
        <v>1</v>
      </c>
      <c r="F188" s="543">
        <v>107</v>
      </c>
      <c r="G188" s="542">
        <f>(D188-F188)/F188</f>
        <v>-0.04672897196261682</v>
      </c>
      <c r="H188" s="544"/>
    </row>
    <row r="189" spans="1:256" s="510" customFormat="1" ht="39.75" customHeight="1">
      <c r="A189" s="541" t="s">
        <v>152</v>
      </c>
      <c r="B189" s="363"/>
      <c r="C189" s="363">
        <f t="shared" si="9"/>
        <v>0</v>
      </c>
      <c r="D189" s="25"/>
      <c r="E189" s="542"/>
      <c r="F189" s="543">
        <v>0</v>
      </c>
      <c r="G189" s="542"/>
      <c r="H189" s="518"/>
      <c r="I189" s="519"/>
      <c r="J189" s="519"/>
      <c r="K189" s="519"/>
      <c r="L189" s="519"/>
      <c r="M189" s="519"/>
      <c r="N189" s="519"/>
      <c r="O189" s="519"/>
      <c r="P189" s="519"/>
      <c r="Q189" s="519"/>
      <c r="R189" s="519"/>
      <c r="S189" s="519"/>
      <c r="T189" s="519"/>
      <c r="U189" s="519"/>
      <c r="V189" s="519"/>
      <c r="W189" s="519"/>
      <c r="X189" s="519"/>
      <c r="Y189" s="519"/>
      <c r="Z189" s="519"/>
      <c r="AA189" s="519"/>
      <c r="AB189" s="519"/>
      <c r="AC189" s="519"/>
      <c r="AD189" s="519"/>
      <c r="AE189" s="519"/>
      <c r="AF189" s="519"/>
      <c r="HQ189" s="519"/>
      <c r="HR189" s="519"/>
      <c r="HS189" s="519"/>
      <c r="HT189" s="519"/>
      <c r="HU189" s="519"/>
      <c r="HV189" s="519"/>
      <c r="HW189" s="519"/>
      <c r="HX189" s="519"/>
      <c r="HY189" s="519"/>
      <c r="HZ189" s="519"/>
      <c r="IA189" s="519"/>
      <c r="IB189" s="519"/>
      <c r="IC189" s="519"/>
      <c r="ID189" s="519"/>
      <c r="IE189" s="519"/>
      <c r="IF189" s="519"/>
      <c r="IG189" s="519"/>
      <c r="IH189" s="519"/>
      <c r="II189" s="519"/>
      <c r="IJ189" s="519"/>
      <c r="IK189" s="519"/>
      <c r="IL189" s="519"/>
      <c r="IM189" s="519"/>
      <c r="IN189" s="519"/>
      <c r="IO189" s="519"/>
      <c r="IP189" s="519"/>
      <c r="IQ189" s="519"/>
      <c r="IR189" s="519"/>
      <c r="IS189" s="519"/>
      <c r="IT189" s="519"/>
      <c r="IU189" s="519"/>
      <c r="IV189" s="519"/>
    </row>
    <row r="190" spans="1:8" s="508" customFormat="1" ht="24.75" customHeight="1">
      <c r="A190" s="534" t="s">
        <v>153</v>
      </c>
      <c r="B190" s="360">
        <f>SUM(B191:B196)</f>
        <v>695</v>
      </c>
      <c r="C190" s="360">
        <f t="shared" si="9"/>
        <v>317</v>
      </c>
      <c r="D190" s="360">
        <f>SUM(D191:D196)</f>
        <v>317</v>
      </c>
      <c r="E190" s="536">
        <f>D190/C190</f>
        <v>1</v>
      </c>
      <c r="F190" s="539">
        <f>SUM(F191:F196)</f>
        <v>472</v>
      </c>
      <c r="G190" s="536">
        <f>(D190-F190)/F190</f>
        <v>-0.3283898305084746</v>
      </c>
      <c r="H190" s="540">
        <f>SUM(H191:H196)</f>
        <v>0</v>
      </c>
    </row>
    <row r="191" spans="1:256" s="510" customFormat="1" ht="24.75" customHeight="1">
      <c r="A191" s="541" t="s">
        <v>45</v>
      </c>
      <c r="B191" s="363">
        <v>393</v>
      </c>
      <c r="C191" s="363">
        <f t="shared" si="9"/>
        <v>214</v>
      </c>
      <c r="D191" s="25">
        <v>214</v>
      </c>
      <c r="E191" s="542">
        <f>D191/C191</f>
        <v>1</v>
      </c>
      <c r="F191" s="543">
        <v>224</v>
      </c>
      <c r="G191" s="542">
        <f>(D191-F191)/F191</f>
        <v>-0.044642857142857144</v>
      </c>
      <c r="H191" s="518"/>
      <c r="I191" s="519"/>
      <c r="J191" s="519"/>
      <c r="K191" s="519"/>
      <c r="L191" s="519"/>
      <c r="M191" s="519"/>
      <c r="N191" s="519"/>
      <c r="O191" s="519"/>
      <c r="P191" s="519"/>
      <c r="Q191" s="519"/>
      <c r="R191" s="519"/>
      <c r="S191" s="519"/>
      <c r="T191" s="519"/>
      <c r="U191" s="519"/>
      <c r="V191" s="519"/>
      <c r="W191" s="519"/>
      <c r="X191" s="519"/>
      <c r="Y191" s="519"/>
      <c r="Z191" s="519"/>
      <c r="AA191" s="519"/>
      <c r="AB191" s="519"/>
      <c r="AC191" s="519"/>
      <c r="AD191" s="519"/>
      <c r="AE191" s="519"/>
      <c r="AF191" s="519"/>
      <c r="HQ191" s="519"/>
      <c r="HR191" s="519"/>
      <c r="HS191" s="519"/>
      <c r="HT191" s="519"/>
      <c r="HU191" s="519"/>
      <c r="HV191" s="519"/>
      <c r="HW191" s="519"/>
      <c r="HX191" s="519"/>
      <c r="HY191" s="519"/>
      <c r="HZ191" s="519"/>
      <c r="IA191" s="519"/>
      <c r="IB191" s="519"/>
      <c r="IC191" s="519"/>
      <c r="ID191" s="519"/>
      <c r="IE191" s="519"/>
      <c r="IF191" s="519"/>
      <c r="IG191" s="519"/>
      <c r="IH191" s="519"/>
      <c r="II191" s="519"/>
      <c r="IJ191" s="519"/>
      <c r="IK191" s="519"/>
      <c r="IL191" s="519"/>
      <c r="IM191" s="519"/>
      <c r="IN191" s="519"/>
      <c r="IO191" s="519"/>
      <c r="IP191" s="519"/>
      <c r="IQ191" s="519"/>
      <c r="IR191" s="519"/>
      <c r="IS191" s="519"/>
      <c r="IT191" s="519"/>
      <c r="IU191" s="519"/>
      <c r="IV191" s="519"/>
    </row>
    <row r="192" spans="1:8" s="508" customFormat="1" ht="24.75" customHeight="1">
      <c r="A192" s="541" t="s">
        <v>46</v>
      </c>
      <c r="B192" s="363">
        <v>150</v>
      </c>
      <c r="C192" s="363">
        <f t="shared" si="9"/>
        <v>0</v>
      </c>
      <c r="D192" s="25"/>
      <c r="E192" s="542"/>
      <c r="F192" s="543">
        <v>148</v>
      </c>
      <c r="G192" s="542">
        <f>(D192-F192)/F192</f>
        <v>-1</v>
      </c>
      <c r="H192" s="544"/>
    </row>
    <row r="193" spans="1:256" s="510" customFormat="1" ht="24.75" customHeight="1">
      <c r="A193" s="541" t="s">
        <v>47</v>
      </c>
      <c r="B193" s="363">
        <v>0</v>
      </c>
      <c r="C193" s="363">
        <f t="shared" si="9"/>
        <v>0</v>
      </c>
      <c r="D193" s="25"/>
      <c r="E193" s="542"/>
      <c r="F193" s="543">
        <v>0</v>
      </c>
      <c r="G193" s="542"/>
      <c r="H193" s="518"/>
      <c r="I193" s="519"/>
      <c r="J193" s="519"/>
      <c r="K193" s="519"/>
      <c r="L193" s="519"/>
      <c r="M193" s="519"/>
      <c r="N193" s="519"/>
      <c r="O193" s="519"/>
      <c r="P193" s="519"/>
      <c r="Q193" s="519"/>
      <c r="R193" s="519"/>
      <c r="S193" s="519"/>
      <c r="T193" s="519"/>
      <c r="U193" s="519"/>
      <c r="V193" s="519"/>
      <c r="W193" s="519"/>
      <c r="X193" s="519"/>
      <c r="Y193" s="519"/>
      <c r="Z193" s="519"/>
      <c r="AA193" s="519"/>
      <c r="AB193" s="519"/>
      <c r="AC193" s="519"/>
      <c r="AD193" s="519"/>
      <c r="AE193" s="519"/>
      <c r="AF193" s="519"/>
      <c r="HQ193" s="519"/>
      <c r="HR193" s="519"/>
      <c r="HS193" s="519"/>
      <c r="HT193" s="519"/>
      <c r="HU193" s="519"/>
      <c r="HV193" s="519"/>
      <c r="HW193" s="519"/>
      <c r="HX193" s="519"/>
      <c r="HY193" s="519"/>
      <c r="HZ193" s="519"/>
      <c r="IA193" s="519"/>
      <c r="IB193" s="519"/>
      <c r="IC193" s="519"/>
      <c r="ID193" s="519"/>
      <c r="IE193" s="519"/>
      <c r="IF193" s="519"/>
      <c r="IG193" s="519"/>
      <c r="IH193" s="519"/>
      <c r="II193" s="519"/>
      <c r="IJ193" s="519"/>
      <c r="IK193" s="519"/>
      <c r="IL193" s="519"/>
      <c r="IM193" s="519"/>
      <c r="IN193" s="519"/>
      <c r="IO193" s="519"/>
      <c r="IP193" s="519"/>
      <c r="IQ193" s="519"/>
      <c r="IR193" s="519"/>
      <c r="IS193" s="519"/>
      <c r="IT193" s="519"/>
      <c r="IU193" s="519"/>
      <c r="IV193" s="519"/>
    </row>
    <row r="194" spans="1:256" s="510" customFormat="1" ht="24.75" customHeight="1">
      <c r="A194" s="541" t="s">
        <v>154</v>
      </c>
      <c r="B194" s="363">
        <v>0</v>
      </c>
      <c r="C194" s="363">
        <f t="shared" si="9"/>
        <v>0</v>
      </c>
      <c r="D194" s="25"/>
      <c r="E194" s="542"/>
      <c r="F194" s="543">
        <v>0</v>
      </c>
      <c r="G194" s="542"/>
      <c r="H194" s="518"/>
      <c r="I194" s="519"/>
      <c r="J194" s="519"/>
      <c r="K194" s="519"/>
      <c r="L194" s="519"/>
      <c r="M194" s="519"/>
      <c r="N194" s="519"/>
      <c r="O194" s="519"/>
      <c r="P194" s="519"/>
      <c r="Q194" s="519"/>
      <c r="R194" s="519"/>
      <c r="S194" s="519"/>
      <c r="T194" s="519"/>
      <c r="U194" s="519"/>
      <c r="V194" s="519"/>
      <c r="W194" s="519"/>
      <c r="X194" s="519"/>
      <c r="Y194" s="519"/>
      <c r="Z194" s="519"/>
      <c r="AA194" s="519"/>
      <c r="AB194" s="519"/>
      <c r="AC194" s="519"/>
      <c r="AD194" s="519"/>
      <c r="AE194" s="519"/>
      <c r="AF194" s="519"/>
      <c r="HQ194" s="519"/>
      <c r="HR194" s="519"/>
      <c r="HS194" s="519"/>
      <c r="HT194" s="519"/>
      <c r="HU194" s="519"/>
      <c r="HV194" s="519"/>
      <c r="HW194" s="519"/>
      <c r="HX194" s="519"/>
      <c r="HY194" s="519"/>
      <c r="HZ194" s="519"/>
      <c r="IA194" s="519"/>
      <c r="IB194" s="519"/>
      <c r="IC194" s="519"/>
      <c r="ID194" s="519"/>
      <c r="IE194" s="519"/>
      <c r="IF194" s="519"/>
      <c r="IG194" s="519"/>
      <c r="IH194" s="519"/>
      <c r="II194" s="519"/>
      <c r="IJ194" s="519"/>
      <c r="IK194" s="519"/>
      <c r="IL194" s="519"/>
      <c r="IM194" s="519"/>
      <c r="IN194" s="519"/>
      <c r="IO194" s="519"/>
      <c r="IP194" s="519"/>
      <c r="IQ194" s="519"/>
      <c r="IR194" s="519"/>
      <c r="IS194" s="519"/>
      <c r="IT194" s="519"/>
      <c r="IU194" s="519"/>
      <c r="IV194" s="519"/>
    </row>
    <row r="195" spans="1:256" s="510" customFormat="1" ht="24.75" customHeight="1">
      <c r="A195" s="541" t="s">
        <v>54</v>
      </c>
      <c r="B195" s="363">
        <v>152</v>
      </c>
      <c r="C195" s="363">
        <f t="shared" si="9"/>
        <v>102</v>
      </c>
      <c r="D195" s="25">
        <v>102</v>
      </c>
      <c r="E195" s="542">
        <f>D195/C195</f>
        <v>1</v>
      </c>
      <c r="F195" s="543">
        <v>100</v>
      </c>
      <c r="G195" s="542">
        <f>(D195-F195)/F195</f>
        <v>0.02</v>
      </c>
      <c r="H195" s="518"/>
      <c r="I195" s="519"/>
      <c r="J195" s="519"/>
      <c r="K195" s="519"/>
      <c r="L195" s="519"/>
      <c r="M195" s="519"/>
      <c r="N195" s="519"/>
      <c r="O195" s="519"/>
      <c r="P195" s="519"/>
      <c r="Q195" s="519"/>
      <c r="R195" s="519"/>
      <c r="S195" s="519"/>
      <c r="T195" s="519"/>
      <c r="U195" s="519"/>
      <c r="V195" s="519"/>
      <c r="W195" s="519"/>
      <c r="X195" s="519"/>
      <c r="Y195" s="519"/>
      <c r="Z195" s="519"/>
      <c r="AA195" s="519"/>
      <c r="AB195" s="519"/>
      <c r="AC195" s="519"/>
      <c r="AD195" s="519"/>
      <c r="AE195" s="519"/>
      <c r="AF195" s="519"/>
      <c r="HQ195" s="519"/>
      <c r="HR195" s="519"/>
      <c r="HS195" s="519"/>
      <c r="HT195" s="519"/>
      <c r="HU195" s="519"/>
      <c r="HV195" s="519"/>
      <c r="HW195" s="519"/>
      <c r="HX195" s="519"/>
      <c r="HY195" s="519"/>
      <c r="HZ195" s="519"/>
      <c r="IA195" s="519"/>
      <c r="IB195" s="519"/>
      <c r="IC195" s="519"/>
      <c r="ID195" s="519"/>
      <c r="IE195" s="519"/>
      <c r="IF195" s="519"/>
      <c r="IG195" s="519"/>
      <c r="IH195" s="519"/>
      <c r="II195" s="519"/>
      <c r="IJ195" s="519"/>
      <c r="IK195" s="519"/>
      <c r="IL195" s="519"/>
      <c r="IM195" s="519"/>
      <c r="IN195" s="519"/>
      <c r="IO195" s="519"/>
      <c r="IP195" s="519"/>
      <c r="IQ195" s="519"/>
      <c r="IR195" s="519"/>
      <c r="IS195" s="519"/>
      <c r="IT195" s="519"/>
      <c r="IU195" s="519"/>
      <c r="IV195" s="519"/>
    </row>
    <row r="196" spans="1:256" s="510" customFormat="1" ht="24.75" customHeight="1">
      <c r="A196" s="541" t="s">
        <v>155</v>
      </c>
      <c r="B196" s="363">
        <v>0</v>
      </c>
      <c r="C196" s="363">
        <f t="shared" si="9"/>
        <v>1</v>
      </c>
      <c r="D196" s="25">
        <v>1</v>
      </c>
      <c r="E196" s="542">
        <f>D196/C196</f>
        <v>1</v>
      </c>
      <c r="F196" s="543">
        <v>0</v>
      </c>
      <c r="G196" s="542"/>
      <c r="H196" s="518"/>
      <c r="I196" s="519"/>
      <c r="J196" s="519"/>
      <c r="K196" s="519"/>
      <c r="L196" s="519"/>
      <c r="M196" s="519"/>
      <c r="N196" s="519"/>
      <c r="O196" s="519"/>
      <c r="P196" s="519"/>
      <c r="Q196" s="519"/>
      <c r="R196" s="519"/>
      <c r="S196" s="519"/>
      <c r="T196" s="519"/>
      <c r="U196" s="519"/>
      <c r="V196" s="519"/>
      <c r="W196" s="519"/>
      <c r="X196" s="519"/>
      <c r="Y196" s="519"/>
      <c r="Z196" s="519"/>
      <c r="AA196" s="519"/>
      <c r="AB196" s="519"/>
      <c r="AC196" s="519"/>
      <c r="AD196" s="519"/>
      <c r="AE196" s="519"/>
      <c r="AF196" s="519"/>
      <c r="HQ196" s="519"/>
      <c r="HR196" s="519"/>
      <c r="HS196" s="519"/>
      <c r="HT196" s="519"/>
      <c r="HU196" s="519"/>
      <c r="HV196" s="519"/>
      <c r="HW196" s="519"/>
      <c r="HX196" s="519"/>
      <c r="HY196" s="519"/>
      <c r="HZ196" s="519"/>
      <c r="IA196" s="519"/>
      <c r="IB196" s="519"/>
      <c r="IC196" s="519"/>
      <c r="ID196" s="519"/>
      <c r="IE196" s="519"/>
      <c r="IF196" s="519"/>
      <c r="IG196" s="519"/>
      <c r="IH196" s="519"/>
      <c r="II196" s="519"/>
      <c r="IJ196" s="519"/>
      <c r="IK196" s="519"/>
      <c r="IL196" s="519"/>
      <c r="IM196" s="519"/>
      <c r="IN196" s="519"/>
      <c r="IO196" s="519"/>
      <c r="IP196" s="519"/>
      <c r="IQ196" s="519"/>
      <c r="IR196" s="519"/>
      <c r="IS196" s="519"/>
      <c r="IT196" s="519"/>
      <c r="IU196" s="519"/>
      <c r="IV196" s="519"/>
    </row>
    <row r="197" spans="1:232" s="508" customFormat="1" ht="24.75" customHeight="1">
      <c r="A197" s="534" t="s">
        <v>156</v>
      </c>
      <c r="B197" s="360">
        <f>SUM(B198:B203)</f>
        <v>584</v>
      </c>
      <c r="C197" s="360">
        <f t="shared" si="9"/>
        <v>601</v>
      </c>
      <c r="D197" s="360">
        <f>SUM(D198:D203)</f>
        <v>511</v>
      </c>
      <c r="E197" s="536">
        <f>D197/C197</f>
        <v>0.8502495840266223</v>
      </c>
      <c r="F197" s="539">
        <f>SUM(F198:F203)</f>
        <v>356</v>
      </c>
      <c r="G197" s="536">
        <f>(D197-F197)/F197</f>
        <v>0.4353932584269663</v>
      </c>
      <c r="H197" s="540">
        <f>SUM(H198:H203)</f>
        <v>90</v>
      </c>
      <c r="HX197" s="508">
        <f>SUM(A197:HW197)</f>
        <v>2143.2856428424534</v>
      </c>
    </row>
    <row r="198" spans="1:256" s="510" customFormat="1" ht="24.75" customHeight="1">
      <c r="A198" s="541" t="s">
        <v>45</v>
      </c>
      <c r="B198" s="363">
        <v>249</v>
      </c>
      <c r="C198" s="363">
        <f t="shared" si="9"/>
        <v>176</v>
      </c>
      <c r="D198" s="25">
        <v>176</v>
      </c>
      <c r="E198" s="542">
        <f>D198/C198</f>
        <v>1</v>
      </c>
      <c r="F198" s="543">
        <v>162</v>
      </c>
      <c r="G198" s="542">
        <f>(D198-F198)/F198</f>
        <v>0.08641975308641975</v>
      </c>
      <c r="H198" s="518"/>
      <c r="I198" s="519"/>
      <c r="J198" s="519"/>
      <c r="K198" s="519"/>
      <c r="L198" s="519"/>
      <c r="M198" s="519"/>
      <c r="N198" s="519"/>
      <c r="O198" s="519"/>
      <c r="P198" s="519"/>
      <c r="Q198" s="519"/>
      <c r="R198" s="519"/>
      <c r="S198" s="519"/>
      <c r="T198" s="519"/>
      <c r="U198" s="519"/>
      <c r="V198" s="519"/>
      <c r="W198" s="519"/>
      <c r="X198" s="519"/>
      <c r="Y198" s="519"/>
      <c r="Z198" s="519"/>
      <c r="AA198" s="519"/>
      <c r="AB198" s="519"/>
      <c r="AC198" s="519"/>
      <c r="AD198" s="519"/>
      <c r="AE198" s="519"/>
      <c r="AF198" s="519"/>
      <c r="HQ198" s="519"/>
      <c r="HR198" s="519"/>
      <c r="HS198" s="519"/>
      <c r="HT198" s="519"/>
      <c r="HU198" s="519"/>
      <c r="HV198" s="519"/>
      <c r="HW198" s="519"/>
      <c r="HX198" s="519"/>
      <c r="HY198" s="519"/>
      <c r="HZ198" s="519"/>
      <c r="IA198" s="519"/>
      <c r="IB198" s="519"/>
      <c r="IC198" s="519"/>
      <c r="ID198" s="519"/>
      <c r="IE198" s="519"/>
      <c r="IF198" s="519"/>
      <c r="IG198" s="519"/>
      <c r="IH198" s="519"/>
      <c r="II198" s="519"/>
      <c r="IJ198" s="519"/>
      <c r="IK198" s="519"/>
      <c r="IL198" s="519"/>
      <c r="IM198" s="519"/>
      <c r="IN198" s="519"/>
      <c r="IO198" s="519"/>
      <c r="IP198" s="519"/>
      <c r="IQ198" s="519"/>
      <c r="IR198" s="519"/>
      <c r="IS198" s="519"/>
      <c r="IT198" s="519"/>
      <c r="IU198" s="519"/>
      <c r="IV198" s="519"/>
    </row>
    <row r="199" spans="1:8" s="508" customFormat="1" ht="24.75" customHeight="1">
      <c r="A199" s="541" t="s">
        <v>46</v>
      </c>
      <c r="B199" s="363">
        <v>25</v>
      </c>
      <c r="C199" s="363">
        <f aca="true" t="shared" si="10" ref="C199:C262">D199+H199</f>
        <v>24</v>
      </c>
      <c r="D199" s="25">
        <v>24</v>
      </c>
      <c r="E199" s="542">
        <f>D199/C199</f>
        <v>1</v>
      </c>
      <c r="F199" s="543">
        <v>25</v>
      </c>
      <c r="G199" s="542">
        <f>(D199-F199)/F199</f>
        <v>-0.04</v>
      </c>
      <c r="H199" s="544"/>
    </row>
    <row r="200" spans="1:256" s="510" customFormat="1" ht="24.75" customHeight="1">
      <c r="A200" s="541" t="s">
        <v>47</v>
      </c>
      <c r="B200" s="363">
        <v>0</v>
      </c>
      <c r="C200" s="363">
        <f t="shared" si="10"/>
        <v>0</v>
      </c>
      <c r="D200" s="25"/>
      <c r="E200" s="542"/>
      <c r="F200" s="543">
        <v>0</v>
      </c>
      <c r="G200" s="542"/>
      <c r="H200" s="518"/>
      <c r="I200" s="519"/>
      <c r="J200" s="519"/>
      <c r="K200" s="519"/>
      <c r="L200" s="519"/>
      <c r="M200" s="519"/>
      <c r="N200" s="519"/>
      <c r="O200" s="519"/>
      <c r="P200" s="519"/>
      <c r="Q200" s="519"/>
      <c r="R200" s="519"/>
      <c r="S200" s="519"/>
      <c r="T200" s="519"/>
      <c r="U200" s="519"/>
      <c r="V200" s="519"/>
      <c r="W200" s="519"/>
      <c r="X200" s="519"/>
      <c r="Y200" s="519"/>
      <c r="Z200" s="519"/>
      <c r="AA200" s="519"/>
      <c r="AB200" s="519"/>
      <c r="AC200" s="519"/>
      <c r="AD200" s="519"/>
      <c r="AE200" s="519"/>
      <c r="AF200" s="519"/>
      <c r="HQ200" s="519"/>
      <c r="HR200" s="519"/>
      <c r="HS200" s="519"/>
      <c r="HT200" s="519"/>
      <c r="HU200" s="519"/>
      <c r="HV200" s="519"/>
      <c r="HW200" s="519"/>
      <c r="HX200" s="519"/>
      <c r="HY200" s="519"/>
      <c r="HZ200" s="519"/>
      <c r="IA200" s="519"/>
      <c r="IB200" s="519"/>
      <c r="IC200" s="519"/>
      <c r="ID200" s="519"/>
      <c r="IE200" s="519"/>
      <c r="IF200" s="519"/>
      <c r="IG200" s="519"/>
      <c r="IH200" s="519"/>
      <c r="II200" s="519"/>
      <c r="IJ200" s="519"/>
      <c r="IK200" s="519"/>
      <c r="IL200" s="519"/>
      <c r="IM200" s="519"/>
      <c r="IN200" s="519"/>
      <c r="IO200" s="519"/>
      <c r="IP200" s="519"/>
      <c r="IQ200" s="519"/>
      <c r="IR200" s="519"/>
      <c r="IS200" s="519"/>
      <c r="IT200" s="519"/>
      <c r="IU200" s="519"/>
      <c r="IV200" s="519"/>
    </row>
    <row r="201" spans="1:256" s="510" customFormat="1" ht="24.75" customHeight="1">
      <c r="A201" s="541" t="s">
        <v>157</v>
      </c>
      <c r="B201" s="363">
        <v>0</v>
      </c>
      <c r="C201" s="363">
        <f t="shared" si="10"/>
        <v>0</v>
      </c>
      <c r="D201" s="25"/>
      <c r="E201" s="542"/>
      <c r="F201" s="543">
        <v>0</v>
      </c>
      <c r="G201" s="542"/>
      <c r="H201" s="518"/>
      <c r="I201" s="519"/>
      <c r="J201" s="519"/>
      <c r="K201" s="519"/>
      <c r="L201" s="519"/>
      <c r="M201" s="519"/>
      <c r="N201" s="519"/>
      <c r="O201" s="519"/>
      <c r="P201" s="519"/>
      <c r="Q201" s="519"/>
      <c r="R201" s="519"/>
      <c r="S201" s="519"/>
      <c r="T201" s="519"/>
      <c r="U201" s="519"/>
      <c r="V201" s="519"/>
      <c r="W201" s="519"/>
      <c r="X201" s="519"/>
      <c r="Y201" s="519"/>
      <c r="Z201" s="519"/>
      <c r="AA201" s="519"/>
      <c r="AB201" s="519"/>
      <c r="AC201" s="519"/>
      <c r="AD201" s="519"/>
      <c r="AE201" s="519"/>
      <c r="AF201" s="519"/>
      <c r="HQ201" s="519"/>
      <c r="HR201" s="519"/>
      <c r="HS201" s="519"/>
      <c r="HT201" s="519"/>
      <c r="HU201" s="519"/>
      <c r="HV201" s="519"/>
      <c r="HW201" s="519"/>
      <c r="HX201" s="519"/>
      <c r="HY201" s="519"/>
      <c r="HZ201" s="519"/>
      <c r="IA201" s="519"/>
      <c r="IB201" s="519"/>
      <c r="IC201" s="519"/>
      <c r="ID201" s="519"/>
      <c r="IE201" s="519"/>
      <c r="IF201" s="519"/>
      <c r="IG201" s="519"/>
      <c r="IH201" s="519"/>
      <c r="II201" s="519"/>
      <c r="IJ201" s="519"/>
      <c r="IK201" s="519"/>
      <c r="IL201" s="519"/>
      <c r="IM201" s="519"/>
      <c r="IN201" s="519"/>
      <c r="IO201" s="519"/>
      <c r="IP201" s="519"/>
      <c r="IQ201" s="519"/>
      <c r="IR201" s="519"/>
      <c r="IS201" s="519"/>
      <c r="IT201" s="519"/>
      <c r="IU201" s="519"/>
      <c r="IV201" s="519"/>
    </row>
    <row r="202" spans="1:256" s="510" customFormat="1" ht="24.75" customHeight="1">
      <c r="A202" s="541" t="s">
        <v>54</v>
      </c>
      <c r="B202" s="363">
        <v>310</v>
      </c>
      <c r="C202" s="363">
        <f t="shared" si="10"/>
        <v>171</v>
      </c>
      <c r="D202" s="25">
        <v>171</v>
      </c>
      <c r="E202" s="542">
        <f>D202/C202</f>
        <v>1</v>
      </c>
      <c r="F202" s="543">
        <v>168</v>
      </c>
      <c r="G202" s="542">
        <f>(D202-F202)/F202</f>
        <v>0.017857142857142856</v>
      </c>
      <c r="H202" s="518"/>
      <c r="I202" s="519"/>
      <c r="J202" s="519"/>
      <c r="K202" s="519"/>
      <c r="L202" s="519"/>
      <c r="M202" s="519"/>
      <c r="N202" s="519"/>
      <c r="O202" s="519"/>
      <c r="P202" s="519"/>
      <c r="Q202" s="519"/>
      <c r="R202" s="519"/>
      <c r="S202" s="519"/>
      <c r="T202" s="519"/>
      <c r="U202" s="519"/>
      <c r="V202" s="519"/>
      <c r="W202" s="519"/>
      <c r="X202" s="519"/>
      <c r="Y202" s="519"/>
      <c r="Z202" s="519"/>
      <c r="AA202" s="519"/>
      <c r="AB202" s="519"/>
      <c r="AC202" s="519"/>
      <c r="AD202" s="519"/>
      <c r="AE202" s="519"/>
      <c r="AF202" s="519"/>
      <c r="HQ202" s="519"/>
      <c r="HR202" s="519"/>
      <c r="HS202" s="519"/>
      <c r="HT202" s="519"/>
      <c r="HU202" s="519"/>
      <c r="HV202" s="519"/>
      <c r="HW202" s="519"/>
      <c r="HX202" s="519"/>
      <c r="HY202" s="519"/>
      <c r="HZ202" s="519"/>
      <c r="IA202" s="519"/>
      <c r="IB202" s="519"/>
      <c r="IC202" s="519"/>
      <c r="ID202" s="519"/>
      <c r="IE202" s="519"/>
      <c r="IF202" s="519"/>
      <c r="IG202" s="519"/>
      <c r="IH202" s="519"/>
      <c r="II202" s="519"/>
      <c r="IJ202" s="519"/>
      <c r="IK202" s="519"/>
      <c r="IL202" s="519"/>
      <c r="IM202" s="519"/>
      <c r="IN202" s="519"/>
      <c r="IO202" s="519"/>
      <c r="IP202" s="519"/>
      <c r="IQ202" s="519"/>
      <c r="IR202" s="519"/>
      <c r="IS202" s="519"/>
      <c r="IT202" s="519"/>
      <c r="IU202" s="519"/>
      <c r="IV202" s="519"/>
    </row>
    <row r="203" spans="1:8" s="508" customFormat="1" ht="24.75" customHeight="1">
      <c r="A203" s="541" t="s">
        <v>158</v>
      </c>
      <c r="B203" s="363">
        <v>0</v>
      </c>
      <c r="C203" s="363">
        <f t="shared" si="10"/>
        <v>230</v>
      </c>
      <c r="D203" s="25">
        <v>140</v>
      </c>
      <c r="E203" s="542">
        <f>D203/C203</f>
        <v>0.6086956521739131</v>
      </c>
      <c r="F203" s="543">
        <v>1</v>
      </c>
      <c r="G203" s="542">
        <f>(D203-F203)/F203</f>
        <v>139</v>
      </c>
      <c r="H203" s="544">
        <v>90</v>
      </c>
    </row>
    <row r="204" spans="1:8" s="508" customFormat="1" ht="24.75" customHeight="1">
      <c r="A204" s="534" t="s">
        <v>159</v>
      </c>
      <c r="B204" s="360">
        <f>SUM(B205:B211)</f>
        <v>293</v>
      </c>
      <c r="C204" s="360">
        <f t="shared" si="10"/>
        <v>183</v>
      </c>
      <c r="D204" s="360">
        <f>SUM(D205:D211)</f>
        <v>183</v>
      </c>
      <c r="E204" s="536">
        <f>D204/C204</f>
        <v>1</v>
      </c>
      <c r="F204" s="539">
        <f>SUM(F205:F211)</f>
        <v>165</v>
      </c>
      <c r="G204" s="536">
        <f>(D204-F204)/F204</f>
        <v>0.10909090909090909</v>
      </c>
      <c r="H204" s="540">
        <f>SUM(H205:H211)</f>
        <v>0</v>
      </c>
    </row>
    <row r="205" spans="1:8" s="508" customFormat="1" ht="24.75" customHeight="1">
      <c r="A205" s="541" t="s">
        <v>45</v>
      </c>
      <c r="B205" s="363">
        <v>169</v>
      </c>
      <c r="C205" s="363">
        <f t="shared" si="10"/>
        <v>106</v>
      </c>
      <c r="D205" s="25">
        <v>106</v>
      </c>
      <c r="E205" s="542">
        <f>D205/C205</f>
        <v>1</v>
      </c>
      <c r="F205" s="543">
        <v>108</v>
      </c>
      <c r="G205" s="542">
        <f>(D205-F205)/F205</f>
        <v>-0.018518518518518517</v>
      </c>
      <c r="H205" s="544"/>
    </row>
    <row r="206" spans="1:256" s="510" customFormat="1" ht="24.75" customHeight="1">
      <c r="A206" s="541" t="s">
        <v>46</v>
      </c>
      <c r="B206" s="363">
        <v>29</v>
      </c>
      <c r="C206" s="363">
        <f t="shared" si="10"/>
        <v>18</v>
      </c>
      <c r="D206" s="25">
        <v>18</v>
      </c>
      <c r="E206" s="542">
        <f>D206/C206</f>
        <v>1</v>
      </c>
      <c r="F206" s="543">
        <v>8</v>
      </c>
      <c r="G206" s="542">
        <f>(D206-F206)/F206</f>
        <v>1.25</v>
      </c>
      <c r="H206" s="518"/>
      <c r="I206" s="519"/>
      <c r="J206" s="519"/>
      <c r="K206" s="519"/>
      <c r="L206" s="519"/>
      <c r="M206" s="519"/>
      <c r="N206" s="519"/>
      <c r="O206" s="519"/>
      <c r="P206" s="519"/>
      <c r="Q206" s="519"/>
      <c r="R206" s="519"/>
      <c r="S206" s="519"/>
      <c r="T206" s="519"/>
      <c r="U206" s="519"/>
      <c r="V206" s="519"/>
      <c r="W206" s="519"/>
      <c r="X206" s="519"/>
      <c r="Y206" s="519"/>
      <c r="Z206" s="519"/>
      <c r="AA206" s="519"/>
      <c r="AB206" s="519"/>
      <c r="AC206" s="519"/>
      <c r="AD206" s="519"/>
      <c r="AE206" s="519"/>
      <c r="AF206" s="519"/>
      <c r="HQ206" s="519"/>
      <c r="HR206" s="519"/>
      <c r="HS206" s="519"/>
      <c r="HT206" s="519"/>
      <c r="HU206" s="519"/>
      <c r="HV206" s="519"/>
      <c r="HW206" s="519"/>
      <c r="HX206" s="519"/>
      <c r="HY206" s="519"/>
      <c r="HZ206" s="519"/>
      <c r="IA206" s="519"/>
      <c r="IB206" s="519"/>
      <c r="IC206" s="519"/>
      <c r="ID206" s="519"/>
      <c r="IE206" s="519"/>
      <c r="IF206" s="519"/>
      <c r="IG206" s="519"/>
      <c r="IH206" s="519"/>
      <c r="II206" s="519"/>
      <c r="IJ206" s="519"/>
      <c r="IK206" s="519"/>
      <c r="IL206" s="519"/>
      <c r="IM206" s="519"/>
      <c r="IN206" s="519"/>
      <c r="IO206" s="519"/>
      <c r="IP206" s="519"/>
      <c r="IQ206" s="519"/>
      <c r="IR206" s="519"/>
      <c r="IS206" s="519"/>
      <c r="IT206" s="519"/>
      <c r="IU206" s="519"/>
      <c r="IV206" s="519"/>
    </row>
    <row r="207" spans="1:256" s="510" customFormat="1" ht="24.75" customHeight="1">
      <c r="A207" s="541" t="s">
        <v>47</v>
      </c>
      <c r="B207" s="363">
        <v>0</v>
      </c>
      <c r="C207" s="363">
        <f t="shared" si="10"/>
        <v>0</v>
      </c>
      <c r="D207" s="25"/>
      <c r="E207" s="542"/>
      <c r="F207" s="543">
        <v>0</v>
      </c>
      <c r="G207" s="542"/>
      <c r="H207" s="518"/>
      <c r="I207" s="519"/>
      <c r="J207" s="519"/>
      <c r="K207" s="519"/>
      <c r="L207" s="519"/>
      <c r="M207" s="519"/>
      <c r="N207" s="519"/>
      <c r="O207" s="519"/>
      <c r="P207" s="519"/>
      <c r="Q207" s="519"/>
      <c r="R207" s="519"/>
      <c r="S207" s="519"/>
      <c r="T207" s="519"/>
      <c r="U207" s="519"/>
      <c r="V207" s="519"/>
      <c r="W207" s="519"/>
      <c r="X207" s="519"/>
      <c r="Y207" s="519"/>
      <c r="Z207" s="519"/>
      <c r="AA207" s="519"/>
      <c r="AB207" s="519"/>
      <c r="AC207" s="519"/>
      <c r="AD207" s="519"/>
      <c r="AE207" s="519"/>
      <c r="AF207" s="519"/>
      <c r="HQ207" s="519"/>
      <c r="HR207" s="519"/>
      <c r="HS207" s="519"/>
      <c r="HT207" s="519"/>
      <c r="HU207" s="519"/>
      <c r="HV207" s="519"/>
      <c r="HW207" s="519"/>
      <c r="HX207" s="519"/>
      <c r="HY207" s="519"/>
      <c r="HZ207" s="519"/>
      <c r="IA207" s="519"/>
      <c r="IB207" s="519"/>
      <c r="IC207" s="519"/>
      <c r="ID207" s="519"/>
      <c r="IE207" s="519"/>
      <c r="IF207" s="519"/>
      <c r="IG207" s="519"/>
      <c r="IH207" s="519"/>
      <c r="II207" s="519"/>
      <c r="IJ207" s="519"/>
      <c r="IK207" s="519"/>
      <c r="IL207" s="519"/>
      <c r="IM207" s="519"/>
      <c r="IN207" s="519"/>
      <c r="IO207" s="519"/>
      <c r="IP207" s="519"/>
      <c r="IQ207" s="519"/>
      <c r="IR207" s="519"/>
      <c r="IS207" s="519"/>
      <c r="IT207" s="519"/>
      <c r="IU207" s="519"/>
      <c r="IV207" s="519"/>
    </row>
    <row r="208" spans="1:256" s="510" customFormat="1" ht="24.75" customHeight="1">
      <c r="A208" s="541" t="s">
        <v>160</v>
      </c>
      <c r="B208" s="363">
        <v>20</v>
      </c>
      <c r="C208" s="363">
        <f t="shared" si="10"/>
        <v>20</v>
      </c>
      <c r="D208" s="25">
        <v>20</v>
      </c>
      <c r="E208" s="542">
        <f>D208/C208</f>
        <v>1</v>
      </c>
      <c r="F208" s="543">
        <v>7</v>
      </c>
      <c r="G208" s="542">
        <f>(D208-F208)/F208</f>
        <v>1.8571428571428572</v>
      </c>
      <c r="H208" s="518"/>
      <c r="I208" s="519"/>
      <c r="J208" s="519"/>
      <c r="K208" s="519"/>
      <c r="L208" s="519"/>
      <c r="M208" s="519"/>
      <c r="N208" s="519"/>
      <c r="O208" s="519"/>
      <c r="P208" s="519"/>
      <c r="Q208" s="519"/>
      <c r="R208" s="519"/>
      <c r="S208" s="519"/>
      <c r="T208" s="519"/>
      <c r="U208" s="519"/>
      <c r="V208" s="519"/>
      <c r="W208" s="519"/>
      <c r="X208" s="519"/>
      <c r="Y208" s="519"/>
      <c r="Z208" s="519"/>
      <c r="AA208" s="519"/>
      <c r="AB208" s="519"/>
      <c r="AC208" s="519"/>
      <c r="AD208" s="519"/>
      <c r="AE208" s="519"/>
      <c r="AF208" s="519"/>
      <c r="HQ208" s="519"/>
      <c r="HR208" s="519"/>
      <c r="HS208" s="519"/>
      <c r="HT208" s="519"/>
      <c r="HU208" s="519"/>
      <c r="HV208" s="519"/>
      <c r="HW208" s="519"/>
      <c r="HX208" s="519"/>
      <c r="HY208" s="519"/>
      <c r="HZ208" s="519"/>
      <c r="IA208" s="519"/>
      <c r="IB208" s="519"/>
      <c r="IC208" s="519"/>
      <c r="ID208" s="519"/>
      <c r="IE208" s="519"/>
      <c r="IF208" s="519"/>
      <c r="IG208" s="519"/>
      <c r="IH208" s="519"/>
      <c r="II208" s="519"/>
      <c r="IJ208" s="519"/>
      <c r="IK208" s="519"/>
      <c r="IL208" s="519"/>
      <c r="IM208" s="519"/>
      <c r="IN208" s="519"/>
      <c r="IO208" s="519"/>
      <c r="IP208" s="519"/>
      <c r="IQ208" s="519"/>
      <c r="IR208" s="519"/>
      <c r="IS208" s="519"/>
      <c r="IT208" s="519"/>
      <c r="IU208" s="519"/>
      <c r="IV208" s="519"/>
    </row>
    <row r="209" spans="1:256" s="510" customFormat="1" ht="24.75" customHeight="1">
      <c r="A209" s="541" t="s">
        <v>161</v>
      </c>
      <c r="B209" s="363"/>
      <c r="C209" s="363">
        <f t="shared" si="10"/>
        <v>0</v>
      </c>
      <c r="D209" s="25"/>
      <c r="E209" s="542"/>
      <c r="F209" s="545">
        <v>4</v>
      </c>
      <c r="G209" s="542">
        <f>(D209-F209)/F209</f>
        <v>-1</v>
      </c>
      <c r="H209" s="518"/>
      <c r="I209" s="519"/>
      <c r="J209" s="519"/>
      <c r="K209" s="519"/>
      <c r="L209" s="519"/>
      <c r="M209" s="519"/>
      <c r="N209" s="519"/>
      <c r="O209" s="519"/>
      <c r="P209" s="519"/>
      <c r="Q209" s="519"/>
      <c r="R209" s="519"/>
      <c r="S209" s="519"/>
      <c r="T209" s="519"/>
      <c r="U209" s="519"/>
      <c r="V209" s="519"/>
      <c r="W209" s="519"/>
      <c r="X209" s="519"/>
      <c r="Y209" s="519"/>
      <c r="Z209" s="519"/>
      <c r="AA209" s="519"/>
      <c r="AB209" s="519"/>
      <c r="AC209" s="519"/>
      <c r="AD209" s="519"/>
      <c r="AE209" s="519"/>
      <c r="AF209" s="519"/>
      <c r="HQ209" s="519"/>
      <c r="HR209" s="519"/>
      <c r="HS209" s="519"/>
      <c r="HT209" s="519"/>
      <c r="HU209" s="519"/>
      <c r="HV209" s="519"/>
      <c r="HW209" s="519"/>
      <c r="HX209" s="519"/>
      <c r="HY209" s="519"/>
      <c r="HZ209" s="519"/>
      <c r="IA209" s="519"/>
      <c r="IB209" s="519"/>
      <c r="IC209" s="519"/>
      <c r="ID209" s="519"/>
      <c r="IE209" s="519"/>
      <c r="IF209" s="519"/>
      <c r="IG209" s="519"/>
      <c r="IH209" s="519"/>
      <c r="II209" s="519"/>
      <c r="IJ209" s="519"/>
      <c r="IK209" s="519"/>
      <c r="IL209" s="519"/>
      <c r="IM209" s="519"/>
      <c r="IN209" s="519"/>
      <c r="IO209" s="519"/>
      <c r="IP209" s="519"/>
      <c r="IQ209" s="519"/>
      <c r="IR209" s="519"/>
      <c r="IS209" s="519"/>
      <c r="IT209" s="519"/>
      <c r="IU209" s="519"/>
      <c r="IV209" s="519"/>
    </row>
    <row r="210" spans="1:8" s="508" customFormat="1" ht="24.75" customHeight="1">
      <c r="A210" s="541" t="s">
        <v>54</v>
      </c>
      <c r="B210" s="363">
        <v>75</v>
      </c>
      <c r="C210" s="363">
        <f t="shared" si="10"/>
        <v>39</v>
      </c>
      <c r="D210" s="25">
        <v>39</v>
      </c>
      <c r="E210" s="542">
        <f>D210/C210</f>
        <v>1</v>
      </c>
      <c r="F210" s="543">
        <v>38</v>
      </c>
      <c r="G210" s="542">
        <f>(D210-F210)/F210</f>
        <v>0.02631578947368421</v>
      </c>
      <c r="H210" s="544"/>
    </row>
    <row r="211" spans="1:256" s="510" customFormat="1" ht="24.75" customHeight="1">
      <c r="A211" s="541" t="s">
        <v>162</v>
      </c>
      <c r="B211" s="363">
        <v>0</v>
      </c>
      <c r="C211" s="363">
        <f t="shared" si="10"/>
        <v>0</v>
      </c>
      <c r="D211" s="25"/>
      <c r="E211" s="542"/>
      <c r="F211" s="543">
        <v>0</v>
      </c>
      <c r="G211" s="542"/>
      <c r="H211" s="518"/>
      <c r="I211" s="519"/>
      <c r="J211" s="519"/>
      <c r="K211" s="519"/>
      <c r="L211" s="519"/>
      <c r="M211" s="519"/>
      <c r="N211" s="519"/>
      <c r="O211" s="519"/>
      <c r="P211" s="519"/>
      <c r="Q211" s="519"/>
      <c r="R211" s="519"/>
      <c r="S211" s="519"/>
      <c r="T211" s="519"/>
      <c r="U211" s="519"/>
      <c r="V211" s="519"/>
      <c r="W211" s="519"/>
      <c r="X211" s="519"/>
      <c r="Y211" s="519"/>
      <c r="Z211" s="519"/>
      <c r="AA211" s="519"/>
      <c r="AB211" s="519"/>
      <c r="AC211" s="519"/>
      <c r="AD211" s="519"/>
      <c r="AE211" s="519"/>
      <c r="AF211" s="519"/>
      <c r="HQ211" s="519"/>
      <c r="HR211" s="519"/>
      <c r="HS211" s="519"/>
      <c r="HT211" s="519"/>
      <c r="HU211" s="519"/>
      <c r="HV211" s="519"/>
      <c r="HW211" s="519"/>
      <c r="HX211" s="519"/>
      <c r="HY211" s="519"/>
      <c r="HZ211" s="519"/>
      <c r="IA211" s="519"/>
      <c r="IB211" s="519"/>
      <c r="IC211" s="519"/>
      <c r="ID211" s="519"/>
      <c r="IE211" s="519"/>
      <c r="IF211" s="519"/>
      <c r="IG211" s="519"/>
      <c r="IH211" s="519"/>
      <c r="II211" s="519"/>
      <c r="IJ211" s="519"/>
      <c r="IK211" s="519"/>
      <c r="IL211" s="519"/>
      <c r="IM211" s="519"/>
      <c r="IN211" s="519"/>
      <c r="IO211" s="519"/>
      <c r="IP211" s="519"/>
      <c r="IQ211" s="519"/>
      <c r="IR211" s="519"/>
      <c r="IS211" s="519"/>
      <c r="IT211" s="519"/>
      <c r="IU211" s="519"/>
      <c r="IV211" s="519"/>
    </row>
    <row r="212" spans="1:8" s="508" customFormat="1" ht="24.75" customHeight="1" hidden="1">
      <c r="A212" s="534" t="s">
        <v>163</v>
      </c>
      <c r="B212" s="360">
        <f>SUM(B213:B217)</f>
        <v>0</v>
      </c>
      <c r="C212" s="360">
        <f t="shared" si="10"/>
        <v>0</v>
      </c>
      <c r="D212" s="360">
        <f>SUM(D213:D217)</f>
        <v>0</v>
      </c>
      <c r="E212" s="536"/>
      <c r="F212" s="539">
        <f>SUM(F213:F217)</f>
        <v>0</v>
      </c>
      <c r="G212" s="536"/>
      <c r="H212" s="540">
        <f>SUM(H213:H217)</f>
        <v>0</v>
      </c>
    </row>
    <row r="213" spans="1:256" s="509" customFormat="1" ht="24.75" customHeight="1" hidden="1">
      <c r="A213" s="541" t="s">
        <v>45</v>
      </c>
      <c r="B213" s="363"/>
      <c r="C213" s="363">
        <f t="shared" si="10"/>
        <v>0</v>
      </c>
      <c r="D213" s="363"/>
      <c r="E213" s="542"/>
      <c r="F213" s="543"/>
      <c r="G213" s="542"/>
      <c r="H213" s="518"/>
      <c r="I213" s="519"/>
      <c r="J213" s="519"/>
      <c r="K213" s="519"/>
      <c r="L213" s="519"/>
      <c r="M213" s="519"/>
      <c r="N213" s="519"/>
      <c r="O213" s="519"/>
      <c r="P213" s="519"/>
      <c r="Q213" s="519"/>
      <c r="R213" s="519"/>
      <c r="S213" s="519"/>
      <c r="T213" s="519"/>
      <c r="U213" s="519"/>
      <c r="V213" s="519"/>
      <c r="W213" s="519"/>
      <c r="X213" s="519"/>
      <c r="Y213" s="519"/>
      <c r="Z213" s="519"/>
      <c r="AA213" s="519"/>
      <c r="AB213" s="519"/>
      <c r="AC213" s="519"/>
      <c r="AD213" s="519"/>
      <c r="AE213" s="519"/>
      <c r="AF213" s="519"/>
      <c r="HQ213" s="519"/>
      <c r="HR213" s="519"/>
      <c r="HS213" s="519"/>
      <c r="HT213" s="519"/>
      <c r="HU213" s="519"/>
      <c r="HV213" s="519"/>
      <c r="HW213" s="519"/>
      <c r="HX213" s="519"/>
      <c r="HY213" s="519"/>
      <c r="HZ213" s="519"/>
      <c r="IA213" s="519"/>
      <c r="IB213" s="519"/>
      <c r="IC213" s="519"/>
      <c r="ID213" s="519"/>
      <c r="IE213" s="519"/>
      <c r="IF213" s="519"/>
      <c r="IG213" s="519"/>
      <c r="IH213" s="519"/>
      <c r="II213" s="519"/>
      <c r="IJ213" s="519"/>
      <c r="IK213" s="519"/>
      <c r="IL213" s="519"/>
      <c r="IM213" s="519"/>
      <c r="IN213" s="519"/>
      <c r="IO213" s="519"/>
      <c r="IP213" s="519"/>
      <c r="IQ213" s="519"/>
      <c r="IR213" s="519"/>
      <c r="IS213" s="519"/>
      <c r="IT213" s="519"/>
      <c r="IU213" s="519"/>
      <c r="IV213" s="519"/>
    </row>
    <row r="214" spans="1:256" s="510" customFormat="1" ht="24.75" customHeight="1" hidden="1">
      <c r="A214" s="541" t="s">
        <v>46</v>
      </c>
      <c r="B214" s="363"/>
      <c r="C214" s="363">
        <f t="shared" si="10"/>
        <v>0</v>
      </c>
      <c r="D214" s="363">
        <v>0</v>
      </c>
      <c r="E214" s="542"/>
      <c r="F214" s="543"/>
      <c r="G214" s="542"/>
      <c r="H214" s="518"/>
      <c r="I214" s="519"/>
      <c r="J214" s="519"/>
      <c r="K214" s="519"/>
      <c r="L214" s="519"/>
      <c r="M214" s="519"/>
      <c r="N214" s="519"/>
      <c r="O214" s="519"/>
      <c r="P214" s="519"/>
      <c r="Q214" s="519"/>
      <c r="R214" s="519"/>
      <c r="S214" s="519"/>
      <c r="T214" s="519"/>
      <c r="U214" s="519"/>
      <c r="V214" s="519"/>
      <c r="W214" s="519"/>
      <c r="X214" s="519"/>
      <c r="Y214" s="519"/>
      <c r="Z214" s="519"/>
      <c r="AA214" s="519"/>
      <c r="AB214" s="519"/>
      <c r="AC214" s="519"/>
      <c r="AD214" s="519"/>
      <c r="AE214" s="519"/>
      <c r="AF214" s="519"/>
      <c r="HQ214" s="519"/>
      <c r="HR214" s="519"/>
      <c r="HS214" s="519"/>
      <c r="HT214" s="519"/>
      <c r="HU214" s="519"/>
      <c r="HV214" s="519"/>
      <c r="HW214" s="519"/>
      <c r="HX214" s="519"/>
      <c r="HY214" s="519"/>
      <c r="HZ214" s="519"/>
      <c r="IA214" s="519"/>
      <c r="IB214" s="519"/>
      <c r="IC214" s="519"/>
      <c r="ID214" s="519"/>
      <c r="IE214" s="519"/>
      <c r="IF214" s="519"/>
      <c r="IG214" s="519"/>
      <c r="IH214" s="519"/>
      <c r="II214" s="519"/>
      <c r="IJ214" s="519"/>
      <c r="IK214" s="519"/>
      <c r="IL214" s="519"/>
      <c r="IM214" s="519"/>
      <c r="IN214" s="519"/>
      <c r="IO214" s="519"/>
      <c r="IP214" s="519"/>
      <c r="IQ214" s="519"/>
      <c r="IR214" s="519"/>
      <c r="IS214" s="519"/>
      <c r="IT214" s="519"/>
      <c r="IU214" s="519"/>
      <c r="IV214" s="519"/>
    </row>
    <row r="215" spans="1:256" s="510" customFormat="1" ht="24.75" customHeight="1" hidden="1">
      <c r="A215" s="541" t="s">
        <v>47</v>
      </c>
      <c r="B215" s="363"/>
      <c r="C215" s="363">
        <f t="shared" si="10"/>
        <v>0</v>
      </c>
      <c r="D215" s="363">
        <v>0</v>
      </c>
      <c r="E215" s="542"/>
      <c r="F215" s="543"/>
      <c r="G215" s="542"/>
      <c r="H215" s="518"/>
      <c r="I215" s="519"/>
      <c r="J215" s="519"/>
      <c r="K215" s="519"/>
      <c r="L215" s="519"/>
      <c r="M215" s="519"/>
      <c r="N215" s="519"/>
      <c r="O215" s="519"/>
      <c r="P215" s="519"/>
      <c r="Q215" s="519"/>
      <c r="R215" s="519"/>
      <c r="S215" s="519"/>
      <c r="T215" s="519"/>
      <c r="U215" s="519"/>
      <c r="V215" s="519"/>
      <c r="W215" s="519"/>
      <c r="X215" s="519"/>
      <c r="Y215" s="519"/>
      <c r="Z215" s="519"/>
      <c r="AA215" s="519"/>
      <c r="AB215" s="519"/>
      <c r="AC215" s="519"/>
      <c r="AD215" s="519"/>
      <c r="AE215" s="519"/>
      <c r="AF215" s="519"/>
      <c r="HQ215" s="519"/>
      <c r="HR215" s="519"/>
      <c r="HS215" s="519"/>
      <c r="HT215" s="519"/>
      <c r="HU215" s="519"/>
      <c r="HV215" s="519"/>
      <c r="HW215" s="519"/>
      <c r="HX215" s="519"/>
      <c r="HY215" s="519"/>
      <c r="HZ215" s="519"/>
      <c r="IA215" s="519"/>
      <c r="IB215" s="519"/>
      <c r="IC215" s="519"/>
      <c r="ID215" s="519"/>
      <c r="IE215" s="519"/>
      <c r="IF215" s="519"/>
      <c r="IG215" s="519"/>
      <c r="IH215" s="519"/>
      <c r="II215" s="519"/>
      <c r="IJ215" s="519"/>
      <c r="IK215" s="519"/>
      <c r="IL215" s="519"/>
      <c r="IM215" s="519"/>
      <c r="IN215" s="519"/>
      <c r="IO215" s="519"/>
      <c r="IP215" s="519"/>
      <c r="IQ215" s="519"/>
      <c r="IR215" s="519"/>
      <c r="IS215" s="519"/>
      <c r="IT215" s="519"/>
      <c r="IU215" s="519"/>
      <c r="IV215" s="519"/>
    </row>
    <row r="216" spans="1:256" s="510" customFormat="1" ht="24.75" customHeight="1" hidden="1">
      <c r="A216" s="541" t="s">
        <v>54</v>
      </c>
      <c r="B216" s="363"/>
      <c r="C216" s="363">
        <f t="shared" si="10"/>
        <v>0</v>
      </c>
      <c r="D216" s="363">
        <v>0</v>
      </c>
      <c r="E216" s="542"/>
      <c r="F216" s="543"/>
      <c r="G216" s="542"/>
      <c r="H216" s="518"/>
      <c r="I216" s="519"/>
      <c r="J216" s="519"/>
      <c r="K216" s="519"/>
      <c r="L216" s="519"/>
      <c r="M216" s="519"/>
      <c r="N216" s="519"/>
      <c r="O216" s="519"/>
      <c r="P216" s="519"/>
      <c r="Q216" s="519"/>
      <c r="R216" s="519"/>
      <c r="S216" s="519"/>
      <c r="T216" s="519"/>
      <c r="U216" s="519"/>
      <c r="V216" s="519"/>
      <c r="W216" s="519"/>
      <c r="X216" s="519"/>
      <c r="Y216" s="519"/>
      <c r="Z216" s="519"/>
      <c r="AA216" s="519"/>
      <c r="AB216" s="519"/>
      <c r="AC216" s="519"/>
      <c r="AD216" s="519"/>
      <c r="AE216" s="519"/>
      <c r="AF216" s="519"/>
      <c r="HQ216" s="519"/>
      <c r="HR216" s="519"/>
      <c r="HS216" s="519"/>
      <c r="HT216" s="519"/>
      <c r="HU216" s="519"/>
      <c r="HV216" s="519"/>
      <c r="HW216" s="519"/>
      <c r="HX216" s="519"/>
      <c r="HY216" s="519"/>
      <c r="HZ216" s="519"/>
      <c r="IA216" s="519"/>
      <c r="IB216" s="519"/>
      <c r="IC216" s="519"/>
      <c r="ID216" s="519"/>
      <c r="IE216" s="519"/>
      <c r="IF216" s="519"/>
      <c r="IG216" s="519"/>
      <c r="IH216" s="519"/>
      <c r="II216" s="519"/>
      <c r="IJ216" s="519"/>
      <c r="IK216" s="519"/>
      <c r="IL216" s="519"/>
      <c r="IM216" s="519"/>
      <c r="IN216" s="519"/>
      <c r="IO216" s="519"/>
      <c r="IP216" s="519"/>
      <c r="IQ216" s="519"/>
      <c r="IR216" s="519"/>
      <c r="IS216" s="519"/>
      <c r="IT216" s="519"/>
      <c r="IU216" s="519"/>
      <c r="IV216" s="519"/>
    </row>
    <row r="217" spans="1:256" s="510" customFormat="1" ht="24.75" customHeight="1" hidden="1">
      <c r="A217" s="541" t="s">
        <v>164</v>
      </c>
      <c r="B217" s="363"/>
      <c r="C217" s="363">
        <f t="shared" si="10"/>
        <v>0</v>
      </c>
      <c r="D217" s="363">
        <v>0</v>
      </c>
      <c r="E217" s="542"/>
      <c r="F217" s="543"/>
      <c r="G217" s="542"/>
      <c r="H217" s="518"/>
      <c r="I217" s="519"/>
      <c r="J217" s="519"/>
      <c r="K217" s="519"/>
      <c r="L217" s="519"/>
      <c r="M217" s="519"/>
      <c r="N217" s="519"/>
      <c r="O217" s="519"/>
      <c r="P217" s="519"/>
      <c r="Q217" s="519"/>
      <c r="R217" s="519"/>
      <c r="S217" s="519"/>
      <c r="T217" s="519"/>
      <c r="U217" s="519"/>
      <c r="V217" s="519"/>
      <c r="W217" s="519"/>
      <c r="X217" s="519"/>
      <c r="Y217" s="519"/>
      <c r="Z217" s="519"/>
      <c r="AA217" s="519"/>
      <c r="AB217" s="519"/>
      <c r="AC217" s="519"/>
      <c r="AD217" s="519"/>
      <c r="AE217" s="519"/>
      <c r="AF217" s="519"/>
      <c r="HQ217" s="519"/>
      <c r="HR217" s="519"/>
      <c r="HS217" s="519"/>
      <c r="HT217" s="519"/>
      <c r="HU217" s="519"/>
      <c r="HV217" s="519"/>
      <c r="HW217" s="519"/>
      <c r="HX217" s="519"/>
      <c r="HY217" s="519"/>
      <c r="HZ217" s="519"/>
      <c r="IA217" s="519"/>
      <c r="IB217" s="519"/>
      <c r="IC217" s="519"/>
      <c r="ID217" s="519"/>
      <c r="IE217" s="519"/>
      <c r="IF217" s="519"/>
      <c r="IG217" s="519"/>
      <c r="IH217" s="519"/>
      <c r="II217" s="519"/>
      <c r="IJ217" s="519"/>
      <c r="IK217" s="519"/>
      <c r="IL217" s="519"/>
      <c r="IM217" s="519"/>
      <c r="IN217" s="519"/>
      <c r="IO217" s="519"/>
      <c r="IP217" s="519"/>
      <c r="IQ217" s="519"/>
      <c r="IR217" s="519"/>
      <c r="IS217" s="519"/>
      <c r="IT217" s="519"/>
      <c r="IU217" s="519"/>
      <c r="IV217" s="519"/>
    </row>
    <row r="218" spans="1:232" s="508" customFormat="1" ht="24.75" customHeight="1">
      <c r="A218" s="534" t="s">
        <v>165</v>
      </c>
      <c r="B218" s="360">
        <f>SUM(B219:B223)</f>
        <v>565</v>
      </c>
      <c r="C218" s="360">
        <f t="shared" si="10"/>
        <v>420</v>
      </c>
      <c r="D218" s="360">
        <f>SUM(D219:D223)</f>
        <v>420</v>
      </c>
      <c r="E218" s="536">
        <f>D218/C218</f>
        <v>1</v>
      </c>
      <c r="F218" s="539">
        <f>SUM(F219:F223)</f>
        <v>499</v>
      </c>
      <c r="G218" s="536">
        <f>(D218-F218)/F218</f>
        <v>-0.15831663326653306</v>
      </c>
      <c r="H218" s="540">
        <f>SUM(H219:H223)</f>
        <v>0</v>
      </c>
      <c r="HX218" s="508">
        <f>SUM(A218:HW218)</f>
        <v>1904.8416833667334</v>
      </c>
    </row>
    <row r="219" spans="1:8" s="508" customFormat="1" ht="24.75" customHeight="1">
      <c r="A219" s="541" t="s">
        <v>45</v>
      </c>
      <c r="B219" s="363">
        <v>336</v>
      </c>
      <c r="C219" s="363">
        <f t="shared" si="10"/>
        <v>217</v>
      </c>
      <c r="D219" s="25">
        <v>217</v>
      </c>
      <c r="E219" s="542">
        <f>D219/C219</f>
        <v>1</v>
      </c>
      <c r="F219" s="543">
        <v>215</v>
      </c>
      <c r="G219" s="542">
        <f>(D219-F219)/F219</f>
        <v>0.009302325581395349</v>
      </c>
      <c r="H219" s="544"/>
    </row>
    <row r="220" spans="1:256" s="510" customFormat="1" ht="24.75" customHeight="1">
      <c r="A220" s="541" t="s">
        <v>46</v>
      </c>
      <c r="B220" s="363">
        <v>2</v>
      </c>
      <c r="C220" s="363">
        <f t="shared" si="10"/>
        <v>62</v>
      </c>
      <c r="D220" s="25">
        <v>62</v>
      </c>
      <c r="E220" s="542">
        <f>D220/C220</f>
        <v>1</v>
      </c>
      <c r="F220" s="543">
        <v>6</v>
      </c>
      <c r="G220" s="542">
        <f>(D220-F220)/F220</f>
        <v>9.333333333333334</v>
      </c>
      <c r="H220" s="518"/>
      <c r="I220" s="519"/>
      <c r="J220" s="519"/>
      <c r="K220" s="519"/>
      <c r="L220" s="519"/>
      <c r="M220" s="519"/>
      <c r="N220" s="519"/>
      <c r="O220" s="519"/>
      <c r="P220" s="519"/>
      <c r="Q220" s="519"/>
      <c r="R220" s="519"/>
      <c r="S220" s="519"/>
      <c r="T220" s="519"/>
      <c r="U220" s="519"/>
      <c r="V220" s="519"/>
      <c r="W220" s="519"/>
      <c r="X220" s="519"/>
      <c r="Y220" s="519"/>
      <c r="Z220" s="519"/>
      <c r="AA220" s="519"/>
      <c r="AB220" s="519"/>
      <c r="AC220" s="519"/>
      <c r="AD220" s="519"/>
      <c r="AE220" s="519"/>
      <c r="AF220" s="519"/>
      <c r="HQ220" s="519"/>
      <c r="HR220" s="519"/>
      <c r="HS220" s="519"/>
      <c r="HT220" s="519"/>
      <c r="HU220" s="519"/>
      <c r="HV220" s="519"/>
      <c r="HW220" s="519"/>
      <c r="HX220" s="519"/>
      <c r="HY220" s="519"/>
      <c r="HZ220" s="519"/>
      <c r="IA220" s="519"/>
      <c r="IB220" s="519"/>
      <c r="IC220" s="519"/>
      <c r="ID220" s="519"/>
      <c r="IE220" s="519"/>
      <c r="IF220" s="519"/>
      <c r="IG220" s="519"/>
      <c r="IH220" s="519"/>
      <c r="II220" s="519"/>
      <c r="IJ220" s="519"/>
      <c r="IK220" s="519"/>
      <c r="IL220" s="519"/>
      <c r="IM220" s="519"/>
      <c r="IN220" s="519"/>
      <c r="IO220" s="519"/>
      <c r="IP220" s="519"/>
      <c r="IQ220" s="519"/>
      <c r="IR220" s="519"/>
      <c r="IS220" s="519"/>
      <c r="IT220" s="519"/>
      <c r="IU220" s="519"/>
      <c r="IV220" s="519"/>
    </row>
    <row r="221" spans="1:256" s="510" customFormat="1" ht="24.75" customHeight="1">
      <c r="A221" s="541" t="s">
        <v>47</v>
      </c>
      <c r="B221" s="363">
        <v>0</v>
      </c>
      <c r="C221" s="363">
        <f t="shared" si="10"/>
        <v>0</v>
      </c>
      <c r="D221" s="25"/>
      <c r="E221" s="542"/>
      <c r="F221" s="537">
        <v>0</v>
      </c>
      <c r="G221" s="542"/>
      <c r="H221" s="518"/>
      <c r="I221" s="519"/>
      <c r="J221" s="519"/>
      <c r="K221" s="519"/>
      <c r="L221" s="519"/>
      <c r="M221" s="519"/>
      <c r="N221" s="519"/>
      <c r="O221" s="519"/>
      <c r="P221" s="519"/>
      <c r="Q221" s="519"/>
      <c r="R221" s="519"/>
      <c r="S221" s="519"/>
      <c r="T221" s="519"/>
      <c r="U221" s="519"/>
      <c r="V221" s="519"/>
      <c r="W221" s="519"/>
      <c r="X221" s="519"/>
      <c r="Y221" s="519"/>
      <c r="Z221" s="519"/>
      <c r="AA221" s="519"/>
      <c r="AB221" s="519"/>
      <c r="AC221" s="519"/>
      <c r="AD221" s="519"/>
      <c r="AE221" s="519"/>
      <c r="AF221" s="519"/>
      <c r="HQ221" s="519"/>
      <c r="HR221" s="519"/>
      <c r="HS221" s="519"/>
      <c r="HT221" s="519"/>
      <c r="HU221" s="519"/>
      <c r="HV221" s="519"/>
      <c r="HW221" s="519"/>
      <c r="HX221" s="519"/>
      <c r="HY221" s="519"/>
      <c r="HZ221" s="519"/>
      <c r="IA221" s="519"/>
      <c r="IB221" s="519"/>
      <c r="IC221" s="519"/>
      <c r="ID221" s="519"/>
      <c r="IE221" s="519"/>
      <c r="IF221" s="519"/>
      <c r="IG221" s="519"/>
      <c r="IH221" s="519"/>
      <c r="II221" s="519"/>
      <c r="IJ221" s="519"/>
      <c r="IK221" s="519"/>
      <c r="IL221" s="519"/>
      <c r="IM221" s="519"/>
      <c r="IN221" s="519"/>
      <c r="IO221" s="519"/>
      <c r="IP221" s="519"/>
      <c r="IQ221" s="519"/>
      <c r="IR221" s="519"/>
      <c r="IS221" s="519"/>
      <c r="IT221" s="519"/>
      <c r="IU221" s="519"/>
      <c r="IV221" s="519"/>
    </row>
    <row r="222" spans="1:256" s="510" customFormat="1" ht="24.75" customHeight="1">
      <c r="A222" s="541" t="s">
        <v>54</v>
      </c>
      <c r="B222" s="363">
        <v>227</v>
      </c>
      <c r="C222" s="363">
        <f t="shared" si="10"/>
        <v>141</v>
      </c>
      <c r="D222" s="25">
        <v>141</v>
      </c>
      <c r="E222" s="542">
        <f>D222/C222</f>
        <v>1</v>
      </c>
      <c r="F222" s="543">
        <v>141</v>
      </c>
      <c r="G222" s="542">
        <f>(D222-F222)/F222</f>
        <v>0</v>
      </c>
      <c r="H222" s="518"/>
      <c r="I222" s="519"/>
      <c r="J222" s="519"/>
      <c r="K222" s="519"/>
      <c r="L222" s="519"/>
      <c r="M222" s="519"/>
      <c r="N222" s="519"/>
      <c r="O222" s="519"/>
      <c r="P222" s="519"/>
      <c r="Q222" s="519"/>
      <c r="R222" s="519"/>
      <c r="S222" s="519"/>
      <c r="T222" s="519"/>
      <c r="U222" s="519"/>
      <c r="V222" s="519"/>
      <c r="W222" s="519"/>
      <c r="X222" s="519"/>
      <c r="Y222" s="519"/>
      <c r="Z222" s="519"/>
      <c r="AA222" s="519"/>
      <c r="AB222" s="519"/>
      <c r="AC222" s="519"/>
      <c r="AD222" s="519"/>
      <c r="AE222" s="519"/>
      <c r="AF222" s="519"/>
      <c r="HQ222" s="519"/>
      <c r="HR222" s="519"/>
      <c r="HS222" s="519"/>
      <c r="HT222" s="519"/>
      <c r="HU222" s="519"/>
      <c r="HV222" s="519"/>
      <c r="HW222" s="519"/>
      <c r="HX222" s="519"/>
      <c r="HY222" s="519"/>
      <c r="HZ222" s="519"/>
      <c r="IA222" s="519"/>
      <c r="IB222" s="519"/>
      <c r="IC222" s="519"/>
      <c r="ID222" s="519"/>
      <c r="IE222" s="519"/>
      <c r="IF222" s="519"/>
      <c r="IG222" s="519"/>
      <c r="IH222" s="519"/>
      <c r="II222" s="519"/>
      <c r="IJ222" s="519"/>
      <c r="IK222" s="519"/>
      <c r="IL222" s="519"/>
      <c r="IM222" s="519"/>
      <c r="IN222" s="519"/>
      <c r="IO222" s="519"/>
      <c r="IP222" s="519"/>
      <c r="IQ222" s="519"/>
      <c r="IR222" s="519"/>
      <c r="IS222" s="519"/>
      <c r="IT222" s="519"/>
      <c r="IU222" s="519"/>
      <c r="IV222" s="519"/>
    </row>
    <row r="223" spans="1:256" s="510" customFormat="1" ht="24.75" customHeight="1">
      <c r="A223" s="541" t="s">
        <v>166</v>
      </c>
      <c r="B223" s="363">
        <v>0</v>
      </c>
      <c r="C223" s="363">
        <f t="shared" si="10"/>
        <v>0</v>
      </c>
      <c r="D223" s="25">
        <v>0</v>
      </c>
      <c r="E223" s="542"/>
      <c r="F223" s="543">
        <v>137</v>
      </c>
      <c r="G223" s="542">
        <f>(D223-F223)/F223</f>
        <v>-1</v>
      </c>
      <c r="H223" s="518"/>
      <c r="I223" s="519"/>
      <c r="J223" s="519"/>
      <c r="K223" s="519"/>
      <c r="L223" s="519"/>
      <c r="M223" s="519"/>
      <c r="N223" s="519"/>
      <c r="O223" s="519"/>
      <c r="P223" s="519"/>
      <c r="Q223" s="519"/>
      <c r="R223" s="519"/>
      <c r="S223" s="519"/>
      <c r="T223" s="519"/>
      <c r="U223" s="519"/>
      <c r="V223" s="519"/>
      <c r="W223" s="519"/>
      <c r="X223" s="519"/>
      <c r="Y223" s="519"/>
      <c r="Z223" s="519"/>
      <c r="AA223" s="519"/>
      <c r="AB223" s="519"/>
      <c r="AC223" s="519"/>
      <c r="AD223" s="519"/>
      <c r="AE223" s="519"/>
      <c r="AF223" s="519"/>
      <c r="HQ223" s="519"/>
      <c r="HR223" s="519"/>
      <c r="HS223" s="519"/>
      <c r="HT223" s="519"/>
      <c r="HU223" s="519"/>
      <c r="HV223" s="519"/>
      <c r="HW223" s="519"/>
      <c r="HX223" s="519"/>
      <c r="HY223" s="519"/>
      <c r="HZ223" s="519"/>
      <c r="IA223" s="519"/>
      <c r="IB223" s="519"/>
      <c r="IC223" s="519"/>
      <c r="ID223" s="519"/>
      <c r="IE223" s="519"/>
      <c r="IF223" s="519"/>
      <c r="IG223" s="519"/>
      <c r="IH223" s="519"/>
      <c r="II223" s="519"/>
      <c r="IJ223" s="519"/>
      <c r="IK223" s="519"/>
      <c r="IL223" s="519"/>
      <c r="IM223" s="519"/>
      <c r="IN223" s="519"/>
      <c r="IO223" s="519"/>
      <c r="IP223" s="519"/>
      <c r="IQ223" s="519"/>
      <c r="IR223" s="519"/>
      <c r="IS223" s="519"/>
      <c r="IT223" s="519"/>
      <c r="IU223" s="519"/>
      <c r="IV223" s="519"/>
    </row>
    <row r="224" spans="1:8" s="508" customFormat="1" ht="24.75" customHeight="1" hidden="1">
      <c r="A224" s="534" t="s">
        <v>167</v>
      </c>
      <c r="B224" s="360">
        <f>SUM(B225:B230)</f>
        <v>0</v>
      </c>
      <c r="C224" s="360">
        <f t="shared" si="10"/>
        <v>0</v>
      </c>
      <c r="D224" s="360">
        <v>0</v>
      </c>
      <c r="E224" s="536"/>
      <c r="F224" s="539"/>
      <c r="G224" s="536"/>
      <c r="H224" s="540"/>
    </row>
    <row r="225" spans="1:8" s="508" customFormat="1" ht="24.75" customHeight="1" hidden="1">
      <c r="A225" s="541" t="s">
        <v>45</v>
      </c>
      <c r="B225" s="363"/>
      <c r="C225" s="363">
        <f t="shared" si="10"/>
        <v>0</v>
      </c>
      <c r="D225" s="363">
        <f>SUM(D226:D230)</f>
        <v>0</v>
      </c>
      <c r="E225" s="542"/>
      <c r="F225" s="543"/>
      <c r="G225" s="542"/>
      <c r="H225" s="544"/>
    </row>
    <row r="226" spans="1:256" s="510" customFormat="1" ht="24.75" customHeight="1" hidden="1">
      <c r="A226" s="541" t="s">
        <v>46</v>
      </c>
      <c r="B226" s="363"/>
      <c r="C226" s="363">
        <f t="shared" si="10"/>
        <v>0</v>
      </c>
      <c r="D226" s="363">
        <v>0</v>
      </c>
      <c r="E226" s="542"/>
      <c r="F226" s="543"/>
      <c r="G226" s="542"/>
      <c r="H226" s="518"/>
      <c r="I226" s="519"/>
      <c r="J226" s="519"/>
      <c r="K226" s="519"/>
      <c r="L226" s="519"/>
      <c r="M226" s="519"/>
      <c r="N226" s="519"/>
      <c r="O226" s="519"/>
      <c r="P226" s="519"/>
      <c r="Q226" s="519"/>
      <c r="R226" s="519"/>
      <c r="S226" s="519"/>
      <c r="T226" s="519"/>
      <c r="U226" s="519"/>
      <c r="V226" s="519"/>
      <c r="W226" s="519"/>
      <c r="X226" s="519"/>
      <c r="Y226" s="519"/>
      <c r="Z226" s="519"/>
      <c r="AA226" s="519"/>
      <c r="AB226" s="519"/>
      <c r="AC226" s="519"/>
      <c r="AD226" s="519"/>
      <c r="AE226" s="519"/>
      <c r="AF226" s="519"/>
      <c r="HQ226" s="519"/>
      <c r="HR226" s="519"/>
      <c r="HS226" s="519"/>
      <c r="HT226" s="519"/>
      <c r="HU226" s="519"/>
      <c r="HV226" s="519"/>
      <c r="HW226" s="519"/>
      <c r="HX226" s="519"/>
      <c r="HY226" s="519"/>
      <c r="HZ226" s="519"/>
      <c r="IA226" s="519"/>
      <c r="IB226" s="519"/>
      <c r="IC226" s="519"/>
      <c r="ID226" s="519"/>
      <c r="IE226" s="519"/>
      <c r="IF226" s="519"/>
      <c r="IG226" s="519"/>
      <c r="IH226" s="519"/>
      <c r="II226" s="519"/>
      <c r="IJ226" s="519"/>
      <c r="IK226" s="519"/>
      <c r="IL226" s="519"/>
      <c r="IM226" s="519"/>
      <c r="IN226" s="519"/>
      <c r="IO226" s="519"/>
      <c r="IP226" s="519"/>
      <c r="IQ226" s="519"/>
      <c r="IR226" s="519"/>
      <c r="IS226" s="519"/>
      <c r="IT226" s="519"/>
      <c r="IU226" s="519"/>
      <c r="IV226" s="519"/>
    </row>
    <row r="227" spans="1:256" s="510" customFormat="1" ht="24.75" customHeight="1" hidden="1">
      <c r="A227" s="541" t="s">
        <v>47</v>
      </c>
      <c r="B227" s="363"/>
      <c r="C227" s="363">
        <f t="shared" si="10"/>
        <v>0</v>
      </c>
      <c r="D227" s="363">
        <v>0</v>
      </c>
      <c r="E227" s="542"/>
      <c r="F227" s="543"/>
      <c r="G227" s="542"/>
      <c r="H227" s="518"/>
      <c r="I227" s="519"/>
      <c r="J227" s="519"/>
      <c r="K227" s="519"/>
      <c r="L227" s="519"/>
      <c r="M227" s="519"/>
      <c r="N227" s="519"/>
      <c r="O227" s="519"/>
      <c r="P227" s="519"/>
      <c r="Q227" s="519"/>
      <c r="R227" s="519"/>
      <c r="S227" s="519"/>
      <c r="T227" s="519"/>
      <c r="U227" s="519"/>
      <c r="V227" s="519"/>
      <c r="W227" s="519"/>
      <c r="X227" s="519"/>
      <c r="Y227" s="519"/>
      <c r="Z227" s="519"/>
      <c r="AA227" s="519"/>
      <c r="AB227" s="519"/>
      <c r="AC227" s="519"/>
      <c r="AD227" s="519"/>
      <c r="AE227" s="519"/>
      <c r="AF227" s="519"/>
      <c r="HQ227" s="519"/>
      <c r="HR227" s="519"/>
      <c r="HS227" s="519"/>
      <c r="HT227" s="519"/>
      <c r="HU227" s="519"/>
      <c r="HV227" s="519"/>
      <c r="HW227" s="519"/>
      <c r="HX227" s="519"/>
      <c r="HY227" s="519"/>
      <c r="HZ227" s="519"/>
      <c r="IA227" s="519"/>
      <c r="IB227" s="519"/>
      <c r="IC227" s="519"/>
      <c r="ID227" s="519"/>
      <c r="IE227" s="519"/>
      <c r="IF227" s="519"/>
      <c r="IG227" s="519"/>
      <c r="IH227" s="519"/>
      <c r="II227" s="519"/>
      <c r="IJ227" s="519"/>
      <c r="IK227" s="519"/>
      <c r="IL227" s="519"/>
      <c r="IM227" s="519"/>
      <c r="IN227" s="519"/>
      <c r="IO227" s="519"/>
      <c r="IP227" s="519"/>
      <c r="IQ227" s="519"/>
      <c r="IR227" s="519"/>
      <c r="IS227" s="519"/>
      <c r="IT227" s="519"/>
      <c r="IU227" s="519"/>
      <c r="IV227" s="519"/>
    </row>
    <row r="228" spans="1:256" s="510" customFormat="1" ht="24.75" customHeight="1" hidden="1">
      <c r="A228" s="541" t="s">
        <v>168</v>
      </c>
      <c r="B228" s="363"/>
      <c r="C228" s="363">
        <f t="shared" si="10"/>
        <v>0</v>
      </c>
      <c r="D228" s="363">
        <v>0</v>
      </c>
      <c r="E228" s="542"/>
      <c r="F228" s="543"/>
      <c r="G228" s="542"/>
      <c r="H228" s="518"/>
      <c r="I228" s="519"/>
      <c r="J228" s="519"/>
      <c r="K228" s="519"/>
      <c r="L228" s="519"/>
      <c r="M228" s="519"/>
      <c r="N228" s="519"/>
      <c r="O228" s="519"/>
      <c r="P228" s="519"/>
      <c r="Q228" s="519"/>
      <c r="R228" s="519"/>
      <c r="S228" s="519"/>
      <c r="T228" s="519"/>
      <c r="U228" s="519"/>
      <c r="V228" s="519"/>
      <c r="W228" s="519"/>
      <c r="X228" s="519"/>
      <c r="Y228" s="519"/>
      <c r="Z228" s="519"/>
      <c r="AA228" s="519"/>
      <c r="AB228" s="519"/>
      <c r="AC228" s="519"/>
      <c r="AD228" s="519"/>
      <c r="AE228" s="519"/>
      <c r="AF228" s="519"/>
      <c r="HQ228" s="519"/>
      <c r="HR228" s="519"/>
      <c r="HS228" s="519"/>
      <c r="HT228" s="519"/>
      <c r="HU228" s="519"/>
      <c r="HV228" s="519"/>
      <c r="HW228" s="519"/>
      <c r="HX228" s="519"/>
      <c r="HY228" s="519"/>
      <c r="HZ228" s="519"/>
      <c r="IA228" s="519"/>
      <c r="IB228" s="519"/>
      <c r="IC228" s="519"/>
      <c r="ID228" s="519"/>
      <c r="IE228" s="519"/>
      <c r="IF228" s="519"/>
      <c r="IG228" s="519"/>
      <c r="IH228" s="519"/>
      <c r="II228" s="519"/>
      <c r="IJ228" s="519"/>
      <c r="IK228" s="519"/>
      <c r="IL228" s="519"/>
      <c r="IM228" s="519"/>
      <c r="IN228" s="519"/>
      <c r="IO228" s="519"/>
      <c r="IP228" s="519"/>
      <c r="IQ228" s="519"/>
      <c r="IR228" s="519"/>
      <c r="IS228" s="519"/>
      <c r="IT228" s="519"/>
      <c r="IU228" s="519"/>
      <c r="IV228" s="519"/>
    </row>
    <row r="229" spans="1:256" s="510" customFormat="1" ht="24.75" customHeight="1" hidden="1">
      <c r="A229" s="541" t="s">
        <v>54</v>
      </c>
      <c r="B229" s="363"/>
      <c r="C229" s="363">
        <f t="shared" si="10"/>
        <v>0</v>
      </c>
      <c r="D229" s="363">
        <v>0</v>
      </c>
      <c r="E229" s="542"/>
      <c r="F229" s="543"/>
      <c r="G229" s="542"/>
      <c r="H229" s="518"/>
      <c r="I229" s="519"/>
      <c r="J229" s="519"/>
      <c r="K229" s="519"/>
      <c r="L229" s="519"/>
      <c r="M229" s="519"/>
      <c r="N229" s="519"/>
      <c r="O229" s="519"/>
      <c r="P229" s="519"/>
      <c r="Q229" s="519"/>
      <c r="R229" s="519"/>
      <c r="S229" s="519"/>
      <c r="T229" s="519"/>
      <c r="U229" s="519"/>
      <c r="V229" s="519"/>
      <c r="W229" s="519"/>
      <c r="X229" s="519"/>
      <c r="Y229" s="519"/>
      <c r="Z229" s="519"/>
      <c r="AA229" s="519"/>
      <c r="AB229" s="519"/>
      <c r="AC229" s="519"/>
      <c r="AD229" s="519"/>
      <c r="AE229" s="519"/>
      <c r="AF229" s="519"/>
      <c r="HQ229" s="519"/>
      <c r="HR229" s="519"/>
      <c r="HS229" s="519"/>
      <c r="HT229" s="519"/>
      <c r="HU229" s="519"/>
      <c r="HV229" s="519"/>
      <c r="HW229" s="519"/>
      <c r="HX229" s="519"/>
      <c r="HY229" s="519"/>
      <c r="HZ229" s="519"/>
      <c r="IA229" s="519"/>
      <c r="IB229" s="519"/>
      <c r="IC229" s="519"/>
      <c r="ID229" s="519"/>
      <c r="IE229" s="519"/>
      <c r="IF229" s="519"/>
      <c r="IG229" s="519"/>
      <c r="IH229" s="519"/>
      <c r="II229" s="519"/>
      <c r="IJ229" s="519"/>
      <c r="IK229" s="519"/>
      <c r="IL229" s="519"/>
      <c r="IM229" s="519"/>
      <c r="IN229" s="519"/>
      <c r="IO229" s="519"/>
      <c r="IP229" s="519"/>
      <c r="IQ229" s="519"/>
      <c r="IR229" s="519"/>
      <c r="IS229" s="519"/>
      <c r="IT229" s="519"/>
      <c r="IU229" s="519"/>
      <c r="IV229" s="519"/>
    </row>
    <row r="230" spans="1:256" s="510" customFormat="1" ht="24.75" customHeight="1" hidden="1">
      <c r="A230" s="541" t="s">
        <v>169</v>
      </c>
      <c r="B230" s="363"/>
      <c r="C230" s="363">
        <f t="shared" si="10"/>
        <v>0</v>
      </c>
      <c r="D230" s="363">
        <v>0</v>
      </c>
      <c r="E230" s="542"/>
      <c r="F230" s="543"/>
      <c r="G230" s="542"/>
      <c r="H230" s="518"/>
      <c r="I230" s="519"/>
      <c r="J230" s="519"/>
      <c r="K230" s="519"/>
      <c r="L230" s="519"/>
      <c r="M230" s="519"/>
      <c r="N230" s="519"/>
      <c r="O230" s="519"/>
      <c r="P230" s="519"/>
      <c r="Q230" s="519"/>
      <c r="R230" s="519"/>
      <c r="S230" s="519"/>
      <c r="T230" s="519"/>
      <c r="U230" s="519"/>
      <c r="V230" s="519"/>
      <c r="W230" s="519"/>
      <c r="X230" s="519"/>
      <c r="Y230" s="519"/>
      <c r="Z230" s="519"/>
      <c r="AA230" s="519"/>
      <c r="AB230" s="519"/>
      <c r="AC230" s="519"/>
      <c r="AD230" s="519"/>
      <c r="AE230" s="519"/>
      <c r="AF230" s="519"/>
      <c r="HQ230" s="519"/>
      <c r="HR230" s="519"/>
      <c r="HS230" s="519"/>
      <c r="HT230" s="519"/>
      <c r="HU230" s="519"/>
      <c r="HV230" s="519"/>
      <c r="HW230" s="519"/>
      <c r="HX230" s="519"/>
      <c r="HY230" s="519"/>
      <c r="HZ230" s="519"/>
      <c r="IA230" s="519"/>
      <c r="IB230" s="519"/>
      <c r="IC230" s="519"/>
      <c r="ID230" s="519"/>
      <c r="IE230" s="519"/>
      <c r="IF230" s="519"/>
      <c r="IG230" s="519"/>
      <c r="IH230" s="519"/>
      <c r="II230" s="519"/>
      <c r="IJ230" s="519"/>
      <c r="IK230" s="519"/>
      <c r="IL230" s="519"/>
      <c r="IM230" s="519"/>
      <c r="IN230" s="519"/>
      <c r="IO230" s="519"/>
      <c r="IP230" s="519"/>
      <c r="IQ230" s="519"/>
      <c r="IR230" s="519"/>
      <c r="IS230" s="519"/>
      <c r="IT230" s="519"/>
      <c r="IU230" s="519"/>
      <c r="IV230" s="519"/>
    </row>
    <row r="231" spans="1:8" s="508" customFormat="1" ht="24.75" customHeight="1">
      <c r="A231" s="534" t="s">
        <v>170</v>
      </c>
      <c r="B231" s="360">
        <f>SUM(B232:B245)</f>
        <v>1731</v>
      </c>
      <c r="C231" s="360">
        <f t="shared" si="10"/>
        <v>1098</v>
      </c>
      <c r="D231" s="360">
        <f>SUM(D232:D245)</f>
        <v>1073</v>
      </c>
      <c r="E231" s="536">
        <f>D231/C231</f>
        <v>0.9772313296903461</v>
      </c>
      <c r="F231" s="539">
        <f>SUM(F232:F245)</f>
        <v>1118</v>
      </c>
      <c r="G231" s="536">
        <f>(D231-F231)/F231</f>
        <v>-0.04025044722719141</v>
      </c>
      <c r="H231" s="540">
        <f>SUM(H232:H245)</f>
        <v>25</v>
      </c>
    </row>
    <row r="232" spans="1:256" s="510" customFormat="1" ht="24.75" customHeight="1">
      <c r="A232" s="541" t="s">
        <v>45</v>
      </c>
      <c r="B232" s="363">
        <v>1552</v>
      </c>
      <c r="C232" s="363">
        <f t="shared" si="10"/>
        <v>969</v>
      </c>
      <c r="D232" s="25">
        <v>969</v>
      </c>
      <c r="E232" s="542">
        <f>D232/C232</f>
        <v>1</v>
      </c>
      <c r="F232" s="543">
        <v>1021</v>
      </c>
      <c r="G232" s="542">
        <f>(D232-F232)/F232</f>
        <v>-0.050930460333006855</v>
      </c>
      <c r="H232" s="518"/>
      <c r="I232" s="519"/>
      <c r="J232" s="519"/>
      <c r="K232" s="519"/>
      <c r="L232" s="519"/>
      <c r="M232" s="519"/>
      <c r="N232" s="519"/>
      <c r="O232" s="519"/>
      <c r="P232" s="519"/>
      <c r="Q232" s="519"/>
      <c r="R232" s="519"/>
      <c r="S232" s="519"/>
      <c r="T232" s="519"/>
      <c r="U232" s="519"/>
      <c r="V232" s="519"/>
      <c r="W232" s="519"/>
      <c r="X232" s="519"/>
      <c r="Y232" s="519"/>
      <c r="Z232" s="519"/>
      <c r="AA232" s="519"/>
      <c r="AB232" s="519"/>
      <c r="AC232" s="519"/>
      <c r="AD232" s="519"/>
      <c r="AE232" s="519"/>
      <c r="AF232" s="519"/>
      <c r="HQ232" s="519"/>
      <c r="HR232" s="519"/>
      <c r="HS232" s="519"/>
      <c r="HT232" s="519"/>
      <c r="HU232" s="519"/>
      <c r="HV232" s="519"/>
      <c r="HW232" s="519"/>
      <c r="HX232" s="519"/>
      <c r="HY232" s="519"/>
      <c r="HZ232" s="519"/>
      <c r="IA232" s="519"/>
      <c r="IB232" s="519"/>
      <c r="IC232" s="519"/>
      <c r="ID232" s="519"/>
      <c r="IE232" s="519"/>
      <c r="IF232" s="519"/>
      <c r="IG232" s="519"/>
      <c r="IH232" s="519"/>
      <c r="II232" s="519"/>
      <c r="IJ232" s="519"/>
      <c r="IK232" s="519"/>
      <c r="IL232" s="519"/>
      <c r="IM232" s="519"/>
      <c r="IN232" s="519"/>
      <c r="IO232" s="519"/>
      <c r="IP232" s="519"/>
      <c r="IQ232" s="519"/>
      <c r="IR232" s="519"/>
      <c r="IS232" s="519"/>
      <c r="IT232" s="519"/>
      <c r="IU232" s="519"/>
      <c r="IV232" s="519"/>
    </row>
    <row r="233" spans="1:256" s="510" customFormat="1" ht="24.75" customHeight="1">
      <c r="A233" s="541" t="s">
        <v>46</v>
      </c>
      <c r="B233" s="363">
        <v>5</v>
      </c>
      <c r="C233" s="363">
        <f t="shared" si="10"/>
        <v>5</v>
      </c>
      <c r="D233" s="25">
        <v>5</v>
      </c>
      <c r="E233" s="542">
        <f>D233/C233</f>
        <v>1</v>
      </c>
      <c r="F233" s="543"/>
      <c r="G233" s="542"/>
      <c r="H233" s="518"/>
      <c r="I233" s="519"/>
      <c r="J233" s="519"/>
      <c r="K233" s="519"/>
      <c r="L233" s="519"/>
      <c r="M233" s="519"/>
      <c r="N233" s="519"/>
      <c r="O233" s="519"/>
      <c r="P233" s="519"/>
      <c r="Q233" s="519"/>
      <c r="R233" s="519"/>
      <c r="S233" s="519"/>
      <c r="T233" s="519"/>
      <c r="U233" s="519"/>
      <c r="V233" s="519"/>
      <c r="W233" s="519"/>
      <c r="X233" s="519"/>
      <c r="Y233" s="519"/>
      <c r="Z233" s="519"/>
      <c r="AA233" s="519"/>
      <c r="AB233" s="519"/>
      <c r="AC233" s="519"/>
      <c r="AD233" s="519"/>
      <c r="AE233" s="519"/>
      <c r="AF233" s="519"/>
      <c r="HQ233" s="519"/>
      <c r="HR233" s="519"/>
      <c r="HS233" s="519"/>
      <c r="HT233" s="519"/>
      <c r="HU233" s="519"/>
      <c r="HV233" s="519"/>
      <c r="HW233" s="519"/>
      <c r="HX233" s="519"/>
      <c r="HY233" s="519"/>
      <c r="HZ233" s="519"/>
      <c r="IA233" s="519"/>
      <c r="IB233" s="519"/>
      <c r="IC233" s="519"/>
      <c r="ID233" s="519"/>
      <c r="IE233" s="519"/>
      <c r="IF233" s="519"/>
      <c r="IG233" s="519"/>
      <c r="IH233" s="519"/>
      <c r="II233" s="519"/>
      <c r="IJ233" s="519"/>
      <c r="IK233" s="519"/>
      <c r="IL233" s="519"/>
      <c r="IM233" s="519"/>
      <c r="IN233" s="519"/>
      <c r="IO233" s="519"/>
      <c r="IP233" s="519"/>
      <c r="IQ233" s="519"/>
      <c r="IR233" s="519"/>
      <c r="IS233" s="519"/>
      <c r="IT233" s="519"/>
      <c r="IU233" s="519"/>
      <c r="IV233" s="519"/>
    </row>
    <row r="234" spans="1:256" s="510" customFormat="1" ht="24.75" customHeight="1">
      <c r="A234" s="541" t="s">
        <v>47</v>
      </c>
      <c r="B234" s="363">
        <v>0</v>
      </c>
      <c r="C234" s="363">
        <f t="shared" si="10"/>
        <v>0</v>
      </c>
      <c r="D234" s="25"/>
      <c r="E234" s="542"/>
      <c r="F234" s="543">
        <v>0</v>
      </c>
      <c r="G234" s="542"/>
      <c r="H234" s="518"/>
      <c r="I234" s="519"/>
      <c r="J234" s="519"/>
      <c r="K234" s="519"/>
      <c r="L234" s="519"/>
      <c r="M234" s="519"/>
      <c r="N234" s="519"/>
      <c r="O234" s="519"/>
      <c r="P234" s="519"/>
      <c r="Q234" s="519"/>
      <c r="R234" s="519"/>
      <c r="S234" s="519"/>
      <c r="T234" s="519"/>
      <c r="U234" s="519"/>
      <c r="V234" s="519"/>
      <c r="W234" s="519"/>
      <c r="X234" s="519"/>
      <c r="Y234" s="519"/>
      <c r="Z234" s="519"/>
      <c r="AA234" s="519"/>
      <c r="AB234" s="519"/>
      <c r="AC234" s="519"/>
      <c r="AD234" s="519"/>
      <c r="AE234" s="519"/>
      <c r="AF234" s="519"/>
      <c r="HQ234" s="519"/>
      <c r="HR234" s="519"/>
      <c r="HS234" s="519"/>
      <c r="HT234" s="519"/>
      <c r="HU234" s="519"/>
      <c r="HV234" s="519"/>
      <c r="HW234" s="519"/>
      <c r="HX234" s="519"/>
      <c r="HY234" s="519"/>
      <c r="HZ234" s="519"/>
      <c r="IA234" s="519"/>
      <c r="IB234" s="519"/>
      <c r="IC234" s="519"/>
      <c r="ID234" s="519"/>
      <c r="IE234" s="519"/>
      <c r="IF234" s="519"/>
      <c r="IG234" s="519"/>
      <c r="IH234" s="519"/>
      <c r="II234" s="519"/>
      <c r="IJ234" s="519"/>
      <c r="IK234" s="519"/>
      <c r="IL234" s="519"/>
      <c r="IM234" s="519"/>
      <c r="IN234" s="519"/>
      <c r="IO234" s="519"/>
      <c r="IP234" s="519"/>
      <c r="IQ234" s="519"/>
      <c r="IR234" s="519"/>
      <c r="IS234" s="519"/>
      <c r="IT234" s="519"/>
      <c r="IU234" s="519"/>
      <c r="IV234" s="519"/>
    </row>
    <row r="235" spans="1:256" s="510" customFormat="1" ht="24.75" customHeight="1" hidden="1">
      <c r="A235" s="541" t="s">
        <v>171</v>
      </c>
      <c r="B235" s="363">
        <v>0</v>
      </c>
      <c r="C235" s="363">
        <f t="shared" si="10"/>
        <v>0</v>
      </c>
      <c r="D235" s="25"/>
      <c r="E235" s="542"/>
      <c r="F235" s="543"/>
      <c r="G235" s="542"/>
      <c r="H235" s="518"/>
      <c r="I235" s="519"/>
      <c r="J235" s="519"/>
      <c r="K235" s="519"/>
      <c r="L235" s="519"/>
      <c r="M235" s="519"/>
      <c r="N235" s="519"/>
      <c r="O235" s="519"/>
      <c r="P235" s="519"/>
      <c r="Q235" s="519"/>
      <c r="R235" s="519"/>
      <c r="S235" s="519"/>
      <c r="T235" s="519"/>
      <c r="U235" s="519"/>
      <c r="V235" s="519"/>
      <c r="W235" s="519"/>
      <c r="X235" s="519"/>
      <c r="Y235" s="519"/>
      <c r="Z235" s="519"/>
      <c r="AA235" s="519"/>
      <c r="AB235" s="519"/>
      <c r="AC235" s="519"/>
      <c r="AD235" s="519"/>
      <c r="AE235" s="519"/>
      <c r="AF235" s="519"/>
      <c r="HQ235" s="519"/>
      <c r="HR235" s="519"/>
      <c r="HS235" s="519"/>
      <c r="HT235" s="519"/>
      <c r="HU235" s="519"/>
      <c r="HV235" s="519"/>
      <c r="HW235" s="519"/>
      <c r="HX235" s="519"/>
      <c r="HY235" s="519"/>
      <c r="HZ235" s="519"/>
      <c r="IA235" s="519"/>
      <c r="IB235" s="519"/>
      <c r="IC235" s="519"/>
      <c r="ID235" s="519"/>
      <c r="IE235" s="519"/>
      <c r="IF235" s="519"/>
      <c r="IG235" s="519"/>
      <c r="IH235" s="519"/>
      <c r="II235" s="519"/>
      <c r="IJ235" s="519"/>
      <c r="IK235" s="519"/>
      <c r="IL235" s="519"/>
      <c r="IM235" s="519"/>
      <c r="IN235" s="519"/>
      <c r="IO235" s="519"/>
      <c r="IP235" s="519"/>
      <c r="IQ235" s="519"/>
      <c r="IR235" s="519"/>
      <c r="IS235" s="519"/>
      <c r="IT235" s="519"/>
      <c r="IU235" s="519"/>
      <c r="IV235" s="519"/>
    </row>
    <row r="236" spans="1:256" s="510" customFormat="1" ht="24.75" customHeight="1" hidden="1">
      <c r="A236" s="541" t="s">
        <v>172</v>
      </c>
      <c r="B236" s="363">
        <v>0</v>
      </c>
      <c r="C236" s="363">
        <f t="shared" si="10"/>
        <v>0</v>
      </c>
      <c r="D236" s="25"/>
      <c r="E236" s="542"/>
      <c r="F236" s="543">
        <v>0</v>
      </c>
      <c r="G236" s="542"/>
      <c r="H236" s="518"/>
      <c r="I236" s="519"/>
      <c r="J236" s="519"/>
      <c r="K236" s="519"/>
      <c r="L236" s="519"/>
      <c r="M236" s="519"/>
      <c r="N236" s="519"/>
      <c r="O236" s="519"/>
      <c r="P236" s="519"/>
      <c r="Q236" s="519"/>
      <c r="R236" s="519"/>
      <c r="S236" s="519"/>
      <c r="T236" s="519"/>
      <c r="U236" s="519"/>
      <c r="V236" s="519"/>
      <c r="W236" s="519"/>
      <c r="X236" s="519"/>
      <c r="Y236" s="519"/>
      <c r="Z236" s="519"/>
      <c r="AA236" s="519"/>
      <c r="AB236" s="519"/>
      <c r="AC236" s="519"/>
      <c r="AD236" s="519"/>
      <c r="AE236" s="519"/>
      <c r="AF236" s="519"/>
      <c r="HQ236" s="519"/>
      <c r="HR236" s="519"/>
      <c r="HS236" s="519"/>
      <c r="HT236" s="519"/>
      <c r="HU236" s="519"/>
      <c r="HV236" s="519"/>
      <c r="HW236" s="519"/>
      <c r="HX236" s="519"/>
      <c r="HY236" s="519"/>
      <c r="HZ236" s="519"/>
      <c r="IA236" s="519"/>
      <c r="IB236" s="519"/>
      <c r="IC236" s="519"/>
      <c r="ID236" s="519"/>
      <c r="IE236" s="519"/>
      <c r="IF236" s="519"/>
      <c r="IG236" s="519"/>
      <c r="IH236" s="519"/>
      <c r="II236" s="519"/>
      <c r="IJ236" s="519"/>
      <c r="IK236" s="519"/>
      <c r="IL236" s="519"/>
      <c r="IM236" s="519"/>
      <c r="IN236" s="519"/>
      <c r="IO236" s="519"/>
      <c r="IP236" s="519"/>
      <c r="IQ236" s="519"/>
      <c r="IR236" s="519"/>
      <c r="IS236" s="519"/>
      <c r="IT236" s="519"/>
      <c r="IU236" s="519"/>
      <c r="IV236" s="519"/>
    </row>
    <row r="237" spans="1:256" s="510" customFormat="1" ht="24.75" customHeight="1" hidden="1">
      <c r="A237" s="541" t="s">
        <v>86</v>
      </c>
      <c r="B237" s="363">
        <v>0</v>
      </c>
      <c r="C237" s="363">
        <f t="shared" si="10"/>
        <v>0</v>
      </c>
      <c r="D237" s="25"/>
      <c r="E237" s="542"/>
      <c r="F237" s="543">
        <v>0</v>
      </c>
      <c r="G237" s="542"/>
      <c r="H237" s="518"/>
      <c r="I237" s="519"/>
      <c r="J237" s="519"/>
      <c r="K237" s="519"/>
      <c r="L237" s="519"/>
      <c r="M237" s="519"/>
      <c r="N237" s="519"/>
      <c r="O237" s="519"/>
      <c r="P237" s="519"/>
      <c r="Q237" s="519"/>
      <c r="R237" s="519"/>
      <c r="S237" s="519"/>
      <c r="T237" s="519"/>
      <c r="U237" s="519"/>
      <c r="V237" s="519"/>
      <c r="W237" s="519"/>
      <c r="X237" s="519"/>
      <c r="Y237" s="519"/>
      <c r="Z237" s="519"/>
      <c r="AA237" s="519"/>
      <c r="AB237" s="519"/>
      <c r="AC237" s="519"/>
      <c r="AD237" s="519"/>
      <c r="AE237" s="519"/>
      <c r="AF237" s="519"/>
      <c r="HQ237" s="519"/>
      <c r="HR237" s="519"/>
      <c r="HS237" s="519"/>
      <c r="HT237" s="519"/>
      <c r="HU237" s="519"/>
      <c r="HV237" s="519"/>
      <c r="HW237" s="519"/>
      <c r="HX237" s="519"/>
      <c r="HY237" s="519"/>
      <c r="HZ237" s="519"/>
      <c r="IA237" s="519"/>
      <c r="IB237" s="519"/>
      <c r="IC237" s="519"/>
      <c r="ID237" s="519"/>
      <c r="IE237" s="519"/>
      <c r="IF237" s="519"/>
      <c r="IG237" s="519"/>
      <c r="IH237" s="519"/>
      <c r="II237" s="519"/>
      <c r="IJ237" s="519"/>
      <c r="IK237" s="519"/>
      <c r="IL237" s="519"/>
      <c r="IM237" s="519"/>
      <c r="IN237" s="519"/>
      <c r="IO237" s="519"/>
      <c r="IP237" s="519"/>
      <c r="IQ237" s="519"/>
      <c r="IR237" s="519"/>
      <c r="IS237" s="519"/>
      <c r="IT237" s="519"/>
      <c r="IU237" s="519"/>
      <c r="IV237" s="519"/>
    </row>
    <row r="238" spans="1:256" s="510" customFormat="1" ht="24.75" customHeight="1" hidden="1">
      <c r="A238" s="541" t="s">
        <v>173</v>
      </c>
      <c r="B238" s="363">
        <v>0</v>
      </c>
      <c r="C238" s="363">
        <f t="shared" si="10"/>
        <v>0</v>
      </c>
      <c r="D238" s="25"/>
      <c r="E238" s="542"/>
      <c r="F238" s="543">
        <v>0</v>
      </c>
      <c r="G238" s="542"/>
      <c r="H238" s="518"/>
      <c r="I238" s="519"/>
      <c r="J238" s="519"/>
      <c r="K238" s="519"/>
      <c r="L238" s="519"/>
      <c r="M238" s="519"/>
      <c r="N238" s="519"/>
      <c r="O238" s="519"/>
      <c r="P238" s="519"/>
      <c r="Q238" s="519"/>
      <c r="R238" s="519"/>
      <c r="S238" s="519"/>
      <c r="T238" s="519"/>
      <c r="U238" s="519"/>
      <c r="V238" s="519"/>
      <c r="W238" s="519"/>
      <c r="X238" s="519"/>
      <c r="Y238" s="519"/>
      <c r="Z238" s="519"/>
      <c r="AA238" s="519"/>
      <c r="AB238" s="519"/>
      <c r="AC238" s="519"/>
      <c r="AD238" s="519"/>
      <c r="AE238" s="519"/>
      <c r="AF238" s="519"/>
      <c r="HQ238" s="519"/>
      <c r="HR238" s="519"/>
      <c r="HS238" s="519"/>
      <c r="HT238" s="519"/>
      <c r="HU238" s="519"/>
      <c r="HV238" s="519"/>
      <c r="HW238" s="519"/>
      <c r="HX238" s="519"/>
      <c r="HY238" s="519"/>
      <c r="HZ238" s="519"/>
      <c r="IA238" s="519"/>
      <c r="IB238" s="519"/>
      <c r="IC238" s="519"/>
      <c r="ID238" s="519"/>
      <c r="IE238" s="519"/>
      <c r="IF238" s="519"/>
      <c r="IG238" s="519"/>
      <c r="IH238" s="519"/>
      <c r="II238" s="519"/>
      <c r="IJ238" s="519"/>
      <c r="IK238" s="519"/>
      <c r="IL238" s="519"/>
      <c r="IM238" s="519"/>
      <c r="IN238" s="519"/>
      <c r="IO238" s="519"/>
      <c r="IP238" s="519"/>
      <c r="IQ238" s="519"/>
      <c r="IR238" s="519"/>
      <c r="IS238" s="519"/>
      <c r="IT238" s="519"/>
      <c r="IU238" s="519"/>
      <c r="IV238" s="519"/>
    </row>
    <row r="239" spans="1:8" s="508" customFormat="1" ht="24.75" customHeight="1" hidden="1">
      <c r="A239" s="541" t="s">
        <v>174</v>
      </c>
      <c r="B239" s="363">
        <v>0</v>
      </c>
      <c r="C239" s="363">
        <f t="shared" si="10"/>
        <v>0</v>
      </c>
      <c r="D239" s="25"/>
      <c r="E239" s="542"/>
      <c r="F239" s="543"/>
      <c r="G239" s="542"/>
      <c r="H239" s="544"/>
    </row>
    <row r="240" spans="1:256" s="510" customFormat="1" ht="24.75" customHeight="1" hidden="1">
      <c r="A240" s="541" t="s">
        <v>175</v>
      </c>
      <c r="B240" s="363">
        <v>0</v>
      </c>
      <c r="C240" s="363">
        <f t="shared" si="10"/>
        <v>0</v>
      </c>
      <c r="D240" s="25"/>
      <c r="E240" s="542"/>
      <c r="F240" s="543">
        <v>0</v>
      </c>
      <c r="G240" s="542"/>
      <c r="H240" s="518"/>
      <c r="I240" s="519"/>
      <c r="J240" s="519"/>
      <c r="K240" s="519"/>
      <c r="L240" s="519"/>
      <c r="M240" s="519"/>
      <c r="N240" s="519"/>
      <c r="O240" s="519"/>
      <c r="P240" s="519"/>
      <c r="Q240" s="519"/>
      <c r="R240" s="519"/>
      <c r="S240" s="519"/>
      <c r="T240" s="519"/>
      <c r="U240" s="519"/>
      <c r="V240" s="519"/>
      <c r="W240" s="519"/>
      <c r="X240" s="519"/>
      <c r="Y240" s="519"/>
      <c r="Z240" s="519"/>
      <c r="AA240" s="519"/>
      <c r="AB240" s="519"/>
      <c r="AC240" s="519"/>
      <c r="AD240" s="519"/>
      <c r="AE240" s="519"/>
      <c r="AF240" s="519"/>
      <c r="HQ240" s="519"/>
      <c r="HR240" s="519"/>
      <c r="HS240" s="519"/>
      <c r="HT240" s="519"/>
      <c r="HU240" s="519"/>
      <c r="HV240" s="519"/>
      <c r="HW240" s="519"/>
      <c r="HX240" s="519"/>
      <c r="HY240" s="519"/>
      <c r="HZ240" s="519"/>
      <c r="IA240" s="519"/>
      <c r="IB240" s="519"/>
      <c r="IC240" s="519"/>
      <c r="ID240" s="519"/>
      <c r="IE240" s="519"/>
      <c r="IF240" s="519"/>
      <c r="IG240" s="519"/>
      <c r="IH240" s="519"/>
      <c r="II240" s="519"/>
      <c r="IJ240" s="519"/>
      <c r="IK240" s="519"/>
      <c r="IL240" s="519"/>
      <c r="IM240" s="519"/>
      <c r="IN240" s="519"/>
      <c r="IO240" s="519"/>
      <c r="IP240" s="519"/>
      <c r="IQ240" s="519"/>
      <c r="IR240" s="519"/>
      <c r="IS240" s="519"/>
      <c r="IT240" s="519"/>
      <c r="IU240" s="519"/>
      <c r="IV240" s="519"/>
    </row>
    <row r="241" spans="1:256" s="510" customFormat="1" ht="24.75" customHeight="1" hidden="1">
      <c r="A241" s="541" t="s">
        <v>176</v>
      </c>
      <c r="B241" s="363">
        <v>0</v>
      </c>
      <c r="C241" s="363">
        <f t="shared" si="10"/>
        <v>0</v>
      </c>
      <c r="D241" s="25"/>
      <c r="E241" s="542"/>
      <c r="F241" s="543"/>
      <c r="G241" s="542"/>
      <c r="H241" s="518"/>
      <c r="I241" s="519"/>
      <c r="J241" s="519"/>
      <c r="K241" s="519"/>
      <c r="L241" s="519"/>
      <c r="M241" s="519"/>
      <c r="N241" s="519"/>
      <c r="O241" s="519"/>
      <c r="P241" s="519"/>
      <c r="Q241" s="519"/>
      <c r="R241" s="519"/>
      <c r="S241" s="519"/>
      <c r="T241" s="519"/>
      <c r="U241" s="519"/>
      <c r="V241" s="519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HQ241" s="519"/>
      <c r="HR241" s="519"/>
      <c r="HS241" s="519"/>
      <c r="HT241" s="519"/>
      <c r="HU241" s="519"/>
      <c r="HV241" s="519"/>
      <c r="HW241" s="519"/>
      <c r="HX241" s="519"/>
      <c r="HY241" s="519"/>
      <c r="HZ241" s="519"/>
      <c r="IA241" s="519"/>
      <c r="IB241" s="519"/>
      <c r="IC241" s="519"/>
      <c r="ID241" s="519"/>
      <c r="IE241" s="519"/>
      <c r="IF241" s="519"/>
      <c r="IG241" s="519"/>
      <c r="IH241" s="519"/>
      <c r="II241" s="519"/>
      <c r="IJ241" s="519"/>
      <c r="IK241" s="519"/>
      <c r="IL241" s="519"/>
      <c r="IM241" s="519"/>
      <c r="IN241" s="519"/>
      <c r="IO241" s="519"/>
      <c r="IP241" s="519"/>
      <c r="IQ241" s="519"/>
      <c r="IR241" s="519"/>
      <c r="IS241" s="519"/>
      <c r="IT241" s="519"/>
      <c r="IU241" s="519"/>
      <c r="IV241" s="519"/>
    </row>
    <row r="242" spans="1:256" s="510" customFormat="1" ht="24.75" customHeight="1">
      <c r="A242" s="541" t="s">
        <v>177</v>
      </c>
      <c r="B242" s="363">
        <v>0</v>
      </c>
      <c r="C242" s="363">
        <f t="shared" si="10"/>
        <v>0</v>
      </c>
      <c r="D242" s="25"/>
      <c r="E242" s="542"/>
      <c r="F242" s="543"/>
      <c r="G242" s="542"/>
      <c r="H242" s="518"/>
      <c r="I242" s="519"/>
      <c r="J242" s="519"/>
      <c r="K242" s="519"/>
      <c r="L242" s="519"/>
      <c r="M242" s="519"/>
      <c r="N242" s="519"/>
      <c r="O242" s="519"/>
      <c r="P242" s="519"/>
      <c r="Q242" s="519"/>
      <c r="R242" s="519"/>
      <c r="S242" s="519"/>
      <c r="T242" s="519"/>
      <c r="U242" s="519"/>
      <c r="V242" s="519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HQ242" s="519"/>
      <c r="HR242" s="519"/>
      <c r="HS242" s="519"/>
      <c r="HT242" s="519"/>
      <c r="HU242" s="519"/>
      <c r="HV242" s="519"/>
      <c r="HW242" s="519"/>
      <c r="HX242" s="519"/>
      <c r="HY242" s="519"/>
      <c r="HZ242" s="519"/>
      <c r="IA242" s="519"/>
      <c r="IB242" s="519"/>
      <c r="IC242" s="519"/>
      <c r="ID242" s="519"/>
      <c r="IE242" s="519"/>
      <c r="IF242" s="519"/>
      <c r="IG242" s="519"/>
      <c r="IH242" s="519"/>
      <c r="II242" s="519"/>
      <c r="IJ242" s="519"/>
      <c r="IK242" s="519"/>
      <c r="IL242" s="519"/>
      <c r="IM242" s="519"/>
      <c r="IN242" s="519"/>
      <c r="IO242" s="519"/>
      <c r="IP242" s="519"/>
      <c r="IQ242" s="519"/>
      <c r="IR242" s="519"/>
      <c r="IS242" s="519"/>
      <c r="IT242" s="519"/>
      <c r="IU242" s="519"/>
      <c r="IV242" s="519"/>
    </row>
    <row r="243" spans="1:256" s="510" customFormat="1" ht="24.75" customHeight="1">
      <c r="A243" s="541" t="s">
        <v>178</v>
      </c>
      <c r="B243" s="363">
        <v>6</v>
      </c>
      <c r="C243" s="363">
        <f t="shared" si="10"/>
        <v>3</v>
      </c>
      <c r="D243" s="25">
        <v>1</v>
      </c>
      <c r="E243" s="542">
        <f>D243/C243</f>
        <v>0.3333333333333333</v>
      </c>
      <c r="F243" s="543">
        <v>0</v>
      </c>
      <c r="G243" s="542"/>
      <c r="H243" s="518">
        <v>2</v>
      </c>
      <c r="I243" s="519"/>
      <c r="J243" s="519"/>
      <c r="K243" s="519"/>
      <c r="L243" s="519"/>
      <c r="M243" s="519"/>
      <c r="N243" s="519"/>
      <c r="O243" s="519"/>
      <c r="P243" s="519"/>
      <c r="Q243" s="519"/>
      <c r="R243" s="519"/>
      <c r="S243" s="519"/>
      <c r="T243" s="519"/>
      <c r="U243" s="519"/>
      <c r="V243" s="519"/>
      <c r="W243" s="519"/>
      <c r="X243" s="519"/>
      <c r="Y243" s="519"/>
      <c r="Z243" s="519"/>
      <c r="AA243" s="519"/>
      <c r="AB243" s="519"/>
      <c r="AC243" s="519"/>
      <c r="AD243" s="519"/>
      <c r="AE243" s="519"/>
      <c r="AF243" s="519"/>
      <c r="HQ243" s="519"/>
      <c r="HR243" s="519"/>
      <c r="HS243" s="519"/>
      <c r="HT243" s="519"/>
      <c r="HU243" s="519"/>
      <c r="HV243" s="519"/>
      <c r="HW243" s="519"/>
      <c r="HX243" s="519"/>
      <c r="HY243" s="519"/>
      <c r="HZ243" s="519"/>
      <c r="IA243" s="519"/>
      <c r="IB243" s="519"/>
      <c r="IC243" s="519"/>
      <c r="ID243" s="519"/>
      <c r="IE243" s="519"/>
      <c r="IF243" s="519"/>
      <c r="IG243" s="519"/>
      <c r="IH243" s="519"/>
      <c r="II243" s="519"/>
      <c r="IJ243" s="519"/>
      <c r="IK243" s="519"/>
      <c r="IL243" s="519"/>
      <c r="IM243" s="519"/>
      <c r="IN243" s="519"/>
      <c r="IO243" s="519"/>
      <c r="IP243" s="519"/>
      <c r="IQ243" s="519"/>
      <c r="IR243" s="519"/>
      <c r="IS243" s="519"/>
      <c r="IT243" s="519"/>
      <c r="IU243" s="519"/>
      <c r="IV243" s="519"/>
    </row>
    <row r="244" spans="1:256" s="510" customFormat="1" ht="24.75" customHeight="1">
      <c r="A244" s="541" t="s">
        <v>54</v>
      </c>
      <c r="B244" s="363">
        <v>92</v>
      </c>
      <c r="C244" s="363">
        <f t="shared" si="10"/>
        <v>60</v>
      </c>
      <c r="D244" s="25">
        <v>60</v>
      </c>
      <c r="E244" s="542">
        <f>D244/C244</f>
        <v>1</v>
      </c>
      <c r="F244" s="543">
        <v>60</v>
      </c>
      <c r="G244" s="542">
        <f>(D244-F244)/F244</f>
        <v>0</v>
      </c>
      <c r="H244" s="518"/>
      <c r="I244" s="519"/>
      <c r="J244" s="519"/>
      <c r="K244" s="519"/>
      <c r="L244" s="519"/>
      <c r="M244" s="519"/>
      <c r="N244" s="519"/>
      <c r="O244" s="519"/>
      <c r="P244" s="519"/>
      <c r="Q244" s="519"/>
      <c r="R244" s="519"/>
      <c r="S244" s="519"/>
      <c r="T244" s="519"/>
      <c r="U244" s="519"/>
      <c r="V244" s="519"/>
      <c r="W244" s="519"/>
      <c r="X244" s="519"/>
      <c r="Y244" s="519"/>
      <c r="Z244" s="519"/>
      <c r="AA244" s="519"/>
      <c r="AB244" s="519"/>
      <c r="AC244" s="519"/>
      <c r="AD244" s="519"/>
      <c r="AE244" s="519"/>
      <c r="AF244" s="519"/>
      <c r="HQ244" s="519"/>
      <c r="HR244" s="519"/>
      <c r="HS244" s="519"/>
      <c r="HT244" s="519"/>
      <c r="HU244" s="519"/>
      <c r="HV244" s="519"/>
      <c r="HW244" s="519"/>
      <c r="HX244" s="519"/>
      <c r="HY244" s="519"/>
      <c r="HZ244" s="519"/>
      <c r="IA244" s="519"/>
      <c r="IB244" s="519"/>
      <c r="IC244" s="519"/>
      <c r="ID244" s="519"/>
      <c r="IE244" s="519"/>
      <c r="IF244" s="519"/>
      <c r="IG244" s="519"/>
      <c r="IH244" s="519"/>
      <c r="II244" s="519"/>
      <c r="IJ244" s="519"/>
      <c r="IK244" s="519"/>
      <c r="IL244" s="519"/>
      <c r="IM244" s="519"/>
      <c r="IN244" s="519"/>
      <c r="IO244" s="519"/>
      <c r="IP244" s="519"/>
      <c r="IQ244" s="519"/>
      <c r="IR244" s="519"/>
      <c r="IS244" s="519"/>
      <c r="IT244" s="519"/>
      <c r="IU244" s="519"/>
      <c r="IV244" s="519"/>
    </row>
    <row r="245" spans="1:256" s="510" customFormat="1" ht="24.75" customHeight="1">
      <c r="A245" s="541" t="s">
        <v>179</v>
      </c>
      <c r="B245" s="363">
        <v>76</v>
      </c>
      <c r="C245" s="363">
        <f t="shared" si="10"/>
        <v>61</v>
      </c>
      <c r="D245" s="25">
        <v>38</v>
      </c>
      <c r="E245" s="542">
        <f>D245/C245</f>
        <v>0.6229508196721312</v>
      </c>
      <c r="F245" s="543">
        <v>37</v>
      </c>
      <c r="G245" s="542">
        <f>(D245-F245)/F245</f>
        <v>0.02702702702702703</v>
      </c>
      <c r="H245" s="518">
        <v>23</v>
      </c>
      <c r="I245" s="519"/>
      <c r="J245" s="519"/>
      <c r="K245" s="519"/>
      <c r="L245" s="519"/>
      <c r="M245" s="519"/>
      <c r="N245" s="519"/>
      <c r="O245" s="519"/>
      <c r="P245" s="519"/>
      <c r="Q245" s="519"/>
      <c r="R245" s="519"/>
      <c r="S245" s="519"/>
      <c r="T245" s="519"/>
      <c r="U245" s="519"/>
      <c r="V245" s="519"/>
      <c r="W245" s="519"/>
      <c r="X245" s="519"/>
      <c r="Y245" s="519"/>
      <c r="Z245" s="519"/>
      <c r="AA245" s="519"/>
      <c r="AB245" s="519"/>
      <c r="AC245" s="519"/>
      <c r="AD245" s="519"/>
      <c r="AE245" s="519"/>
      <c r="AF245" s="519"/>
      <c r="HQ245" s="519"/>
      <c r="HR245" s="519"/>
      <c r="HS245" s="519"/>
      <c r="HT245" s="519"/>
      <c r="HU245" s="519"/>
      <c r="HV245" s="519"/>
      <c r="HW245" s="519"/>
      <c r="HX245" s="519"/>
      <c r="HY245" s="519"/>
      <c r="HZ245" s="519"/>
      <c r="IA245" s="519"/>
      <c r="IB245" s="519"/>
      <c r="IC245" s="519"/>
      <c r="ID245" s="519"/>
      <c r="IE245" s="519"/>
      <c r="IF245" s="519"/>
      <c r="IG245" s="519"/>
      <c r="IH245" s="519"/>
      <c r="II245" s="519"/>
      <c r="IJ245" s="519"/>
      <c r="IK245" s="519"/>
      <c r="IL245" s="519"/>
      <c r="IM245" s="519"/>
      <c r="IN245" s="519"/>
      <c r="IO245" s="519"/>
      <c r="IP245" s="519"/>
      <c r="IQ245" s="519"/>
      <c r="IR245" s="519"/>
      <c r="IS245" s="519"/>
      <c r="IT245" s="519"/>
      <c r="IU245" s="519"/>
      <c r="IV245" s="519"/>
    </row>
    <row r="246" spans="1:8" s="508" customFormat="1" ht="24.75" customHeight="1">
      <c r="A246" s="534" t="s">
        <v>180</v>
      </c>
      <c r="B246" s="360">
        <f>SUM(B247:B248)</f>
        <v>0</v>
      </c>
      <c r="C246" s="360">
        <f t="shared" si="10"/>
        <v>30</v>
      </c>
      <c r="D246" s="360">
        <f>SUM(D247:D248)</f>
        <v>30</v>
      </c>
      <c r="E246" s="536">
        <f>D246/C246</f>
        <v>1</v>
      </c>
      <c r="F246" s="539">
        <f>SUM(F247:F248)</f>
        <v>0</v>
      </c>
      <c r="G246" s="542"/>
      <c r="H246" s="540">
        <f>SUM(H247:H248)</f>
        <v>0</v>
      </c>
    </row>
    <row r="247" spans="1:8" s="508" customFormat="1" ht="24.75" customHeight="1">
      <c r="A247" s="541" t="s">
        <v>181</v>
      </c>
      <c r="B247" s="363"/>
      <c r="C247" s="363">
        <f t="shared" si="10"/>
        <v>0</v>
      </c>
      <c r="D247" s="25"/>
      <c r="E247" s="542"/>
      <c r="F247" s="543">
        <v>0</v>
      </c>
      <c r="G247" s="542"/>
      <c r="H247" s="544"/>
    </row>
    <row r="248" spans="1:256" s="510" customFormat="1" ht="24.75" customHeight="1">
      <c r="A248" s="541" t="s">
        <v>182</v>
      </c>
      <c r="B248" s="363"/>
      <c r="C248" s="363">
        <f t="shared" si="10"/>
        <v>30</v>
      </c>
      <c r="D248" s="25">
        <v>30</v>
      </c>
      <c r="E248" s="542">
        <f>D248/C248</f>
        <v>1</v>
      </c>
      <c r="F248" s="543">
        <v>0</v>
      </c>
      <c r="G248" s="542"/>
      <c r="H248" s="518"/>
      <c r="I248" s="519"/>
      <c r="J248" s="519"/>
      <c r="K248" s="519"/>
      <c r="L248" s="519"/>
      <c r="M248" s="519"/>
      <c r="N248" s="519"/>
      <c r="O248" s="519"/>
      <c r="P248" s="519"/>
      <c r="Q248" s="519"/>
      <c r="R248" s="519"/>
      <c r="S248" s="519"/>
      <c r="T248" s="519"/>
      <c r="U248" s="519"/>
      <c r="V248" s="519"/>
      <c r="W248" s="519"/>
      <c r="X248" s="519"/>
      <c r="Y248" s="519"/>
      <c r="Z248" s="519"/>
      <c r="AA248" s="519"/>
      <c r="AB248" s="519"/>
      <c r="AC248" s="519"/>
      <c r="AD248" s="519"/>
      <c r="AE248" s="519"/>
      <c r="AF248" s="519"/>
      <c r="HQ248" s="519"/>
      <c r="HR248" s="519"/>
      <c r="HS248" s="519"/>
      <c r="HT248" s="519"/>
      <c r="HU248" s="519"/>
      <c r="HV248" s="519"/>
      <c r="HW248" s="519"/>
      <c r="HX248" s="519"/>
      <c r="HY248" s="519"/>
      <c r="HZ248" s="519"/>
      <c r="IA248" s="519"/>
      <c r="IB248" s="519"/>
      <c r="IC248" s="519"/>
      <c r="ID248" s="519"/>
      <c r="IE248" s="519"/>
      <c r="IF248" s="519"/>
      <c r="IG248" s="519"/>
      <c r="IH248" s="519"/>
      <c r="II248" s="519"/>
      <c r="IJ248" s="519"/>
      <c r="IK248" s="519"/>
      <c r="IL248" s="519"/>
      <c r="IM248" s="519"/>
      <c r="IN248" s="519"/>
      <c r="IO248" s="519"/>
      <c r="IP248" s="519"/>
      <c r="IQ248" s="519"/>
      <c r="IR248" s="519"/>
      <c r="IS248" s="519"/>
      <c r="IT248" s="519"/>
      <c r="IU248" s="519"/>
      <c r="IV248" s="519"/>
    </row>
    <row r="249" spans="1:8" s="508" customFormat="1" ht="24.75" customHeight="1">
      <c r="A249" s="534" t="s">
        <v>183</v>
      </c>
      <c r="B249" s="360">
        <f>B250+B257+B260+B263+B269+B274+B276+B281+B287</f>
        <v>0</v>
      </c>
      <c r="C249" s="360">
        <f t="shared" si="10"/>
        <v>0</v>
      </c>
      <c r="D249" s="360">
        <f>SUM(D250,D257,D260,D263,D269,D273,D275,D280,D286)</f>
        <v>0</v>
      </c>
      <c r="E249" s="536"/>
      <c r="F249" s="539"/>
      <c r="G249" s="536"/>
      <c r="H249" s="540"/>
    </row>
    <row r="250" spans="1:8" s="508" customFormat="1" ht="24.75" customHeight="1" hidden="1">
      <c r="A250" s="534" t="s">
        <v>184</v>
      </c>
      <c r="B250" s="360">
        <f>SUM(B251:B256)</f>
        <v>0</v>
      </c>
      <c r="C250" s="360">
        <f t="shared" si="10"/>
        <v>0</v>
      </c>
      <c r="D250" s="360">
        <f>SUM(D251:D256)</f>
        <v>0</v>
      </c>
      <c r="E250" s="536"/>
      <c r="F250" s="539"/>
      <c r="G250" s="536"/>
      <c r="H250" s="540"/>
    </row>
    <row r="251" spans="1:256" s="510" customFormat="1" ht="24.75" customHeight="1" hidden="1">
      <c r="A251" s="541" t="s">
        <v>45</v>
      </c>
      <c r="B251" s="363"/>
      <c r="C251" s="363">
        <f t="shared" si="10"/>
        <v>0</v>
      </c>
      <c r="D251" s="363">
        <v>0</v>
      </c>
      <c r="E251" s="542"/>
      <c r="F251" s="543"/>
      <c r="G251" s="542"/>
      <c r="H251" s="518"/>
      <c r="I251" s="519"/>
      <c r="J251" s="519"/>
      <c r="K251" s="519"/>
      <c r="L251" s="519"/>
      <c r="M251" s="519"/>
      <c r="N251" s="519"/>
      <c r="O251" s="519"/>
      <c r="P251" s="519"/>
      <c r="Q251" s="519"/>
      <c r="R251" s="519"/>
      <c r="S251" s="519"/>
      <c r="T251" s="519"/>
      <c r="U251" s="519"/>
      <c r="V251" s="519"/>
      <c r="W251" s="519"/>
      <c r="X251" s="519"/>
      <c r="Y251" s="519"/>
      <c r="Z251" s="519"/>
      <c r="AA251" s="519"/>
      <c r="AB251" s="519"/>
      <c r="AC251" s="519"/>
      <c r="AD251" s="519"/>
      <c r="AE251" s="519"/>
      <c r="AF251" s="519"/>
      <c r="HQ251" s="519"/>
      <c r="HR251" s="519"/>
      <c r="HS251" s="519"/>
      <c r="HT251" s="519"/>
      <c r="HU251" s="519"/>
      <c r="HV251" s="519"/>
      <c r="HW251" s="519"/>
      <c r="HX251" s="519"/>
      <c r="HY251" s="519"/>
      <c r="HZ251" s="519"/>
      <c r="IA251" s="519"/>
      <c r="IB251" s="519"/>
      <c r="IC251" s="519"/>
      <c r="ID251" s="519"/>
      <c r="IE251" s="519"/>
      <c r="IF251" s="519"/>
      <c r="IG251" s="519"/>
      <c r="IH251" s="519"/>
      <c r="II251" s="519"/>
      <c r="IJ251" s="519"/>
      <c r="IK251" s="519"/>
      <c r="IL251" s="519"/>
      <c r="IM251" s="519"/>
      <c r="IN251" s="519"/>
      <c r="IO251" s="519"/>
      <c r="IP251" s="519"/>
      <c r="IQ251" s="519"/>
      <c r="IR251" s="519"/>
      <c r="IS251" s="519"/>
      <c r="IT251" s="519"/>
      <c r="IU251" s="519"/>
      <c r="IV251" s="519"/>
    </row>
    <row r="252" spans="1:256" s="510" customFormat="1" ht="24.75" customHeight="1" hidden="1">
      <c r="A252" s="541" t="s">
        <v>46</v>
      </c>
      <c r="B252" s="363"/>
      <c r="C252" s="363">
        <f t="shared" si="10"/>
        <v>0</v>
      </c>
      <c r="D252" s="363">
        <v>0</v>
      </c>
      <c r="E252" s="542"/>
      <c r="F252" s="543"/>
      <c r="G252" s="542"/>
      <c r="H252" s="518"/>
      <c r="I252" s="519"/>
      <c r="J252" s="519"/>
      <c r="K252" s="519"/>
      <c r="L252" s="519"/>
      <c r="M252" s="519"/>
      <c r="N252" s="519"/>
      <c r="O252" s="519"/>
      <c r="P252" s="519"/>
      <c r="Q252" s="519"/>
      <c r="R252" s="519"/>
      <c r="S252" s="519"/>
      <c r="T252" s="519"/>
      <c r="U252" s="519"/>
      <c r="V252" s="519"/>
      <c r="W252" s="519"/>
      <c r="X252" s="519"/>
      <c r="Y252" s="519"/>
      <c r="Z252" s="519"/>
      <c r="AA252" s="519"/>
      <c r="AB252" s="519"/>
      <c r="AC252" s="519"/>
      <c r="AD252" s="519"/>
      <c r="AE252" s="519"/>
      <c r="AF252" s="519"/>
      <c r="HQ252" s="519"/>
      <c r="HR252" s="519"/>
      <c r="HS252" s="519"/>
      <c r="HT252" s="519"/>
      <c r="HU252" s="519"/>
      <c r="HV252" s="519"/>
      <c r="HW252" s="519"/>
      <c r="HX252" s="519"/>
      <c r="HY252" s="519"/>
      <c r="HZ252" s="519"/>
      <c r="IA252" s="519"/>
      <c r="IB252" s="519"/>
      <c r="IC252" s="519"/>
      <c r="ID252" s="519"/>
      <c r="IE252" s="519"/>
      <c r="IF252" s="519"/>
      <c r="IG252" s="519"/>
      <c r="IH252" s="519"/>
      <c r="II252" s="519"/>
      <c r="IJ252" s="519"/>
      <c r="IK252" s="519"/>
      <c r="IL252" s="519"/>
      <c r="IM252" s="519"/>
      <c r="IN252" s="519"/>
      <c r="IO252" s="519"/>
      <c r="IP252" s="519"/>
      <c r="IQ252" s="519"/>
      <c r="IR252" s="519"/>
      <c r="IS252" s="519"/>
      <c r="IT252" s="519"/>
      <c r="IU252" s="519"/>
      <c r="IV252" s="519"/>
    </row>
    <row r="253" spans="1:8" s="508" customFormat="1" ht="24.75" customHeight="1" hidden="1">
      <c r="A253" s="541" t="s">
        <v>47</v>
      </c>
      <c r="B253" s="363"/>
      <c r="C253" s="363">
        <f t="shared" si="10"/>
        <v>0</v>
      </c>
      <c r="D253" s="363">
        <v>0</v>
      </c>
      <c r="E253" s="542"/>
      <c r="F253" s="543"/>
      <c r="G253" s="542"/>
      <c r="H253" s="544"/>
    </row>
    <row r="254" spans="1:256" s="510" customFormat="1" ht="24.75" customHeight="1" hidden="1">
      <c r="A254" s="541" t="s">
        <v>151</v>
      </c>
      <c r="B254" s="363"/>
      <c r="C254" s="363">
        <f t="shared" si="10"/>
        <v>0</v>
      </c>
      <c r="D254" s="363">
        <v>0</v>
      </c>
      <c r="E254" s="542"/>
      <c r="F254" s="543"/>
      <c r="G254" s="542"/>
      <c r="H254" s="518"/>
      <c r="I254" s="519"/>
      <c r="J254" s="519"/>
      <c r="K254" s="519"/>
      <c r="L254" s="519"/>
      <c r="M254" s="519"/>
      <c r="N254" s="519"/>
      <c r="O254" s="519"/>
      <c r="P254" s="519"/>
      <c r="Q254" s="519"/>
      <c r="R254" s="519"/>
      <c r="S254" s="519"/>
      <c r="T254" s="519"/>
      <c r="U254" s="519"/>
      <c r="V254" s="519"/>
      <c r="W254" s="519"/>
      <c r="X254" s="519"/>
      <c r="Y254" s="519"/>
      <c r="Z254" s="519"/>
      <c r="AA254" s="519"/>
      <c r="AB254" s="519"/>
      <c r="AC254" s="519"/>
      <c r="AD254" s="519"/>
      <c r="AE254" s="519"/>
      <c r="AF254" s="519"/>
      <c r="HQ254" s="519"/>
      <c r="HR254" s="519"/>
      <c r="HS254" s="519"/>
      <c r="HT254" s="519"/>
      <c r="HU254" s="519"/>
      <c r="HV254" s="519"/>
      <c r="HW254" s="519"/>
      <c r="HX254" s="519"/>
      <c r="HY254" s="519"/>
      <c r="HZ254" s="519"/>
      <c r="IA254" s="519"/>
      <c r="IB254" s="519"/>
      <c r="IC254" s="519"/>
      <c r="ID254" s="519"/>
      <c r="IE254" s="519"/>
      <c r="IF254" s="519"/>
      <c r="IG254" s="519"/>
      <c r="IH254" s="519"/>
      <c r="II254" s="519"/>
      <c r="IJ254" s="519"/>
      <c r="IK254" s="519"/>
      <c r="IL254" s="519"/>
      <c r="IM254" s="519"/>
      <c r="IN254" s="519"/>
      <c r="IO254" s="519"/>
      <c r="IP254" s="519"/>
      <c r="IQ254" s="519"/>
      <c r="IR254" s="519"/>
      <c r="IS254" s="519"/>
      <c r="IT254" s="519"/>
      <c r="IU254" s="519"/>
      <c r="IV254" s="519"/>
    </row>
    <row r="255" spans="1:256" s="510" customFormat="1" ht="24.75" customHeight="1" hidden="1">
      <c r="A255" s="541" t="s">
        <v>54</v>
      </c>
      <c r="B255" s="363"/>
      <c r="C255" s="363">
        <f t="shared" si="10"/>
        <v>0</v>
      </c>
      <c r="D255" s="363">
        <v>0</v>
      </c>
      <c r="E255" s="542"/>
      <c r="F255" s="543"/>
      <c r="G255" s="542"/>
      <c r="H255" s="518"/>
      <c r="I255" s="519"/>
      <c r="J255" s="519"/>
      <c r="K255" s="519"/>
      <c r="L255" s="519"/>
      <c r="M255" s="519"/>
      <c r="N255" s="519"/>
      <c r="O255" s="519"/>
      <c r="P255" s="519"/>
      <c r="Q255" s="519"/>
      <c r="R255" s="519"/>
      <c r="S255" s="519"/>
      <c r="T255" s="519"/>
      <c r="U255" s="519"/>
      <c r="V255" s="519"/>
      <c r="W255" s="519"/>
      <c r="X255" s="519"/>
      <c r="Y255" s="519"/>
      <c r="Z255" s="519"/>
      <c r="AA255" s="519"/>
      <c r="AB255" s="519"/>
      <c r="AC255" s="519"/>
      <c r="AD255" s="519"/>
      <c r="AE255" s="519"/>
      <c r="AF255" s="519"/>
      <c r="HQ255" s="519"/>
      <c r="HR255" s="519"/>
      <c r="HS255" s="519"/>
      <c r="HT255" s="519"/>
      <c r="HU255" s="519"/>
      <c r="HV255" s="519"/>
      <c r="HW255" s="519"/>
      <c r="HX255" s="519"/>
      <c r="HY255" s="519"/>
      <c r="HZ255" s="519"/>
      <c r="IA255" s="519"/>
      <c r="IB255" s="519"/>
      <c r="IC255" s="519"/>
      <c r="ID255" s="519"/>
      <c r="IE255" s="519"/>
      <c r="IF255" s="519"/>
      <c r="IG255" s="519"/>
      <c r="IH255" s="519"/>
      <c r="II255" s="519"/>
      <c r="IJ255" s="519"/>
      <c r="IK255" s="519"/>
      <c r="IL255" s="519"/>
      <c r="IM255" s="519"/>
      <c r="IN255" s="519"/>
      <c r="IO255" s="519"/>
      <c r="IP255" s="519"/>
      <c r="IQ255" s="519"/>
      <c r="IR255" s="519"/>
      <c r="IS255" s="519"/>
      <c r="IT255" s="519"/>
      <c r="IU255" s="519"/>
      <c r="IV255" s="519"/>
    </row>
    <row r="256" spans="1:8" s="508" customFormat="1" ht="24.75" customHeight="1" hidden="1">
      <c r="A256" s="541" t="s">
        <v>185</v>
      </c>
      <c r="B256" s="363"/>
      <c r="C256" s="363">
        <f t="shared" si="10"/>
        <v>0</v>
      </c>
      <c r="D256" s="363">
        <v>0</v>
      </c>
      <c r="E256" s="542"/>
      <c r="F256" s="543"/>
      <c r="G256" s="542"/>
      <c r="H256" s="544"/>
    </row>
    <row r="257" spans="1:8" s="508" customFormat="1" ht="24.75" customHeight="1" hidden="1">
      <c r="A257" s="534" t="s">
        <v>186</v>
      </c>
      <c r="B257" s="360">
        <f>SUM(B258:B259)</f>
        <v>0</v>
      </c>
      <c r="C257" s="360">
        <f t="shared" si="10"/>
        <v>0</v>
      </c>
      <c r="D257" s="360">
        <f>SUM(D258:D259)</f>
        <v>0</v>
      </c>
      <c r="E257" s="536"/>
      <c r="F257" s="539"/>
      <c r="G257" s="536"/>
      <c r="H257" s="540"/>
    </row>
    <row r="258" spans="1:256" s="510" customFormat="1" ht="24.75" customHeight="1" hidden="1">
      <c r="A258" s="541" t="s">
        <v>187</v>
      </c>
      <c r="B258" s="363"/>
      <c r="C258" s="363">
        <f t="shared" si="10"/>
        <v>0</v>
      </c>
      <c r="D258" s="363">
        <v>0</v>
      </c>
      <c r="E258" s="542"/>
      <c r="F258" s="543"/>
      <c r="G258" s="542"/>
      <c r="H258" s="518"/>
      <c r="I258" s="519"/>
      <c r="J258" s="519"/>
      <c r="K258" s="519"/>
      <c r="L258" s="519"/>
      <c r="M258" s="519"/>
      <c r="N258" s="519"/>
      <c r="O258" s="519"/>
      <c r="P258" s="519"/>
      <c r="Q258" s="519"/>
      <c r="R258" s="519"/>
      <c r="S258" s="519"/>
      <c r="T258" s="519"/>
      <c r="U258" s="519"/>
      <c r="V258" s="519"/>
      <c r="W258" s="519"/>
      <c r="X258" s="519"/>
      <c r="Y258" s="519"/>
      <c r="Z258" s="519"/>
      <c r="AA258" s="519"/>
      <c r="AB258" s="519"/>
      <c r="AC258" s="519"/>
      <c r="AD258" s="519"/>
      <c r="AE258" s="519"/>
      <c r="AF258" s="519"/>
      <c r="HQ258" s="519"/>
      <c r="HR258" s="519"/>
      <c r="HS258" s="519"/>
      <c r="HT258" s="519"/>
      <c r="HU258" s="519"/>
      <c r="HV258" s="519"/>
      <c r="HW258" s="519"/>
      <c r="HX258" s="519"/>
      <c r="HY258" s="519"/>
      <c r="HZ258" s="519"/>
      <c r="IA258" s="519"/>
      <c r="IB258" s="519"/>
      <c r="IC258" s="519"/>
      <c r="ID258" s="519"/>
      <c r="IE258" s="519"/>
      <c r="IF258" s="519"/>
      <c r="IG258" s="519"/>
      <c r="IH258" s="519"/>
      <c r="II258" s="519"/>
      <c r="IJ258" s="519"/>
      <c r="IK258" s="519"/>
      <c r="IL258" s="519"/>
      <c r="IM258" s="519"/>
      <c r="IN258" s="519"/>
      <c r="IO258" s="519"/>
      <c r="IP258" s="519"/>
      <c r="IQ258" s="519"/>
      <c r="IR258" s="519"/>
      <c r="IS258" s="519"/>
      <c r="IT258" s="519"/>
      <c r="IU258" s="519"/>
      <c r="IV258" s="519"/>
    </row>
    <row r="259" spans="1:256" s="510" customFormat="1" ht="24.75" customHeight="1" hidden="1">
      <c r="A259" s="541" t="s">
        <v>188</v>
      </c>
      <c r="B259" s="363"/>
      <c r="C259" s="363">
        <f t="shared" si="10"/>
        <v>0</v>
      </c>
      <c r="D259" s="363">
        <v>0</v>
      </c>
      <c r="E259" s="542"/>
      <c r="F259" s="543"/>
      <c r="G259" s="542"/>
      <c r="H259" s="518"/>
      <c r="I259" s="519"/>
      <c r="J259" s="519"/>
      <c r="K259" s="519"/>
      <c r="L259" s="519"/>
      <c r="M259" s="519"/>
      <c r="N259" s="519"/>
      <c r="O259" s="519"/>
      <c r="P259" s="519"/>
      <c r="Q259" s="519"/>
      <c r="R259" s="519"/>
      <c r="S259" s="519"/>
      <c r="T259" s="519"/>
      <c r="U259" s="519"/>
      <c r="V259" s="519"/>
      <c r="W259" s="519"/>
      <c r="X259" s="519"/>
      <c r="Y259" s="519"/>
      <c r="Z259" s="519"/>
      <c r="AA259" s="519"/>
      <c r="AB259" s="519"/>
      <c r="AC259" s="519"/>
      <c r="AD259" s="519"/>
      <c r="AE259" s="519"/>
      <c r="AF259" s="519"/>
      <c r="HQ259" s="519"/>
      <c r="HR259" s="519"/>
      <c r="HS259" s="519"/>
      <c r="HT259" s="519"/>
      <c r="HU259" s="519"/>
      <c r="HV259" s="519"/>
      <c r="HW259" s="519"/>
      <c r="HX259" s="519"/>
      <c r="HY259" s="519"/>
      <c r="HZ259" s="519"/>
      <c r="IA259" s="519"/>
      <c r="IB259" s="519"/>
      <c r="IC259" s="519"/>
      <c r="ID259" s="519"/>
      <c r="IE259" s="519"/>
      <c r="IF259" s="519"/>
      <c r="IG259" s="519"/>
      <c r="IH259" s="519"/>
      <c r="II259" s="519"/>
      <c r="IJ259" s="519"/>
      <c r="IK259" s="519"/>
      <c r="IL259" s="519"/>
      <c r="IM259" s="519"/>
      <c r="IN259" s="519"/>
      <c r="IO259" s="519"/>
      <c r="IP259" s="519"/>
      <c r="IQ259" s="519"/>
      <c r="IR259" s="519"/>
      <c r="IS259" s="519"/>
      <c r="IT259" s="519"/>
      <c r="IU259" s="519"/>
      <c r="IV259" s="519"/>
    </row>
    <row r="260" spans="1:8" s="508" customFormat="1" ht="24.75" customHeight="1" hidden="1">
      <c r="A260" s="534" t="s">
        <v>189</v>
      </c>
      <c r="B260" s="360">
        <f>SUM(B261:B262)</f>
        <v>0</v>
      </c>
      <c r="C260" s="360">
        <f t="shared" si="10"/>
        <v>0</v>
      </c>
      <c r="D260" s="360">
        <f>SUM(D261:D262)</f>
        <v>0</v>
      </c>
      <c r="E260" s="536"/>
      <c r="F260" s="539"/>
      <c r="G260" s="536"/>
      <c r="H260" s="540"/>
    </row>
    <row r="261" spans="1:256" s="510" customFormat="1" ht="24.75" customHeight="1" hidden="1">
      <c r="A261" s="541" t="s">
        <v>190</v>
      </c>
      <c r="B261" s="363"/>
      <c r="C261" s="363">
        <f t="shared" si="10"/>
        <v>0</v>
      </c>
      <c r="D261" s="363">
        <v>0</v>
      </c>
      <c r="E261" s="542"/>
      <c r="F261" s="543"/>
      <c r="G261" s="542"/>
      <c r="H261" s="518"/>
      <c r="I261" s="519"/>
      <c r="J261" s="519"/>
      <c r="K261" s="519"/>
      <c r="L261" s="519"/>
      <c r="M261" s="519"/>
      <c r="N261" s="519"/>
      <c r="O261" s="519"/>
      <c r="P261" s="519"/>
      <c r="Q261" s="519"/>
      <c r="R261" s="519"/>
      <c r="S261" s="519"/>
      <c r="T261" s="519"/>
      <c r="U261" s="519"/>
      <c r="V261" s="519"/>
      <c r="W261" s="519"/>
      <c r="X261" s="519"/>
      <c r="Y261" s="519"/>
      <c r="Z261" s="519"/>
      <c r="AA261" s="519"/>
      <c r="AB261" s="519"/>
      <c r="AC261" s="519"/>
      <c r="AD261" s="519"/>
      <c r="AE261" s="519"/>
      <c r="AF261" s="519"/>
      <c r="HQ261" s="519"/>
      <c r="HR261" s="519"/>
      <c r="HS261" s="519"/>
      <c r="HT261" s="519"/>
      <c r="HU261" s="519"/>
      <c r="HV261" s="519"/>
      <c r="HW261" s="519"/>
      <c r="HX261" s="519"/>
      <c r="HY261" s="519"/>
      <c r="HZ261" s="519"/>
      <c r="IA261" s="519"/>
      <c r="IB261" s="519"/>
      <c r="IC261" s="519"/>
      <c r="ID261" s="519"/>
      <c r="IE261" s="519"/>
      <c r="IF261" s="519"/>
      <c r="IG261" s="519"/>
      <c r="IH261" s="519"/>
      <c r="II261" s="519"/>
      <c r="IJ261" s="519"/>
      <c r="IK261" s="519"/>
      <c r="IL261" s="519"/>
      <c r="IM261" s="519"/>
      <c r="IN261" s="519"/>
      <c r="IO261" s="519"/>
      <c r="IP261" s="519"/>
      <c r="IQ261" s="519"/>
      <c r="IR261" s="519"/>
      <c r="IS261" s="519"/>
      <c r="IT261" s="519"/>
      <c r="IU261" s="519"/>
      <c r="IV261" s="519"/>
    </row>
    <row r="262" spans="1:256" s="510" customFormat="1" ht="24.75" customHeight="1" hidden="1">
      <c r="A262" s="541" t="s">
        <v>191</v>
      </c>
      <c r="B262" s="363"/>
      <c r="C262" s="363">
        <f t="shared" si="10"/>
        <v>0</v>
      </c>
      <c r="D262" s="363">
        <v>0</v>
      </c>
      <c r="E262" s="542"/>
      <c r="F262" s="543"/>
      <c r="G262" s="542"/>
      <c r="H262" s="518"/>
      <c r="I262" s="519"/>
      <c r="J262" s="519"/>
      <c r="K262" s="519"/>
      <c r="L262" s="519"/>
      <c r="M262" s="519"/>
      <c r="N262" s="519"/>
      <c r="O262" s="519"/>
      <c r="P262" s="519"/>
      <c r="Q262" s="519"/>
      <c r="R262" s="519"/>
      <c r="S262" s="519"/>
      <c r="T262" s="519"/>
      <c r="U262" s="519"/>
      <c r="V262" s="519"/>
      <c r="W262" s="519"/>
      <c r="X262" s="519"/>
      <c r="Y262" s="519"/>
      <c r="Z262" s="519"/>
      <c r="AA262" s="519"/>
      <c r="AB262" s="519"/>
      <c r="AC262" s="519"/>
      <c r="AD262" s="519"/>
      <c r="AE262" s="519"/>
      <c r="AF262" s="519"/>
      <c r="HQ262" s="519"/>
      <c r="HR262" s="519"/>
      <c r="HS262" s="519"/>
      <c r="HT262" s="519"/>
      <c r="HU262" s="519"/>
      <c r="HV262" s="519"/>
      <c r="HW262" s="519"/>
      <c r="HX262" s="519"/>
      <c r="HY262" s="519"/>
      <c r="HZ262" s="519"/>
      <c r="IA262" s="519"/>
      <c r="IB262" s="519"/>
      <c r="IC262" s="519"/>
      <c r="ID262" s="519"/>
      <c r="IE262" s="519"/>
      <c r="IF262" s="519"/>
      <c r="IG262" s="519"/>
      <c r="IH262" s="519"/>
      <c r="II262" s="519"/>
      <c r="IJ262" s="519"/>
      <c r="IK262" s="519"/>
      <c r="IL262" s="519"/>
      <c r="IM262" s="519"/>
      <c r="IN262" s="519"/>
      <c r="IO262" s="519"/>
      <c r="IP262" s="519"/>
      <c r="IQ262" s="519"/>
      <c r="IR262" s="519"/>
      <c r="IS262" s="519"/>
      <c r="IT262" s="519"/>
      <c r="IU262" s="519"/>
      <c r="IV262" s="519"/>
    </row>
    <row r="263" spans="1:8" s="508" customFormat="1" ht="24.75" customHeight="1" hidden="1">
      <c r="A263" s="534" t="s">
        <v>192</v>
      </c>
      <c r="B263" s="360">
        <f>SUM(B264:B268)</f>
        <v>0</v>
      </c>
      <c r="C263" s="360">
        <f aca="true" t="shared" si="11" ref="C263:C326">D263+H263</f>
        <v>0</v>
      </c>
      <c r="D263" s="360">
        <f>SUM(D264:D268)</f>
        <v>0</v>
      </c>
      <c r="E263" s="536"/>
      <c r="F263" s="539"/>
      <c r="G263" s="536"/>
      <c r="H263" s="540"/>
    </row>
    <row r="264" spans="1:8" s="508" customFormat="1" ht="24.75" customHeight="1" hidden="1">
      <c r="A264" s="541" t="s">
        <v>193</v>
      </c>
      <c r="B264" s="363"/>
      <c r="C264" s="363">
        <f t="shared" si="11"/>
        <v>0</v>
      </c>
      <c r="D264" s="363">
        <v>0</v>
      </c>
      <c r="E264" s="542"/>
      <c r="F264" s="543"/>
      <c r="G264" s="542"/>
      <c r="H264" s="544"/>
    </row>
    <row r="265" spans="1:256" s="510" customFormat="1" ht="24.75" customHeight="1" hidden="1">
      <c r="A265" s="541" t="s">
        <v>194</v>
      </c>
      <c r="B265" s="363"/>
      <c r="C265" s="363">
        <f t="shared" si="11"/>
        <v>0</v>
      </c>
      <c r="D265" s="363">
        <v>0</v>
      </c>
      <c r="E265" s="542"/>
      <c r="F265" s="543"/>
      <c r="G265" s="542"/>
      <c r="H265" s="518"/>
      <c r="I265" s="519"/>
      <c r="J265" s="519"/>
      <c r="K265" s="519"/>
      <c r="L265" s="519"/>
      <c r="M265" s="519"/>
      <c r="N265" s="519"/>
      <c r="O265" s="519"/>
      <c r="P265" s="519"/>
      <c r="Q265" s="519"/>
      <c r="R265" s="519"/>
      <c r="S265" s="519"/>
      <c r="T265" s="519"/>
      <c r="U265" s="519"/>
      <c r="V265" s="519"/>
      <c r="W265" s="519"/>
      <c r="X265" s="519"/>
      <c r="Y265" s="519"/>
      <c r="Z265" s="519"/>
      <c r="AA265" s="519"/>
      <c r="AB265" s="519"/>
      <c r="AC265" s="519"/>
      <c r="AD265" s="519"/>
      <c r="AE265" s="519"/>
      <c r="AF265" s="519"/>
      <c r="HQ265" s="519"/>
      <c r="HR265" s="519"/>
      <c r="HS265" s="519"/>
      <c r="HT265" s="519"/>
      <c r="HU265" s="519"/>
      <c r="HV265" s="519"/>
      <c r="HW265" s="519"/>
      <c r="HX265" s="519"/>
      <c r="HY265" s="519"/>
      <c r="HZ265" s="519"/>
      <c r="IA265" s="519"/>
      <c r="IB265" s="519"/>
      <c r="IC265" s="519"/>
      <c r="ID265" s="519"/>
      <c r="IE265" s="519"/>
      <c r="IF265" s="519"/>
      <c r="IG265" s="519"/>
      <c r="IH265" s="519"/>
      <c r="II265" s="519"/>
      <c r="IJ265" s="519"/>
      <c r="IK265" s="519"/>
      <c r="IL265" s="519"/>
      <c r="IM265" s="519"/>
      <c r="IN265" s="519"/>
      <c r="IO265" s="519"/>
      <c r="IP265" s="519"/>
      <c r="IQ265" s="519"/>
      <c r="IR265" s="519"/>
      <c r="IS265" s="519"/>
      <c r="IT265" s="519"/>
      <c r="IU265" s="519"/>
      <c r="IV265" s="519"/>
    </row>
    <row r="266" spans="1:8" s="508" customFormat="1" ht="24.75" customHeight="1" hidden="1">
      <c r="A266" s="541" t="s">
        <v>195</v>
      </c>
      <c r="B266" s="363"/>
      <c r="C266" s="363">
        <f t="shared" si="11"/>
        <v>0</v>
      </c>
      <c r="D266" s="363">
        <v>0</v>
      </c>
      <c r="E266" s="542"/>
      <c r="F266" s="543"/>
      <c r="G266" s="542"/>
      <c r="H266" s="544"/>
    </row>
    <row r="267" spans="1:256" s="510" customFormat="1" ht="24.75" customHeight="1" hidden="1">
      <c r="A267" s="541" t="s">
        <v>196</v>
      </c>
      <c r="B267" s="363"/>
      <c r="C267" s="363">
        <f t="shared" si="11"/>
        <v>0</v>
      </c>
      <c r="D267" s="363">
        <v>0</v>
      </c>
      <c r="E267" s="542"/>
      <c r="F267" s="543"/>
      <c r="G267" s="542"/>
      <c r="H267" s="518"/>
      <c r="I267" s="519"/>
      <c r="J267" s="519"/>
      <c r="K267" s="519"/>
      <c r="L267" s="519"/>
      <c r="M267" s="519"/>
      <c r="N267" s="519"/>
      <c r="O267" s="519"/>
      <c r="P267" s="519"/>
      <c r="Q267" s="519"/>
      <c r="R267" s="519"/>
      <c r="S267" s="519"/>
      <c r="T267" s="519"/>
      <c r="U267" s="519"/>
      <c r="V267" s="519"/>
      <c r="W267" s="519"/>
      <c r="X267" s="519"/>
      <c r="Y267" s="519"/>
      <c r="Z267" s="519"/>
      <c r="AA267" s="519"/>
      <c r="AB267" s="519"/>
      <c r="AC267" s="519"/>
      <c r="AD267" s="519"/>
      <c r="AE267" s="519"/>
      <c r="AF267" s="519"/>
      <c r="HQ267" s="519"/>
      <c r="HR267" s="519"/>
      <c r="HS267" s="519"/>
      <c r="HT267" s="519"/>
      <c r="HU267" s="519"/>
      <c r="HV267" s="519"/>
      <c r="HW267" s="519"/>
      <c r="HX267" s="519"/>
      <c r="HY267" s="519"/>
      <c r="HZ267" s="519"/>
      <c r="IA267" s="519"/>
      <c r="IB267" s="519"/>
      <c r="IC267" s="519"/>
      <c r="ID267" s="519"/>
      <c r="IE267" s="519"/>
      <c r="IF267" s="519"/>
      <c r="IG267" s="519"/>
      <c r="IH267" s="519"/>
      <c r="II267" s="519"/>
      <c r="IJ267" s="519"/>
      <c r="IK267" s="519"/>
      <c r="IL267" s="519"/>
      <c r="IM267" s="519"/>
      <c r="IN267" s="519"/>
      <c r="IO267" s="519"/>
      <c r="IP267" s="519"/>
      <c r="IQ267" s="519"/>
      <c r="IR267" s="519"/>
      <c r="IS267" s="519"/>
      <c r="IT267" s="519"/>
      <c r="IU267" s="519"/>
      <c r="IV267" s="519"/>
    </row>
    <row r="268" spans="1:256" s="510" customFormat="1" ht="24.75" customHeight="1" hidden="1">
      <c r="A268" s="541" t="s">
        <v>197</v>
      </c>
      <c r="B268" s="363"/>
      <c r="C268" s="363">
        <f t="shared" si="11"/>
        <v>0</v>
      </c>
      <c r="D268" s="363">
        <v>0</v>
      </c>
      <c r="E268" s="542"/>
      <c r="F268" s="543"/>
      <c r="G268" s="542"/>
      <c r="H268" s="518"/>
      <c r="I268" s="519"/>
      <c r="J268" s="519"/>
      <c r="K268" s="519"/>
      <c r="L268" s="519"/>
      <c r="M268" s="519"/>
      <c r="N268" s="519"/>
      <c r="O268" s="519"/>
      <c r="P268" s="519"/>
      <c r="Q268" s="519"/>
      <c r="R268" s="519"/>
      <c r="S268" s="519"/>
      <c r="T268" s="519"/>
      <c r="U268" s="519"/>
      <c r="V268" s="519"/>
      <c r="W268" s="519"/>
      <c r="X268" s="519"/>
      <c r="Y268" s="519"/>
      <c r="Z268" s="519"/>
      <c r="AA268" s="519"/>
      <c r="AB268" s="519"/>
      <c r="AC268" s="519"/>
      <c r="AD268" s="519"/>
      <c r="AE268" s="519"/>
      <c r="AF268" s="519"/>
      <c r="HQ268" s="519"/>
      <c r="HR268" s="519"/>
      <c r="HS268" s="519"/>
      <c r="HT268" s="519"/>
      <c r="HU268" s="519"/>
      <c r="HV268" s="519"/>
      <c r="HW268" s="519"/>
      <c r="HX268" s="519"/>
      <c r="HY268" s="519"/>
      <c r="HZ268" s="519"/>
      <c r="IA268" s="519"/>
      <c r="IB268" s="519"/>
      <c r="IC268" s="519"/>
      <c r="ID268" s="519"/>
      <c r="IE268" s="519"/>
      <c r="IF268" s="519"/>
      <c r="IG268" s="519"/>
      <c r="IH268" s="519"/>
      <c r="II268" s="519"/>
      <c r="IJ268" s="519"/>
      <c r="IK268" s="519"/>
      <c r="IL268" s="519"/>
      <c r="IM268" s="519"/>
      <c r="IN268" s="519"/>
      <c r="IO268" s="519"/>
      <c r="IP268" s="519"/>
      <c r="IQ268" s="519"/>
      <c r="IR268" s="519"/>
      <c r="IS268" s="519"/>
      <c r="IT268" s="519"/>
      <c r="IU268" s="519"/>
      <c r="IV268" s="519"/>
    </row>
    <row r="269" spans="1:8" s="508" customFormat="1" ht="24.75" customHeight="1" hidden="1">
      <c r="A269" s="534" t="s">
        <v>198</v>
      </c>
      <c r="B269" s="360">
        <f>SUM(B270:B273)</f>
        <v>0</v>
      </c>
      <c r="C269" s="360">
        <f t="shared" si="11"/>
        <v>0</v>
      </c>
      <c r="D269" s="360">
        <f>SUM(D270:D272)</f>
        <v>0</v>
      </c>
      <c r="E269" s="536"/>
      <c r="F269" s="539"/>
      <c r="G269" s="536"/>
      <c r="H269" s="540"/>
    </row>
    <row r="270" spans="1:256" s="510" customFormat="1" ht="24.75" customHeight="1" hidden="1">
      <c r="A270" s="541" t="s">
        <v>199</v>
      </c>
      <c r="B270" s="363"/>
      <c r="C270" s="363">
        <f t="shared" si="11"/>
        <v>0</v>
      </c>
      <c r="D270" s="363">
        <v>0</v>
      </c>
      <c r="E270" s="542"/>
      <c r="F270" s="543"/>
      <c r="G270" s="542"/>
      <c r="H270" s="518"/>
      <c r="I270" s="519"/>
      <c r="J270" s="519"/>
      <c r="K270" s="519"/>
      <c r="L270" s="519"/>
      <c r="M270" s="519"/>
      <c r="N270" s="519"/>
      <c r="O270" s="519"/>
      <c r="P270" s="519"/>
      <c r="Q270" s="519"/>
      <c r="R270" s="519"/>
      <c r="S270" s="519"/>
      <c r="T270" s="519"/>
      <c r="U270" s="519"/>
      <c r="V270" s="519"/>
      <c r="W270" s="519"/>
      <c r="X270" s="519"/>
      <c r="Y270" s="519"/>
      <c r="Z270" s="519"/>
      <c r="AA270" s="519"/>
      <c r="AB270" s="519"/>
      <c r="AC270" s="519"/>
      <c r="AD270" s="519"/>
      <c r="AE270" s="519"/>
      <c r="AF270" s="519"/>
      <c r="HQ270" s="519"/>
      <c r="HR270" s="519"/>
      <c r="HS270" s="519"/>
      <c r="HT270" s="519"/>
      <c r="HU270" s="519"/>
      <c r="HV270" s="519"/>
      <c r="HW270" s="519"/>
      <c r="HX270" s="519"/>
      <c r="HY270" s="519"/>
      <c r="HZ270" s="519"/>
      <c r="IA270" s="519"/>
      <c r="IB270" s="519"/>
      <c r="IC270" s="519"/>
      <c r="ID270" s="519"/>
      <c r="IE270" s="519"/>
      <c r="IF270" s="519"/>
      <c r="IG270" s="519"/>
      <c r="IH270" s="519"/>
      <c r="II270" s="519"/>
      <c r="IJ270" s="519"/>
      <c r="IK270" s="519"/>
      <c r="IL270" s="519"/>
      <c r="IM270" s="519"/>
      <c r="IN270" s="519"/>
      <c r="IO270" s="519"/>
      <c r="IP270" s="519"/>
      <c r="IQ270" s="519"/>
      <c r="IR270" s="519"/>
      <c r="IS270" s="519"/>
      <c r="IT270" s="519"/>
      <c r="IU270" s="519"/>
      <c r="IV270" s="519"/>
    </row>
    <row r="271" spans="1:256" s="510" customFormat="1" ht="24.75" customHeight="1" hidden="1">
      <c r="A271" s="541" t="s">
        <v>200</v>
      </c>
      <c r="B271" s="363"/>
      <c r="C271" s="363">
        <f t="shared" si="11"/>
        <v>0</v>
      </c>
      <c r="D271" s="363">
        <v>0</v>
      </c>
      <c r="E271" s="542"/>
      <c r="F271" s="543"/>
      <c r="G271" s="542"/>
      <c r="H271" s="518"/>
      <c r="I271" s="519"/>
      <c r="J271" s="519"/>
      <c r="K271" s="519"/>
      <c r="L271" s="519"/>
      <c r="M271" s="519"/>
      <c r="N271" s="519"/>
      <c r="O271" s="519"/>
      <c r="P271" s="519"/>
      <c r="Q271" s="519"/>
      <c r="R271" s="519"/>
      <c r="S271" s="519"/>
      <c r="T271" s="519"/>
      <c r="U271" s="519"/>
      <c r="V271" s="519"/>
      <c r="W271" s="519"/>
      <c r="X271" s="519"/>
      <c r="Y271" s="519"/>
      <c r="Z271" s="519"/>
      <c r="AA271" s="519"/>
      <c r="AB271" s="519"/>
      <c r="AC271" s="519"/>
      <c r="AD271" s="519"/>
      <c r="AE271" s="519"/>
      <c r="AF271" s="519"/>
      <c r="HQ271" s="519"/>
      <c r="HR271" s="519"/>
      <c r="HS271" s="519"/>
      <c r="HT271" s="519"/>
      <c r="HU271" s="519"/>
      <c r="HV271" s="519"/>
      <c r="HW271" s="519"/>
      <c r="HX271" s="519"/>
      <c r="HY271" s="519"/>
      <c r="HZ271" s="519"/>
      <c r="IA271" s="519"/>
      <c r="IB271" s="519"/>
      <c r="IC271" s="519"/>
      <c r="ID271" s="519"/>
      <c r="IE271" s="519"/>
      <c r="IF271" s="519"/>
      <c r="IG271" s="519"/>
      <c r="IH271" s="519"/>
      <c r="II271" s="519"/>
      <c r="IJ271" s="519"/>
      <c r="IK271" s="519"/>
      <c r="IL271" s="519"/>
      <c r="IM271" s="519"/>
      <c r="IN271" s="519"/>
      <c r="IO271" s="519"/>
      <c r="IP271" s="519"/>
      <c r="IQ271" s="519"/>
      <c r="IR271" s="519"/>
      <c r="IS271" s="519"/>
      <c r="IT271" s="519"/>
      <c r="IU271" s="519"/>
      <c r="IV271" s="519"/>
    </row>
    <row r="272" spans="1:256" s="510" customFormat="1" ht="24.75" customHeight="1" hidden="1">
      <c r="A272" s="541" t="s">
        <v>201</v>
      </c>
      <c r="B272" s="363"/>
      <c r="C272" s="363">
        <f t="shared" si="11"/>
        <v>0</v>
      </c>
      <c r="D272" s="363">
        <v>0</v>
      </c>
      <c r="E272" s="542"/>
      <c r="F272" s="543"/>
      <c r="G272" s="542"/>
      <c r="H272" s="518"/>
      <c r="I272" s="519"/>
      <c r="J272" s="519"/>
      <c r="K272" s="519"/>
      <c r="L272" s="519"/>
      <c r="M272" s="519"/>
      <c r="N272" s="519"/>
      <c r="O272" s="519"/>
      <c r="P272" s="519"/>
      <c r="Q272" s="519"/>
      <c r="R272" s="519"/>
      <c r="S272" s="519"/>
      <c r="T272" s="519"/>
      <c r="U272" s="519"/>
      <c r="V272" s="519"/>
      <c r="W272" s="519"/>
      <c r="X272" s="519"/>
      <c r="Y272" s="519"/>
      <c r="Z272" s="519"/>
      <c r="AA272" s="519"/>
      <c r="AB272" s="519"/>
      <c r="AC272" s="519"/>
      <c r="AD272" s="519"/>
      <c r="AE272" s="519"/>
      <c r="AF272" s="519"/>
      <c r="HQ272" s="519"/>
      <c r="HR272" s="519"/>
      <c r="HS272" s="519"/>
      <c r="HT272" s="519"/>
      <c r="HU272" s="519"/>
      <c r="HV272" s="519"/>
      <c r="HW272" s="519"/>
      <c r="HX272" s="519"/>
      <c r="HY272" s="519"/>
      <c r="HZ272" s="519"/>
      <c r="IA272" s="519"/>
      <c r="IB272" s="519"/>
      <c r="IC272" s="519"/>
      <c r="ID272" s="519"/>
      <c r="IE272" s="519"/>
      <c r="IF272" s="519"/>
      <c r="IG272" s="519"/>
      <c r="IH272" s="519"/>
      <c r="II272" s="519"/>
      <c r="IJ272" s="519"/>
      <c r="IK272" s="519"/>
      <c r="IL272" s="519"/>
      <c r="IM272" s="519"/>
      <c r="IN272" s="519"/>
      <c r="IO272" s="519"/>
      <c r="IP272" s="519"/>
      <c r="IQ272" s="519"/>
      <c r="IR272" s="519"/>
      <c r="IS272" s="519"/>
      <c r="IT272" s="519"/>
      <c r="IU272" s="519"/>
      <c r="IV272" s="519"/>
    </row>
    <row r="273" spans="1:8" s="508" customFormat="1" ht="24.75" customHeight="1" hidden="1">
      <c r="A273" s="541" t="s">
        <v>202</v>
      </c>
      <c r="B273" s="363"/>
      <c r="C273" s="363">
        <f t="shared" si="11"/>
        <v>0</v>
      </c>
      <c r="D273" s="363">
        <f>D274</f>
        <v>0</v>
      </c>
      <c r="E273" s="542"/>
      <c r="F273" s="543"/>
      <c r="G273" s="542"/>
      <c r="H273" s="544"/>
    </row>
    <row r="274" spans="1:8" s="508" customFormat="1" ht="24.75" customHeight="1" hidden="1">
      <c r="A274" s="534" t="s">
        <v>203</v>
      </c>
      <c r="B274" s="360">
        <f>B275</f>
        <v>0</v>
      </c>
      <c r="C274" s="360">
        <f t="shared" si="11"/>
        <v>0</v>
      </c>
      <c r="D274" s="360">
        <v>0</v>
      </c>
      <c r="E274" s="536"/>
      <c r="F274" s="539"/>
      <c r="G274" s="536"/>
      <c r="H274" s="540"/>
    </row>
    <row r="275" spans="1:256" s="509" customFormat="1" ht="24.75" customHeight="1" hidden="1">
      <c r="A275" s="541" t="s">
        <v>204</v>
      </c>
      <c r="B275" s="363"/>
      <c r="C275" s="363">
        <f t="shared" si="11"/>
        <v>0</v>
      </c>
      <c r="D275" s="363">
        <f>SUM(D276:D279)</f>
        <v>0</v>
      </c>
      <c r="E275" s="542"/>
      <c r="F275" s="543"/>
      <c r="G275" s="542"/>
      <c r="H275" s="518"/>
      <c r="I275" s="519"/>
      <c r="J275" s="519"/>
      <c r="K275" s="519"/>
      <c r="L275" s="519"/>
      <c r="M275" s="519"/>
      <c r="N275" s="519"/>
      <c r="O275" s="519"/>
      <c r="P275" s="519"/>
      <c r="Q275" s="519"/>
      <c r="R275" s="519"/>
      <c r="S275" s="519"/>
      <c r="T275" s="519"/>
      <c r="U275" s="519"/>
      <c r="V275" s="519"/>
      <c r="W275" s="519"/>
      <c r="X275" s="519"/>
      <c r="Y275" s="519"/>
      <c r="Z275" s="519"/>
      <c r="AA275" s="519"/>
      <c r="AB275" s="519"/>
      <c r="AC275" s="519"/>
      <c r="AD275" s="519"/>
      <c r="AE275" s="519"/>
      <c r="AF275" s="519"/>
      <c r="HQ275" s="519"/>
      <c r="HR275" s="519"/>
      <c r="HS275" s="519"/>
      <c r="HT275" s="519"/>
      <c r="HU275" s="519"/>
      <c r="HV275" s="519"/>
      <c r="HW275" s="519"/>
      <c r="HX275" s="519"/>
      <c r="HY275" s="519"/>
      <c r="HZ275" s="519"/>
      <c r="IA275" s="519"/>
      <c r="IB275" s="519"/>
      <c r="IC275" s="519"/>
      <c r="ID275" s="519"/>
      <c r="IE275" s="519"/>
      <c r="IF275" s="519"/>
      <c r="IG275" s="519"/>
      <c r="IH275" s="519"/>
      <c r="II275" s="519"/>
      <c r="IJ275" s="519"/>
      <c r="IK275" s="519"/>
      <c r="IL275" s="519"/>
      <c r="IM275" s="519"/>
      <c r="IN275" s="519"/>
      <c r="IO275" s="519"/>
      <c r="IP275" s="519"/>
      <c r="IQ275" s="519"/>
      <c r="IR275" s="519"/>
      <c r="IS275" s="519"/>
      <c r="IT275" s="519"/>
      <c r="IU275" s="519"/>
      <c r="IV275" s="519"/>
    </row>
    <row r="276" spans="1:8" s="508" customFormat="1" ht="24.75" customHeight="1" hidden="1">
      <c r="A276" s="534" t="s">
        <v>205</v>
      </c>
      <c r="B276" s="360">
        <f>SUM(B277:B280)</f>
        <v>0</v>
      </c>
      <c r="C276" s="360">
        <f t="shared" si="11"/>
        <v>0</v>
      </c>
      <c r="D276" s="360">
        <v>0</v>
      </c>
      <c r="E276" s="536"/>
      <c r="F276" s="539"/>
      <c r="G276" s="536"/>
      <c r="H276" s="540"/>
    </row>
    <row r="277" spans="1:256" s="510" customFormat="1" ht="24.75" customHeight="1" hidden="1">
      <c r="A277" s="541" t="s">
        <v>206</v>
      </c>
      <c r="B277" s="363"/>
      <c r="C277" s="363">
        <f t="shared" si="11"/>
        <v>0</v>
      </c>
      <c r="D277" s="363">
        <v>0</v>
      </c>
      <c r="E277" s="542"/>
      <c r="F277" s="543"/>
      <c r="G277" s="542"/>
      <c r="H277" s="518"/>
      <c r="I277" s="519"/>
      <c r="J277" s="519"/>
      <c r="K277" s="519"/>
      <c r="L277" s="519"/>
      <c r="M277" s="519"/>
      <c r="N277" s="519"/>
      <c r="O277" s="519"/>
      <c r="P277" s="519"/>
      <c r="Q277" s="519"/>
      <c r="R277" s="519"/>
      <c r="S277" s="519"/>
      <c r="T277" s="519"/>
      <c r="U277" s="519"/>
      <c r="V277" s="519"/>
      <c r="W277" s="519"/>
      <c r="X277" s="519"/>
      <c r="Y277" s="519"/>
      <c r="Z277" s="519"/>
      <c r="AA277" s="519"/>
      <c r="AB277" s="519"/>
      <c r="AC277" s="519"/>
      <c r="AD277" s="519"/>
      <c r="AE277" s="519"/>
      <c r="AF277" s="519"/>
      <c r="HQ277" s="519"/>
      <c r="HR277" s="519"/>
      <c r="HS277" s="519"/>
      <c r="HT277" s="519"/>
      <c r="HU277" s="519"/>
      <c r="HV277" s="519"/>
      <c r="HW277" s="519"/>
      <c r="HX277" s="519"/>
      <c r="HY277" s="519"/>
      <c r="HZ277" s="519"/>
      <c r="IA277" s="519"/>
      <c r="IB277" s="519"/>
      <c r="IC277" s="519"/>
      <c r="ID277" s="519"/>
      <c r="IE277" s="519"/>
      <c r="IF277" s="519"/>
      <c r="IG277" s="519"/>
      <c r="IH277" s="519"/>
      <c r="II277" s="519"/>
      <c r="IJ277" s="519"/>
      <c r="IK277" s="519"/>
      <c r="IL277" s="519"/>
      <c r="IM277" s="519"/>
      <c r="IN277" s="519"/>
      <c r="IO277" s="519"/>
      <c r="IP277" s="519"/>
      <c r="IQ277" s="519"/>
      <c r="IR277" s="519"/>
      <c r="IS277" s="519"/>
      <c r="IT277" s="519"/>
      <c r="IU277" s="519"/>
      <c r="IV277" s="519"/>
    </row>
    <row r="278" spans="1:256" s="510" customFormat="1" ht="24.75" customHeight="1" hidden="1">
      <c r="A278" s="541" t="s">
        <v>207</v>
      </c>
      <c r="B278" s="363"/>
      <c r="C278" s="363">
        <f t="shared" si="11"/>
        <v>0</v>
      </c>
      <c r="D278" s="363">
        <v>0</v>
      </c>
      <c r="E278" s="542"/>
      <c r="F278" s="543"/>
      <c r="G278" s="542"/>
      <c r="H278" s="518"/>
      <c r="I278" s="519"/>
      <c r="J278" s="519"/>
      <c r="K278" s="519"/>
      <c r="L278" s="519"/>
      <c r="M278" s="519"/>
      <c r="N278" s="519"/>
      <c r="O278" s="519"/>
      <c r="P278" s="519"/>
      <c r="Q278" s="519"/>
      <c r="R278" s="519"/>
      <c r="S278" s="519"/>
      <c r="T278" s="519"/>
      <c r="U278" s="519"/>
      <c r="V278" s="519"/>
      <c r="W278" s="519"/>
      <c r="X278" s="519"/>
      <c r="Y278" s="519"/>
      <c r="Z278" s="519"/>
      <c r="AA278" s="519"/>
      <c r="AB278" s="519"/>
      <c r="AC278" s="519"/>
      <c r="AD278" s="519"/>
      <c r="AE278" s="519"/>
      <c r="AF278" s="519"/>
      <c r="HQ278" s="519"/>
      <c r="HR278" s="519"/>
      <c r="HS278" s="519"/>
      <c r="HT278" s="519"/>
      <c r="HU278" s="519"/>
      <c r="HV278" s="519"/>
      <c r="HW278" s="519"/>
      <c r="HX278" s="519"/>
      <c r="HY278" s="519"/>
      <c r="HZ278" s="519"/>
      <c r="IA278" s="519"/>
      <c r="IB278" s="519"/>
      <c r="IC278" s="519"/>
      <c r="ID278" s="519"/>
      <c r="IE278" s="519"/>
      <c r="IF278" s="519"/>
      <c r="IG278" s="519"/>
      <c r="IH278" s="519"/>
      <c r="II278" s="519"/>
      <c r="IJ278" s="519"/>
      <c r="IK278" s="519"/>
      <c r="IL278" s="519"/>
      <c r="IM278" s="519"/>
      <c r="IN278" s="519"/>
      <c r="IO278" s="519"/>
      <c r="IP278" s="519"/>
      <c r="IQ278" s="519"/>
      <c r="IR278" s="519"/>
      <c r="IS278" s="519"/>
      <c r="IT278" s="519"/>
      <c r="IU278" s="519"/>
      <c r="IV278" s="519"/>
    </row>
    <row r="279" spans="1:232" s="508" customFormat="1" ht="24.75" customHeight="1" hidden="1">
      <c r="A279" s="541" t="s">
        <v>208</v>
      </c>
      <c r="B279" s="363"/>
      <c r="C279" s="363">
        <f t="shared" si="11"/>
        <v>0</v>
      </c>
      <c r="D279" s="363">
        <v>0</v>
      </c>
      <c r="E279" s="542"/>
      <c r="F279" s="543"/>
      <c r="G279" s="542"/>
      <c r="H279" s="544"/>
      <c r="HX279" s="508">
        <f>SUM(A279:HW279)</f>
        <v>0</v>
      </c>
    </row>
    <row r="280" spans="1:256" s="509" customFormat="1" ht="24.75" customHeight="1" hidden="1">
      <c r="A280" s="541" t="s">
        <v>209</v>
      </c>
      <c r="B280" s="363"/>
      <c r="C280" s="363">
        <f t="shared" si="11"/>
        <v>0</v>
      </c>
      <c r="D280" s="363">
        <f>SUM(D281:D285)</f>
        <v>0</v>
      </c>
      <c r="E280" s="542"/>
      <c r="F280" s="543"/>
      <c r="G280" s="542"/>
      <c r="H280" s="518"/>
      <c r="I280" s="519"/>
      <c r="J280" s="519"/>
      <c r="K280" s="519"/>
      <c r="L280" s="519"/>
      <c r="M280" s="519"/>
      <c r="N280" s="519"/>
      <c r="O280" s="519"/>
      <c r="P280" s="519"/>
      <c r="Q280" s="519"/>
      <c r="R280" s="519"/>
      <c r="S280" s="519"/>
      <c r="T280" s="519"/>
      <c r="U280" s="519"/>
      <c r="V280" s="519"/>
      <c r="W280" s="519"/>
      <c r="X280" s="519"/>
      <c r="Y280" s="519"/>
      <c r="Z280" s="519"/>
      <c r="AA280" s="519"/>
      <c r="AB280" s="519"/>
      <c r="AC280" s="519"/>
      <c r="AD280" s="519"/>
      <c r="AE280" s="519"/>
      <c r="AF280" s="519"/>
      <c r="HQ280" s="519"/>
      <c r="HR280" s="519"/>
      <c r="HS280" s="519"/>
      <c r="HT280" s="519"/>
      <c r="HU280" s="519"/>
      <c r="HV280" s="519"/>
      <c r="HW280" s="519"/>
      <c r="HX280" s="519"/>
      <c r="HY280" s="519"/>
      <c r="HZ280" s="519"/>
      <c r="IA280" s="519"/>
      <c r="IB280" s="519"/>
      <c r="IC280" s="519"/>
      <c r="ID280" s="519"/>
      <c r="IE280" s="519"/>
      <c r="IF280" s="519"/>
      <c r="IG280" s="519"/>
      <c r="IH280" s="519"/>
      <c r="II280" s="519"/>
      <c r="IJ280" s="519"/>
      <c r="IK280" s="519"/>
      <c r="IL280" s="519"/>
      <c r="IM280" s="519"/>
      <c r="IN280" s="519"/>
      <c r="IO280" s="519"/>
      <c r="IP280" s="519"/>
      <c r="IQ280" s="519"/>
      <c r="IR280" s="519"/>
      <c r="IS280" s="519"/>
      <c r="IT280" s="519"/>
      <c r="IU280" s="519"/>
      <c r="IV280" s="519"/>
    </row>
    <row r="281" spans="1:8" s="508" customFormat="1" ht="24.75" customHeight="1" hidden="1">
      <c r="A281" s="534" t="s">
        <v>210</v>
      </c>
      <c r="B281" s="360">
        <f>SUM(B282:B286)</f>
        <v>0</v>
      </c>
      <c r="C281" s="360">
        <f t="shared" si="11"/>
        <v>0</v>
      </c>
      <c r="D281" s="360">
        <v>0</v>
      </c>
      <c r="E281" s="536"/>
      <c r="F281" s="539"/>
      <c r="G281" s="536"/>
      <c r="H281" s="540"/>
    </row>
    <row r="282" spans="1:256" s="510" customFormat="1" ht="24.75" customHeight="1" hidden="1">
      <c r="A282" s="541" t="s">
        <v>45</v>
      </c>
      <c r="B282" s="363"/>
      <c r="C282" s="363">
        <f t="shared" si="11"/>
        <v>0</v>
      </c>
      <c r="D282" s="363">
        <v>0</v>
      </c>
      <c r="E282" s="542"/>
      <c r="F282" s="543"/>
      <c r="G282" s="542"/>
      <c r="H282" s="518"/>
      <c r="I282" s="519"/>
      <c r="J282" s="519"/>
      <c r="K282" s="519"/>
      <c r="L282" s="519"/>
      <c r="M282" s="519"/>
      <c r="N282" s="519"/>
      <c r="O282" s="519"/>
      <c r="P282" s="519"/>
      <c r="Q282" s="519"/>
      <c r="R282" s="519"/>
      <c r="S282" s="519"/>
      <c r="T282" s="519"/>
      <c r="U282" s="519"/>
      <c r="V282" s="519"/>
      <c r="W282" s="519"/>
      <c r="X282" s="519"/>
      <c r="Y282" s="519"/>
      <c r="Z282" s="519"/>
      <c r="AA282" s="519"/>
      <c r="AB282" s="519"/>
      <c r="AC282" s="519"/>
      <c r="AD282" s="519"/>
      <c r="AE282" s="519"/>
      <c r="AF282" s="519"/>
      <c r="HQ282" s="519"/>
      <c r="HR282" s="519"/>
      <c r="HS282" s="519"/>
      <c r="HT282" s="519"/>
      <c r="HU282" s="519"/>
      <c r="HV282" s="519"/>
      <c r="HW282" s="519"/>
      <c r="HX282" s="519"/>
      <c r="HY282" s="519"/>
      <c r="HZ282" s="519"/>
      <c r="IA282" s="519"/>
      <c r="IB282" s="519"/>
      <c r="IC282" s="519"/>
      <c r="ID282" s="519"/>
      <c r="IE282" s="519"/>
      <c r="IF282" s="519"/>
      <c r="IG282" s="519"/>
      <c r="IH282" s="519"/>
      <c r="II282" s="519"/>
      <c r="IJ282" s="519"/>
      <c r="IK282" s="519"/>
      <c r="IL282" s="519"/>
      <c r="IM282" s="519"/>
      <c r="IN282" s="519"/>
      <c r="IO282" s="519"/>
      <c r="IP282" s="519"/>
      <c r="IQ282" s="519"/>
      <c r="IR282" s="519"/>
      <c r="IS282" s="519"/>
      <c r="IT282" s="519"/>
      <c r="IU282" s="519"/>
      <c r="IV282" s="519"/>
    </row>
    <row r="283" spans="1:8" s="508" customFormat="1" ht="24.75" customHeight="1" hidden="1">
      <c r="A283" s="541" t="s">
        <v>46</v>
      </c>
      <c r="B283" s="363"/>
      <c r="C283" s="363">
        <f t="shared" si="11"/>
        <v>0</v>
      </c>
      <c r="D283" s="363">
        <v>0</v>
      </c>
      <c r="E283" s="542"/>
      <c r="F283" s="543"/>
      <c r="G283" s="542"/>
      <c r="H283" s="544"/>
    </row>
    <row r="284" spans="1:256" s="510" customFormat="1" ht="24.75" customHeight="1" hidden="1">
      <c r="A284" s="541" t="s">
        <v>47</v>
      </c>
      <c r="B284" s="363"/>
      <c r="C284" s="363">
        <f t="shared" si="11"/>
        <v>0</v>
      </c>
      <c r="D284" s="363">
        <v>0</v>
      </c>
      <c r="E284" s="542"/>
      <c r="F284" s="543"/>
      <c r="G284" s="542"/>
      <c r="H284" s="518"/>
      <c r="I284" s="519"/>
      <c r="J284" s="519"/>
      <c r="K284" s="519"/>
      <c r="L284" s="519"/>
      <c r="M284" s="519"/>
      <c r="N284" s="519"/>
      <c r="O284" s="519"/>
      <c r="P284" s="519"/>
      <c r="Q284" s="519"/>
      <c r="R284" s="519"/>
      <c r="S284" s="519"/>
      <c r="T284" s="519"/>
      <c r="U284" s="519"/>
      <c r="V284" s="519"/>
      <c r="W284" s="519"/>
      <c r="X284" s="519"/>
      <c r="Y284" s="519"/>
      <c r="Z284" s="519"/>
      <c r="AA284" s="519"/>
      <c r="AB284" s="519"/>
      <c r="AC284" s="519"/>
      <c r="AD284" s="519"/>
      <c r="AE284" s="519"/>
      <c r="AF284" s="519"/>
      <c r="HQ284" s="519"/>
      <c r="HR284" s="519"/>
      <c r="HS284" s="519"/>
      <c r="HT284" s="519"/>
      <c r="HU284" s="519"/>
      <c r="HV284" s="519"/>
      <c r="HW284" s="519"/>
      <c r="HX284" s="519"/>
      <c r="HY284" s="519"/>
      <c r="HZ284" s="519"/>
      <c r="IA284" s="519"/>
      <c r="IB284" s="519"/>
      <c r="IC284" s="519"/>
      <c r="ID284" s="519"/>
      <c r="IE284" s="519"/>
      <c r="IF284" s="519"/>
      <c r="IG284" s="519"/>
      <c r="IH284" s="519"/>
      <c r="II284" s="519"/>
      <c r="IJ284" s="519"/>
      <c r="IK284" s="519"/>
      <c r="IL284" s="519"/>
      <c r="IM284" s="519"/>
      <c r="IN284" s="519"/>
      <c r="IO284" s="519"/>
      <c r="IP284" s="519"/>
      <c r="IQ284" s="519"/>
      <c r="IR284" s="519"/>
      <c r="IS284" s="519"/>
      <c r="IT284" s="519"/>
      <c r="IU284" s="519"/>
      <c r="IV284" s="519"/>
    </row>
    <row r="285" spans="1:8" s="508" customFormat="1" ht="24.75" customHeight="1" hidden="1">
      <c r="A285" s="541" t="s">
        <v>54</v>
      </c>
      <c r="B285" s="363"/>
      <c r="C285" s="363">
        <f t="shared" si="11"/>
        <v>0</v>
      </c>
      <c r="D285" s="363">
        <v>0</v>
      </c>
      <c r="E285" s="542"/>
      <c r="F285" s="543"/>
      <c r="G285" s="542"/>
      <c r="H285" s="544"/>
    </row>
    <row r="286" spans="1:256" s="509" customFormat="1" ht="24.75" customHeight="1" hidden="1">
      <c r="A286" s="541" t="s">
        <v>211</v>
      </c>
      <c r="B286" s="363"/>
      <c r="C286" s="363">
        <f t="shared" si="11"/>
        <v>0</v>
      </c>
      <c r="D286" s="363">
        <f aca="true" t="shared" si="12" ref="D286:D291">D287</f>
        <v>0</v>
      </c>
      <c r="E286" s="542"/>
      <c r="F286" s="543"/>
      <c r="G286" s="542"/>
      <c r="H286" s="518"/>
      <c r="I286" s="519"/>
      <c r="J286" s="519"/>
      <c r="K286" s="519"/>
      <c r="L286" s="519"/>
      <c r="M286" s="519"/>
      <c r="N286" s="519"/>
      <c r="O286" s="519"/>
      <c r="P286" s="519"/>
      <c r="Q286" s="519"/>
      <c r="R286" s="519"/>
      <c r="S286" s="519"/>
      <c r="T286" s="519"/>
      <c r="U286" s="519"/>
      <c r="V286" s="519"/>
      <c r="W286" s="519"/>
      <c r="X286" s="519"/>
      <c r="Y286" s="519"/>
      <c r="Z286" s="519"/>
      <c r="AA286" s="519"/>
      <c r="AB286" s="519"/>
      <c r="AC286" s="519"/>
      <c r="AD286" s="519"/>
      <c r="AE286" s="519"/>
      <c r="AF286" s="519"/>
      <c r="HQ286" s="519"/>
      <c r="HR286" s="519"/>
      <c r="HS286" s="519"/>
      <c r="HT286" s="519"/>
      <c r="HU286" s="519"/>
      <c r="HV286" s="519"/>
      <c r="HW286" s="519"/>
      <c r="HX286" s="519"/>
      <c r="HY286" s="519"/>
      <c r="HZ286" s="519"/>
      <c r="IA286" s="519"/>
      <c r="IB286" s="519"/>
      <c r="IC286" s="519"/>
      <c r="ID286" s="519"/>
      <c r="IE286" s="519"/>
      <c r="IF286" s="519"/>
      <c r="IG286" s="519"/>
      <c r="IH286" s="519"/>
      <c r="II286" s="519"/>
      <c r="IJ286" s="519"/>
      <c r="IK286" s="519"/>
      <c r="IL286" s="519"/>
      <c r="IM286" s="519"/>
      <c r="IN286" s="519"/>
      <c r="IO286" s="519"/>
      <c r="IP286" s="519"/>
      <c r="IQ286" s="519"/>
      <c r="IR286" s="519"/>
      <c r="IS286" s="519"/>
      <c r="IT286" s="519"/>
      <c r="IU286" s="519"/>
      <c r="IV286" s="519"/>
    </row>
    <row r="287" spans="1:8" s="508" customFormat="1" ht="24.75" customHeight="1" hidden="1">
      <c r="A287" s="534" t="s">
        <v>212</v>
      </c>
      <c r="B287" s="360">
        <f aca="true" t="shared" si="13" ref="B287:B292">B288</f>
        <v>0</v>
      </c>
      <c r="C287" s="360">
        <f t="shared" si="11"/>
        <v>0</v>
      </c>
      <c r="D287" s="360">
        <v>0</v>
      </c>
      <c r="E287" s="536"/>
      <c r="F287" s="539"/>
      <c r="G287" s="536"/>
      <c r="H287" s="540"/>
    </row>
    <row r="288" spans="1:256" s="509" customFormat="1" ht="24.75" customHeight="1" hidden="1">
      <c r="A288" s="541" t="s">
        <v>213</v>
      </c>
      <c r="B288" s="363"/>
      <c r="C288" s="363">
        <f t="shared" si="11"/>
        <v>0</v>
      </c>
      <c r="D288" s="363">
        <f>SUM(D289,D291,D293,D295,D305)</f>
        <v>0</v>
      </c>
      <c r="E288" s="542"/>
      <c r="F288" s="543"/>
      <c r="G288" s="542"/>
      <c r="H288" s="518"/>
      <c r="I288" s="519"/>
      <c r="J288" s="519"/>
      <c r="K288" s="519"/>
      <c r="L288" s="519"/>
      <c r="M288" s="519"/>
      <c r="N288" s="519"/>
      <c r="O288" s="519"/>
      <c r="P288" s="519"/>
      <c r="Q288" s="519"/>
      <c r="R288" s="519"/>
      <c r="S288" s="519"/>
      <c r="T288" s="519"/>
      <c r="U288" s="519"/>
      <c r="V288" s="519"/>
      <c r="W288" s="519"/>
      <c r="X288" s="519"/>
      <c r="Y288" s="519"/>
      <c r="Z288" s="519"/>
      <c r="AA288" s="519"/>
      <c r="AB288" s="519"/>
      <c r="AC288" s="519"/>
      <c r="AD288" s="519"/>
      <c r="AE288" s="519"/>
      <c r="AF288" s="519"/>
      <c r="HQ288" s="519"/>
      <c r="HR288" s="519"/>
      <c r="HS288" s="519"/>
      <c r="HT288" s="519"/>
      <c r="HU288" s="519"/>
      <c r="HV288" s="519"/>
      <c r="HW288" s="519"/>
      <c r="HX288" s="519"/>
      <c r="HY288" s="519"/>
      <c r="HZ288" s="519"/>
      <c r="IA288" s="519"/>
      <c r="IB288" s="519"/>
      <c r="IC288" s="519"/>
      <c r="ID288" s="519"/>
      <c r="IE288" s="519"/>
      <c r="IF288" s="519"/>
      <c r="IG288" s="519"/>
      <c r="IH288" s="519"/>
      <c r="II288" s="519"/>
      <c r="IJ288" s="519"/>
      <c r="IK288" s="519"/>
      <c r="IL288" s="519"/>
      <c r="IM288" s="519"/>
      <c r="IN288" s="519"/>
      <c r="IO288" s="519"/>
      <c r="IP288" s="519"/>
      <c r="IQ288" s="519"/>
      <c r="IR288" s="519"/>
      <c r="IS288" s="519"/>
      <c r="IT288" s="519"/>
      <c r="IU288" s="519"/>
      <c r="IV288" s="519"/>
    </row>
    <row r="289" spans="1:8" s="508" customFormat="1" ht="24.75" customHeight="1" hidden="1">
      <c r="A289" s="534" t="s">
        <v>214</v>
      </c>
      <c r="B289" s="360">
        <f>SUM(B290,B292,B294,B296,B306)</f>
        <v>0</v>
      </c>
      <c r="C289" s="360">
        <f t="shared" si="11"/>
        <v>0</v>
      </c>
      <c r="D289" s="360">
        <f t="shared" si="12"/>
        <v>0</v>
      </c>
      <c r="E289" s="536"/>
      <c r="F289" s="539"/>
      <c r="G289" s="536"/>
      <c r="H289" s="540"/>
    </row>
    <row r="290" spans="1:8" s="508" customFormat="1" ht="24.75" customHeight="1" hidden="1">
      <c r="A290" s="534" t="s">
        <v>215</v>
      </c>
      <c r="B290" s="360">
        <f t="shared" si="13"/>
        <v>0</v>
      </c>
      <c r="C290" s="360">
        <f t="shared" si="11"/>
        <v>0</v>
      </c>
      <c r="D290" s="360">
        <v>0</v>
      </c>
      <c r="E290" s="536"/>
      <c r="F290" s="539"/>
      <c r="G290" s="536"/>
      <c r="H290" s="540"/>
    </row>
    <row r="291" spans="1:256" s="509" customFormat="1" ht="24.75" customHeight="1" hidden="1">
      <c r="A291" s="541" t="s">
        <v>216</v>
      </c>
      <c r="B291" s="363"/>
      <c r="C291" s="363">
        <f t="shared" si="11"/>
        <v>0</v>
      </c>
      <c r="D291" s="363">
        <f t="shared" si="12"/>
        <v>0</v>
      </c>
      <c r="E291" s="542"/>
      <c r="F291" s="543"/>
      <c r="G291" s="542"/>
      <c r="H291" s="518"/>
      <c r="I291" s="519"/>
      <c r="J291" s="519"/>
      <c r="K291" s="519"/>
      <c r="L291" s="519"/>
      <c r="M291" s="519"/>
      <c r="N291" s="519"/>
      <c r="O291" s="519"/>
      <c r="P291" s="519"/>
      <c r="Q291" s="519"/>
      <c r="R291" s="519"/>
      <c r="S291" s="519"/>
      <c r="T291" s="519"/>
      <c r="U291" s="519"/>
      <c r="V291" s="519"/>
      <c r="W291" s="519"/>
      <c r="X291" s="519"/>
      <c r="Y291" s="519"/>
      <c r="Z291" s="519"/>
      <c r="AA291" s="519"/>
      <c r="AB291" s="519"/>
      <c r="AC291" s="519"/>
      <c r="AD291" s="519"/>
      <c r="AE291" s="519"/>
      <c r="AF291" s="519"/>
      <c r="HQ291" s="519"/>
      <c r="HR291" s="519"/>
      <c r="HS291" s="519"/>
      <c r="HT291" s="519"/>
      <c r="HU291" s="519"/>
      <c r="HV291" s="519"/>
      <c r="HW291" s="519"/>
      <c r="HX291" s="519"/>
      <c r="HY291" s="519"/>
      <c r="HZ291" s="519"/>
      <c r="IA291" s="519"/>
      <c r="IB291" s="519"/>
      <c r="IC291" s="519"/>
      <c r="ID291" s="519"/>
      <c r="IE291" s="519"/>
      <c r="IF291" s="519"/>
      <c r="IG291" s="519"/>
      <c r="IH291" s="519"/>
      <c r="II291" s="519"/>
      <c r="IJ291" s="519"/>
      <c r="IK291" s="519"/>
      <c r="IL291" s="519"/>
      <c r="IM291" s="519"/>
      <c r="IN291" s="519"/>
      <c r="IO291" s="519"/>
      <c r="IP291" s="519"/>
      <c r="IQ291" s="519"/>
      <c r="IR291" s="519"/>
      <c r="IS291" s="519"/>
      <c r="IT291" s="519"/>
      <c r="IU291" s="519"/>
      <c r="IV291" s="519"/>
    </row>
    <row r="292" spans="1:8" s="508" customFormat="1" ht="24.75" customHeight="1" hidden="1">
      <c r="A292" s="534" t="s">
        <v>217</v>
      </c>
      <c r="B292" s="360">
        <f t="shared" si="13"/>
        <v>0</v>
      </c>
      <c r="C292" s="360">
        <f t="shared" si="11"/>
        <v>0</v>
      </c>
      <c r="D292" s="360">
        <v>0</v>
      </c>
      <c r="E292" s="536"/>
      <c r="F292" s="539"/>
      <c r="G292" s="536"/>
      <c r="H292" s="540"/>
    </row>
    <row r="293" spans="1:8" s="508" customFormat="1" ht="24.75" customHeight="1" hidden="1">
      <c r="A293" s="541" t="s">
        <v>218</v>
      </c>
      <c r="B293" s="363"/>
      <c r="C293" s="363">
        <f t="shared" si="11"/>
        <v>0</v>
      </c>
      <c r="D293" s="363">
        <f>D294</f>
        <v>0</v>
      </c>
      <c r="E293" s="542"/>
      <c r="F293" s="543"/>
      <c r="G293" s="542"/>
      <c r="H293" s="544"/>
    </row>
    <row r="294" spans="1:8" s="508" customFormat="1" ht="24.75" customHeight="1" hidden="1">
      <c r="A294" s="534" t="s">
        <v>219</v>
      </c>
      <c r="B294" s="360">
        <f>B295</f>
        <v>0</v>
      </c>
      <c r="C294" s="360">
        <f t="shared" si="11"/>
        <v>0</v>
      </c>
      <c r="D294" s="360">
        <v>0</v>
      </c>
      <c r="E294" s="536"/>
      <c r="F294" s="539"/>
      <c r="G294" s="536"/>
      <c r="H294" s="540"/>
    </row>
    <row r="295" spans="1:8" s="508" customFormat="1" ht="24.75" customHeight="1" hidden="1">
      <c r="A295" s="541" t="s">
        <v>220</v>
      </c>
      <c r="B295" s="363"/>
      <c r="C295" s="363">
        <f t="shared" si="11"/>
        <v>0</v>
      </c>
      <c r="D295" s="363">
        <f>SUM(D296:D304)</f>
        <v>0</v>
      </c>
      <c r="E295" s="542"/>
      <c r="F295" s="543"/>
      <c r="G295" s="542"/>
      <c r="H295" s="544"/>
    </row>
    <row r="296" spans="1:8" s="508" customFormat="1" ht="24.75" customHeight="1" hidden="1">
      <c r="A296" s="534" t="s">
        <v>221</v>
      </c>
      <c r="B296" s="360">
        <f>SUM(B297:B305)</f>
        <v>0</v>
      </c>
      <c r="C296" s="360">
        <f t="shared" si="11"/>
        <v>0</v>
      </c>
      <c r="D296" s="360">
        <v>0</v>
      </c>
      <c r="E296" s="536"/>
      <c r="F296" s="539"/>
      <c r="G296" s="536"/>
      <c r="H296" s="540"/>
    </row>
    <row r="297" spans="1:8" s="508" customFormat="1" ht="24.75" customHeight="1" hidden="1">
      <c r="A297" s="541" t="s">
        <v>222</v>
      </c>
      <c r="B297" s="363"/>
      <c r="C297" s="363">
        <f t="shared" si="11"/>
        <v>0</v>
      </c>
      <c r="D297" s="363">
        <v>0</v>
      </c>
      <c r="E297" s="542"/>
      <c r="F297" s="543"/>
      <c r="G297" s="542"/>
      <c r="H297" s="544"/>
    </row>
    <row r="298" spans="1:256" s="510" customFormat="1" ht="24.75" customHeight="1" hidden="1">
      <c r="A298" s="541" t="s">
        <v>223</v>
      </c>
      <c r="B298" s="363"/>
      <c r="C298" s="363">
        <f t="shared" si="11"/>
        <v>0</v>
      </c>
      <c r="D298" s="363">
        <v>0</v>
      </c>
      <c r="E298" s="542"/>
      <c r="F298" s="543"/>
      <c r="G298" s="542"/>
      <c r="H298" s="518"/>
      <c r="I298" s="519"/>
      <c r="J298" s="519"/>
      <c r="K298" s="519"/>
      <c r="L298" s="519"/>
      <c r="M298" s="519"/>
      <c r="N298" s="519"/>
      <c r="O298" s="519"/>
      <c r="P298" s="519"/>
      <c r="Q298" s="519"/>
      <c r="R298" s="519"/>
      <c r="S298" s="519"/>
      <c r="T298" s="519"/>
      <c r="U298" s="519"/>
      <c r="V298" s="519"/>
      <c r="W298" s="519"/>
      <c r="X298" s="519"/>
      <c r="Y298" s="519"/>
      <c r="Z298" s="519"/>
      <c r="AA298" s="519"/>
      <c r="AB298" s="519"/>
      <c r="AC298" s="519"/>
      <c r="AD298" s="519"/>
      <c r="AE298" s="519"/>
      <c r="AF298" s="519"/>
      <c r="HQ298" s="519"/>
      <c r="HR298" s="519"/>
      <c r="HS298" s="519"/>
      <c r="HT298" s="519"/>
      <c r="HU298" s="519"/>
      <c r="HV298" s="519"/>
      <c r="HW298" s="519"/>
      <c r="HX298" s="519"/>
      <c r="HY298" s="519"/>
      <c r="HZ298" s="519"/>
      <c r="IA298" s="519"/>
      <c r="IB298" s="519"/>
      <c r="IC298" s="519"/>
      <c r="ID298" s="519"/>
      <c r="IE298" s="519"/>
      <c r="IF298" s="519"/>
      <c r="IG298" s="519"/>
      <c r="IH298" s="519"/>
      <c r="II298" s="519"/>
      <c r="IJ298" s="519"/>
      <c r="IK298" s="519"/>
      <c r="IL298" s="519"/>
      <c r="IM298" s="519"/>
      <c r="IN298" s="519"/>
      <c r="IO298" s="519"/>
      <c r="IP298" s="519"/>
      <c r="IQ298" s="519"/>
      <c r="IR298" s="519"/>
      <c r="IS298" s="519"/>
      <c r="IT298" s="519"/>
      <c r="IU298" s="519"/>
      <c r="IV298" s="519"/>
    </row>
    <row r="299" spans="1:8" s="508" customFormat="1" ht="24.75" customHeight="1" hidden="1">
      <c r="A299" s="541" t="s">
        <v>224</v>
      </c>
      <c r="B299" s="363"/>
      <c r="C299" s="363">
        <f t="shared" si="11"/>
        <v>0</v>
      </c>
      <c r="D299" s="363">
        <v>0</v>
      </c>
      <c r="E299" s="542"/>
      <c r="F299" s="543"/>
      <c r="G299" s="542"/>
      <c r="H299" s="544"/>
    </row>
    <row r="300" spans="1:256" s="510" customFormat="1" ht="24.75" customHeight="1" hidden="1">
      <c r="A300" s="541" t="s">
        <v>225</v>
      </c>
      <c r="B300" s="363"/>
      <c r="C300" s="363">
        <f t="shared" si="11"/>
        <v>0</v>
      </c>
      <c r="D300" s="363">
        <v>0</v>
      </c>
      <c r="E300" s="542"/>
      <c r="F300" s="543"/>
      <c r="G300" s="542"/>
      <c r="H300" s="518"/>
      <c r="I300" s="519"/>
      <c r="J300" s="519"/>
      <c r="K300" s="519"/>
      <c r="L300" s="519"/>
      <c r="M300" s="519"/>
      <c r="N300" s="519"/>
      <c r="O300" s="519"/>
      <c r="P300" s="519"/>
      <c r="Q300" s="519"/>
      <c r="R300" s="519"/>
      <c r="S300" s="519"/>
      <c r="T300" s="519"/>
      <c r="U300" s="519"/>
      <c r="V300" s="519"/>
      <c r="W300" s="519"/>
      <c r="X300" s="519"/>
      <c r="Y300" s="519"/>
      <c r="Z300" s="519"/>
      <c r="AA300" s="519"/>
      <c r="AB300" s="519"/>
      <c r="AC300" s="519"/>
      <c r="AD300" s="519"/>
      <c r="AE300" s="519"/>
      <c r="AF300" s="519"/>
      <c r="HQ300" s="519"/>
      <c r="HR300" s="519"/>
      <c r="HS300" s="519"/>
      <c r="HT300" s="519"/>
      <c r="HU300" s="519"/>
      <c r="HV300" s="519"/>
      <c r="HW300" s="519"/>
      <c r="HX300" s="519"/>
      <c r="HY300" s="519"/>
      <c r="HZ300" s="519"/>
      <c r="IA300" s="519"/>
      <c r="IB300" s="519"/>
      <c r="IC300" s="519"/>
      <c r="ID300" s="519"/>
      <c r="IE300" s="519"/>
      <c r="IF300" s="519"/>
      <c r="IG300" s="519"/>
      <c r="IH300" s="519"/>
      <c r="II300" s="519"/>
      <c r="IJ300" s="519"/>
      <c r="IK300" s="519"/>
      <c r="IL300" s="519"/>
      <c r="IM300" s="519"/>
      <c r="IN300" s="519"/>
      <c r="IO300" s="519"/>
      <c r="IP300" s="519"/>
      <c r="IQ300" s="519"/>
      <c r="IR300" s="519"/>
      <c r="IS300" s="519"/>
      <c r="IT300" s="519"/>
      <c r="IU300" s="519"/>
      <c r="IV300" s="519"/>
    </row>
    <row r="301" spans="1:256" s="510" customFormat="1" ht="24.75" customHeight="1" hidden="1">
      <c r="A301" s="541" t="s">
        <v>226</v>
      </c>
      <c r="B301" s="363"/>
      <c r="C301" s="363">
        <f t="shared" si="11"/>
        <v>0</v>
      </c>
      <c r="D301" s="363">
        <v>0</v>
      </c>
      <c r="E301" s="542"/>
      <c r="F301" s="543"/>
      <c r="G301" s="542"/>
      <c r="H301" s="518"/>
      <c r="I301" s="519"/>
      <c r="J301" s="519"/>
      <c r="K301" s="519"/>
      <c r="L301" s="519"/>
      <c r="M301" s="519"/>
      <c r="N301" s="519"/>
      <c r="O301" s="519"/>
      <c r="P301" s="519"/>
      <c r="Q301" s="519"/>
      <c r="R301" s="519"/>
      <c r="S301" s="519"/>
      <c r="T301" s="519"/>
      <c r="U301" s="519"/>
      <c r="V301" s="519"/>
      <c r="W301" s="519"/>
      <c r="X301" s="519"/>
      <c r="Y301" s="519"/>
      <c r="Z301" s="519"/>
      <c r="AA301" s="519"/>
      <c r="AB301" s="519"/>
      <c r="AC301" s="519"/>
      <c r="AD301" s="519"/>
      <c r="AE301" s="519"/>
      <c r="AF301" s="519"/>
      <c r="HQ301" s="519"/>
      <c r="HR301" s="519"/>
      <c r="HS301" s="519"/>
      <c r="HT301" s="519"/>
      <c r="HU301" s="519"/>
      <c r="HV301" s="519"/>
      <c r="HW301" s="519"/>
      <c r="HX301" s="519"/>
      <c r="HY301" s="519"/>
      <c r="HZ301" s="519"/>
      <c r="IA301" s="519"/>
      <c r="IB301" s="519"/>
      <c r="IC301" s="519"/>
      <c r="ID301" s="519"/>
      <c r="IE301" s="519"/>
      <c r="IF301" s="519"/>
      <c r="IG301" s="519"/>
      <c r="IH301" s="519"/>
      <c r="II301" s="519"/>
      <c r="IJ301" s="519"/>
      <c r="IK301" s="519"/>
      <c r="IL301" s="519"/>
      <c r="IM301" s="519"/>
      <c r="IN301" s="519"/>
      <c r="IO301" s="519"/>
      <c r="IP301" s="519"/>
      <c r="IQ301" s="519"/>
      <c r="IR301" s="519"/>
      <c r="IS301" s="519"/>
      <c r="IT301" s="519"/>
      <c r="IU301" s="519"/>
      <c r="IV301" s="519"/>
    </row>
    <row r="302" spans="1:256" s="510" customFormat="1" ht="24.75" customHeight="1" hidden="1">
      <c r="A302" s="541" t="s">
        <v>227</v>
      </c>
      <c r="B302" s="363"/>
      <c r="C302" s="363">
        <f t="shared" si="11"/>
        <v>0</v>
      </c>
      <c r="D302" s="363">
        <v>0</v>
      </c>
      <c r="E302" s="542"/>
      <c r="F302" s="543"/>
      <c r="G302" s="542"/>
      <c r="H302" s="518"/>
      <c r="I302" s="519"/>
      <c r="J302" s="519"/>
      <c r="K302" s="519"/>
      <c r="L302" s="519"/>
      <c r="M302" s="519"/>
      <c r="N302" s="519"/>
      <c r="O302" s="519"/>
      <c r="P302" s="519"/>
      <c r="Q302" s="519"/>
      <c r="R302" s="519"/>
      <c r="S302" s="519"/>
      <c r="T302" s="519"/>
      <c r="U302" s="519"/>
      <c r="V302" s="519"/>
      <c r="W302" s="519"/>
      <c r="X302" s="519"/>
      <c r="Y302" s="519"/>
      <c r="Z302" s="519"/>
      <c r="AA302" s="519"/>
      <c r="AB302" s="519"/>
      <c r="AC302" s="519"/>
      <c r="AD302" s="519"/>
      <c r="AE302" s="519"/>
      <c r="AF302" s="519"/>
      <c r="HQ302" s="519"/>
      <c r="HR302" s="519"/>
      <c r="HS302" s="519"/>
      <c r="HT302" s="519"/>
      <c r="HU302" s="519"/>
      <c r="HV302" s="519"/>
      <c r="HW302" s="519"/>
      <c r="HX302" s="519"/>
      <c r="HY302" s="519"/>
      <c r="HZ302" s="519"/>
      <c r="IA302" s="519"/>
      <c r="IB302" s="519"/>
      <c r="IC302" s="519"/>
      <c r="ID302" s="519"/>
      <c r="IE302" s="519"/>
      <c r="IF302" s="519"/>
      <c r="IG302" s="519"/>
      <c r="IH302" s="519"/>
      <c r="II302" s="519"/>
      <c r="IJ302" s="519"/>
      <c r="IK302" s="519"/>
      <c r="IL302" s="519"/>
      <c r="IM302" s="519"/>
      <c r="IN302" s="519"/>
      <c r="IO302" s="519"/>
      <c r="IP302" s="519"/>
      <c r="IQ302" s="519"/>
      <c r="IR302" s="519"/>
      <c r="IS302" s="519"/>
      <c r="IT302" s="519"/>
      <c r="IU302" s="519"/>
      <c r="IV302" s="519"/>
    </row>
    <row r="303" spans="1:256" s="510" customFormat="1" ht="24.75" customHeight="1" hidden="1">
      <c r="A303" s="541" t="s">
        <v>228</v>
      </c>
      <c r="B303" s="363"/>
      <c r="C303" s="363">
        <f t="shared" si="11"/>
        <v>0</v>
      </c>
      <c r="D303" s="363">
        <v>0</v>
      </c>
      <c r="E303" s="542"/>
      <c r="F303" s="543"/>
      <c r="G303" s="542"/>
      <c r="H303" s="518"/>
      <c r="I303" s="519"/>
      <c r="J303" s="519"/>
      <c r="K303" s="519"/>
      <c r="L303" s="519"/>
      <c r="M303" s="519"/>
      <c r="N303" s="519"/>
      <c r="O303" s="519"/>
      <c r="P303" s="519"/>
      <c r="Q303" s="519"/>
      <c r="R303" s="519"/>
      <c r="S303" s="519"/>
      <c r="T303" s="519"/>
      <c r="U303" s="519"/>
      <c r="V303" s="519"/>
      <c r="W303" s="519"/>
      <c r="X303" s="519"/>
      <c r="Y303" s="519"/>
      <c r="Z303" s="519"/>
      <c r="AA303" s="519"/>
      <c r="AB303" s="519"/>
      <c r="AC303" s="519"/>
      <c r="AD303" s="519"/>
      <c r="AE303" s="519"/>
      <c r="AF303" s="519"/>
      <c r="HQ303" s="519"/>
      <c r="HR303" s="519"/>
      <c r="HS303" s="519"/>
      <c r="HT303" s="519"/>
      <c r="HU303" s="519"/>
      <c r="HV303" s="519"/>
      <c r="HW303" s="519"/>
      <c r="HX303" s="519"/>
      <c r="HY303" s="519"/>
      <c r="HZ303" s="519"/>
      <c r="IA303" s="519"/>
      <c r="IB303" s="519"/>
      <c r="IC303" s="519"/>
      <c r="ID303" s="519"/>
      <c r="IE303" s="519"/>
      <c r="IF303" s="519"/>
      <c r="IG303" s="519"/>
      <c r="IH303" s="519"/>
      <c r="II303" s="519"/>
      <c r="IJ303" s="519"/>
      <c r="IK303" s="519"/>
      <c r="IL303" s="519"/>
      <c r="IM303" s="519"/>
      <c r="IN303" s="519"/>
      <c r="IO303" s="519"/>
      <c r="IP303" s="519"/>
      <c r="IQ303" s="519"/>
      <c r="IR303" s="519"/>
      <c r="IS303" s="519"/>
      <c r="IT303" s="519"/>
      <c r="IU303" s="519"/>
      <c r="IV303" s="519"/>
    </row>
    <row r="304" spans="1:256" s="510" customFormat="1" ht="24.75" customHeight="1" hidden="1">
      <c r="A304" s="541" t="s">
        <v>229</v>
      </c>
      <c r="B304" s="363"/>
      <c r="C304" s="363">
        <f t="shared" si="11"/>
        <v>0</v>
      </c>
      <c r="D304" s="363">
        <v>0</v>
      </c>
      <c r="E304" s="542"/>
      <c r="F304" s="543"/>
      <c r="G304" s="542"/>
      <c r="H304" s="518"/>
      <c r="I304" s="519"/>
      <c r="J304" s="519"/>
      <c r="K304" s="519"/>
      <c r="L304" s="519"/>
      <c r="M304" s="519"/>
      <c r="N304" s="519"/>
      <c r="O304" s="519"/>
      <c r="P304" s="519"/>
      <c r="Q304" s="519"/>
      <c r="R304" s="519"/>
      <c r="S304" s="519"/>
      <c r="T304" s="519"/>
      <c r="U304" s="519"/>
      <c r="V304" s="519"/>
      <c r="W304" s="519"/>
      <c r="X304" s="519"/>
      <c r="Y304" s="519"/>
      <c r="Z304" s="519"/>
      <c r="AA304" s="519"/>
      <c r="AB304" s="519"/>
      <c r="AC304" s="519"/>
      <c r="AD304" s="519"/>
      <c r="AE304" s="519"/>
      <c r="AF304" s="519"/>
      <c r="HQ304" s="519"/>
      <c r="HR304" s="519"/>
      <c r="HS304" s="519"/>
      <c r="HT304" s="519"/>
      <c r="HU304" s="519"/>
      <c r="HV304" s="519"/>
      <c r="HW304" s="519"/>
      <c r="HX304" s="519"/>
      <c r="HY304" s="519"/>
      <c r="HZ304" s="519"/>
      <c r="IA304" s="519"/>
      <c r="IB304" s="519"/>
      <c r="IC304" s="519"/>
      <c r="ID304" s="519"/>
      <c r="IE304" s="519"/>
      <c r="IF304" s="519"/>
      <c r="IG304" s="519"/>
      <c r="IH304" s="519"/>
      <c r="II304" s="519"/>
      <c r="IJ304" s="519"/>
      <c r="IK304" s="519"/>
      <c r="IL304" s="519"/>
      <c r="IM304" s="519"/>
      <c r="IN304" s="519"/>
      <c r="IO304" s="519"/>
      <c r="IP304" s="519"/>
      <c r="IQ304" s="519"/>
      <c r="IR304" s="519"/>
      <c r="IS304" s="519"/>
      <c r="IT304" s="519"/>
      <c r="IU304" s="519"/>
      <c r="IV304" s="519"/>
    </row>
    <row r="305" spans="1:256" s="509" customFormat="1" ht="24.75" customHeight="1" hidden="1">
      <c r="A305" s="541" t="s">
        <v>230</v>
      </c>
      <c r="B305" s="363"/>
      <c r="C305" s="363">
        <f t="shared" si="11"/>
        <v>0</v>
      </c>
      <c r="D305" s="363">
        <f>D306</f>
        <v>0</v>
      </c>
      <c r="E305" s="542"/>
      <c r="F305" s="543"/>
      <c r="G305" s="542"/>
      <c r="H305" s="518"/>
      <c r="I305" s="519"/>
      <c r="J305" s="519"/>
      <c r="K305" s="519"/>
      <c r="L305" s="519"/>
      <c r="M305" s="519"/>
      <c r="N305" s="519"/>
      <c r="O305" s="519"/>
      <c r="P305" s="519"/>
      <c r="Q305" s="519"/>
      <c r="R305" s="519"/>
      <c r="S305" s="519"/>
      <c r="T305" s="519"/>
      <c r="U305" s="519"/>
      <c r="V305" s="519"/>
      <c r="W305" s="519"/>
      <c r="X305" s="519"/>
      <c r="Y305" s="519"/>
      <c r="Z305" s="519"/>
      <c r="AA305" s="519"/>
      <c r="AB305" s="519"/>
      <c r="AC305" s="519"/>
      <c r="AD305" s="519"/>
      <c r="AE305" s="519"/>
      <c r="AF305" s="519"/>
      <c r="HQ305" s="519"/>
      <c r="HR305" s="519"/>
      <c r="HS305" s="519"/>
      <c r="HT305" s="519"/>
      <c r="HU305" s="519"/>
      <c r="HV305" s="519"/>
      <c r="HW305" s="519"/>
      <c r="HX305" s="519"/>
      <c r="HY305" s="519"/>
      <c r="HZ305" s="519"/>
      <c r="IA305" s="519"/>
      <c r="IB305" s="519"/>
      <c r="IC305" s="519"/>
      <c r="ID305" s="519"/>
      <c r="IE305" s="519"/>
      <c r="IF305" s="519"/>
      <c r="IG305" s="519"/>
      <c r="IH305" s="519"/>
      <c r="II305" s="519"/>
      <c r="IJ305" s="519"/>
      <c r="IK305" s="519"/>
      <c r="IL305" s="519"/>
      <c r="IM305" s="519"/>
      <c r="IN305" s="519"/>
      <c r="IO305" s="519"/>
      <c r="IP305" s="519"/>
      <c r="IQ305" s="519"/>
      <c r="IR305" s="519"/>
      <c r="IS305" s="519"/>
      <c r="IT305" s="519"/>
      <c r="IU305" s="519"/>
      <c r="IV305" s="519"/>
    </row>
    <row r="306" spans="1:8" s="508" customFormat="1" ht="24.75" customHeight="1" hidden="1">
      <c r="A306" s="534" t="s">
        <v>231</v>
      </c>
      <c r="B306" s="360">
        <f>B307</f>
        <v>0</v>
      </c>
      <c r="C306" s="360">
        <f t="shared" si="11"/>
        <v>0</v>
      </c>
      <c r="D306" s="360">
        <f>D307</f>
        <v>0</v>
      </c>
      <c r="E306" s="536"/>
      <c r="F306" s="539">
        <f>F307</f>
        <v>0</v>
      </c>
      <c r="G306" s="536"/>
      <c r="H306" s="540"/>
    </row>
    <row r="307" spans="1:8" s="508" customFormat="1" ht="24.75" customHeight="1" hidden="1">
      <c r="A307" s="541" t="s">
        <v>232</v>
      </c>
      <c r="B307" s="363"/>
      <c r="C307" s="363">
        <f t="shared" si="11"/>
        <v>0</v>
      </c>
      <c r="D307" s="360"/>
      <c r="E307" s="542"/>
      <c r="F307" s="539"/>
      <c r="G307" s="542"/>
      <c r="H307" s="544"/>
    </row>
    <row r="308" spans="1:8" s="508" customFormat="1" ht="24.75" customHeight="1">
      <c r="A308" s="534" t="s">
        <v>233</v>
      </c>
      <c r="B308" s="360">
        <f>B309+B312+B323+B330+B338+B347+B363+B373+B383+B391+B397</f>
        <v>3474</v>
      </c>
      <c r="C308" s="360">
        <f t="shared" si="11"/>
        <v>2050</v>
      </c>
      <c r="D308" s="360">
        <f>D309+D312+D323+D330+D338+D347+D363+D373+D383+D391+D397</f>
        <v>1933</v>
      </c>
      <c r="E308" s="536">
        <f aca="true" t="shared" si="14" ref="E308:E314">D308/C308</f>
        <v>0.9429268292682926</v>
      </c>
      <c r="F308" s="539">
        <f>F309+F312+F323+F330+F338+F347+F363+F373+F383+F391+F397</f>
        <v>3275</v>
      </c>
      <c r="G308" s="536">
        <f aca="true" t="shared" si="15" ref="G308:G314">(D308-F308)/F308</f>
        <v>-0.40977099236641223</v>
      </c>
      <c r="H308" s="540">
        <f>H309+H312+H323+H330+H338+H347+H363+H373+H383+H391+H397</f>
        <v>117</v>
      </c>
    </row>
    <row r="309" spans="1:8" s="508" customFormat="1" ht="24.75" customHeight="1" hidden="1">
      <c r="A309" s="534" t="s">
        <v>234</v>
      </c>
      <c r="B309" s="360">
        <f>SUM(B310:B311)</f>
        <v>0</v>
      </c>
      <c r="C309" s="360">
        <f t="shared" si="11"/>
        <v>0</v>
      </c>
      <c r="D309" s="360">
        <v>0</v>
      </c>
      <c r="E309" s="536"/>
      <c r="F309" s="539">
        <f>SUM(F310)</f>
        <v>0</v>
      </c>
      <c r="G309" s="536"/>
      <c r="H309" s="540">
        <f>SUM(H310)</f>
        <v>0</v>
      </c>
    </row>
    <row r="310" spans="1:8" s="508" customFormat="1" ht="24.75" customHeight="1" hidden="1">
      <c r="A310" s="541" t="s">
        <v>235</v>
      </c>
      <c r="B310" s="363"/>
      <c r="C310" s="363">
        <f t="shared" si="11"/>
        <v>0</v>
      </c>
      <c r="D310" s="363">
        <v>0</v>
      </c>
      <c r="E310" s="542"/>
      <c r="F310" s="543">
        <v>0</v>
      </c>
      <c r="G310" s="542"/>
      <c r="H310" s="544"/>
    </row>
    <row r="311" spans="1:8" s="508" customFormat="1" ht="24.75" customHeight="1" hidden="1">
      <c r="A311" s="541" t="s">
        <v>236</v>
      </c>
      <c r="B311" s="363"/>
      <c r="C311" s="363">
        <f t="shared" si="11"/>
        <v>0</v>
      </c>
      <c r="D311" s="360"/>
      <c r="E311" s="542"/>
      <c r="F311" s="539"/>
      <c r="G311" s="542"/>
      <c r="H311" s="544"/>
    </row>
    <row r="312" spans="1:8" s="508" customFormat="1" ht="24.75" customHeight="1">
      <c r="A312" s="534" t="s">
        <v>237</v>
      </c>
      <c r="B312" s="360">
        <f>SUM(B313:B322)</f>
        <v>905</v>
      </c>
      <c r="C312" s="360">
        <f t="shared" si="11"/>
        <v>90</v>
      </c>
      <c r="D312" s="360">
        <f>SUM(D313:D322)</f>
        <v>70</v>
      </c>
      <c r="E312" s="536">
        <f t="shared" si="14"/>
        <v>0.7777777777777778</v>
      </c>
      <c r="F312" s="539">
        <f>SUM(F313:F322)</f>
        <v>764</v>
      </c>
      <c r="G312" s="536">
        <f t="shared" si="15"/>
        <v>-0.9083769633507853</v>
      </c>
      <c r="H312" s="540">
        <f>SUM(H313:H322)</f>
        <v>20</v>
      </c>
    </row>
    <row r="313" spans="1:256" s="510" customFormat="1" ht="24.75" customHeight="1">
      <c r="A313" s="541" t="s">
        <v>45</v>
      </c>
      <c r="B313" s="363"/>
      <c r="C313" s="363">
        <f t="shared" si="11"/>
        <v>46</v>
      </c>
      <c r="D313" s="25">
        <v>46</v>
      </c>
      <c r="E313" s="542">
        <f t="shared" si="14"/>
        <v>1</v>
      </c>
      <c r="F313" s="543">
        <v>42</v>
      </c>
      <c r="G313" s="542">
        <f t="shared" si="15"/>
        <v>0.09523809523809523</v>
      </c>
      <c r="H313" s="518"/>
      <c r="I313" s="519"/>
      <c r="J313" s="519"/>
      <c r="K313" s="519"/>
      <c r="L313" s="519"/>
      <c r="M313" s="519"/>
      <c r="N313" s="519"/>
      <c r="O313" s="519"/>
      <c r="P313" s="519"/>
      <c r="Q313" s="519"/>
      <c r="R313" s="519"/>
      <c r="S313" s="519"/>
      <c r="T313" s="519"/>
      <c r="U313" s="519"/>
      <c r="V313" s="519"/>
      <c r="W313" s="519"/>
      <c r="X313" s="519"/>
      <c r="Y313" s="519"/>
      <c r="Z313" s="519"/>
      <c r="AA313" s="519"/>
      <c r="AB313" s="519"/>
      <c r="AC313" s="519"/>
      <c r="AD313" s="519"/>
      <c r="AE313" s="519"/>
      <c r="AF313" s="519"/>
      <c r="HQ313" s="519"/>
      <c r="HR313" s="519"/>
      <c r="HS313" s="519"/>
      <c r="HT313" s="519"/>
      <c r="HU313" s="519"/>
      <c r="HV313" s="519"/>
      <c r="HW313" s="519"/>
      <c r="HX313" s="519"/>
      <c r="HY313" s="519"/>
      <c r="HZ313" s="519"/>
      <c r="IA313" s="519"/>
      <c r="IB313" s="519"/>
      <c r="IC313" s="519"/>
      <c r="ID313" s="519"/>
      <c r="IE313" s="519"/>
      <c r="IF313" s="519"/>
      <c r="IG313" s="519"/>
      <c r="IH313" s="519"/>
      <c r="II313" s="519"/>
      <c r="IJ313" s="519"/>
      <c r="IK313" s="519"/>
      <c r="IL313" s="519"/>
      <c r="IM313" s="519"/>
      <c r="IN313" s="519"/>
      <c r="IO313" s="519"/>
      <c r="IP313" s="519"/>
      <c r="IQ313" s="519"/>
      <c r="IR313" s="519"/>
      <c r="IS313" s="519"/>
      <c r="IT313" s="519"/>
      <c r="IU313" s="519"/>
      <c r="IV313" s="519"/>
    </row>
    <row r="314" spans="1:256" s="510" customFormat="1" ht="24.75" customHeight="1">
      <c r="A314" s="541" t="s">
        <v>46</v>
      </c>
      <c r="B314" s="363"/>
      <c r="C314" s="363">
        <f t="shared" si="11"/>
        <v>20</v>
      </c>
      <c r="D314" s="25"/>
      <c r="E314" s="542">
        <f t="shared" si="14"/>
        <v>0</v>
      </c>
      <c r="F314" s="543">
        <v>3</v>
      </c>
      <c r="G314" s="542">
        <f t="shared" si="15"/>
        <v>-1</v>
      </c>
      <c r="H314" s="518">
        <v>20</v>
      </c>
      <c r="I314" s="519"/>
      <c r="J314" s="519"/>
      <c r="K314" s="519"/>
      <c r="L314" s="519"/>
      <c r="M314" s="519"/>
      <c r="N314" s="519"/>
      <c r="O314" s="519"/>
      <c r="P314" s="519"/>
      <c r="Q314" s="519"/>
      <c r="R314" s="519"/>
      <c r="S314" s="519"/>
      <c r="T314" s="519"/>
      <c r="U314" s="519"/>
      <c r="V314" s="519"/>
      <c r="W314" s="519"/>
      <c r="X314" s="519"/>
      <c r="Y314" s="519"/>
      <c r="Z314" s="519"/>
      <c r="AA314" s="519"/>
      <c r="AB314" s="519"/>
      <c r="AC314" s="519"/>
      <c r="AD314" s="519"/>
      <c r="AE314" s="519"/>
      <c r="AF314" s="519"/>
      <c r="HQ314" s="519"/>
      <c r="HR314" s="519"/>
      <c r="HS314" s="519"/>
      <c r="HT314" s="519"/>
      <c r="HU314" s="519"/>
      <c r="HV314" s="519"/>
      <c r="HW314" s="519"/>
      <c r="HX314" s="519"/>
      <c r="HY314" s="519"/>
      <c r="HZ314" s="519"/>
      <c r="IA314" s="519"/>
      <c r="IB314" s="519"/>
      <c r="IC314" s="519"/>
      <c r="ID314" s="519"/>
      <c r="IE314" s="519"/>
      <c r="IF314" s="519"/>
      <c r="IG314" s="519"/>
      <c r="IH314" s="519"/>
      <c r="II314" s="519"/>
      <c r="IJ314" s="519"/>
      <c r="IK314" s="519"/>
      <c r="IL314" s="519"/>
      <c r="IM314" s="519"/>
      <c r="IN314" s="519"/>
      <c r="IO314" s="519"/>
      <c r="IP314" s="519"/>
      <c r="IQ314" s="519"/>
      <c r="IR314" s="519"/>
      <c r="IS314" s="519"/>
      <c r="IT314" s="519"/>
      <c r="IU314" s="519"/>
      <c r="IV314" s="519"/>
    </row>
    <row r="315" spans="1:256" s="510" customFormat="1" ht="24.75" customHeight="1">
      <c r="A315" s="541" t="s">
        <v>47</v>
      </c>
      <c r="B315" s="363"/>
      <c r="C315" s="363">
        <f t="shared" si="11"/>
        <v>0</v>
      </c>
      <c r="D315" s="25"/>
      <c r="E315" s="542"/>
      <c r="F315" s="543">
        <v>0</v>
      </c>
      <c r="G315" s="542"/>
      <c r="H315" s="518"/>
      <c r="I315" s="519"/>
      <c r="J315" s="519"/>
      <c r="K315" s="519"/>
      <c r="L315" s="519"/>
      <c r="M315" s="519"/>
      <c r="N315" s="519"/>
      <c r="O315" s="519"/>
      <c r="P315" s="519"/>
      <c r="Q315" s="519"/>
      <c r="R315" s="519"/>
      <c r="S315" s="519"/>
      <c r="T315" s="519"/>
      <c r="U315" s="519"/>
      <c r="V315" s="519"/>
      <c r="W315" s="519"/>
      <c r="X315" s="519"/>
      <c r="Y315" s="519"/>
      <c r="Z315" s="519"/>
      <c r="AA315" s="519"/>
      <c r="AB315" s="519"/>
      <c r="AC315" s="519"/>
      <c r="AD315" s="519"/>
      <c r="AE315" s="519"/>
      <c r="AF315" s="519"/>
      <c r="HQ315" s="519"/>
      <c r="HR315" s="519"/>
      <c r="HS315" s="519"/>
      <c r="HT315" s="519"/>
      <c r="HU315" s="519"/>
      <c r="HV315" s="519"/>
      <c r="HW315" s="519"/>
      <c r="HX315" s="519"/>
      <c r="HY315" s="519"/>
      <c r="HZ315" s="519"/>
      <c r="IA315" s="519"/>
      <c r="IB315" s="519"/>
      <c r="IC315" s="519"/>
      <c r="ID315" s="519"/>
      <c r="IE315" s="519"/>
      <c r="IF315" s="519"/>
      <c r="IG315" s="519"/>
      <c r="IH315" s="519"/>
      <c r="II315" s="519"/>
      <c r="IJ315" s="519"/>
      <c r="IK315" s="519"/>
      <c r="IL315" s="519"/>
      <c r="IM315" s="519"/>
      <c r="IN315" s="519"/>
      <c r="IO315" s="519"/>
      <c r="IP315" s="519"/>
      <c r="IQ315" s="519"/>
      <c r="IR315" s="519"/>
      <c r="IS315" s="519"/>
      <c r="IT315" s="519"/>
      <c r="IU315" s="519"/>
      <c r="IV315" s="519"/>
    </row>
    <row r="316" spans="1:256" s="510" customFormat="1" ht="24.75" customHeight="1" hidden="1">
      <c r="A316" s="546" t="s">
        <v>86</v>
      </c>
      <c r="B316" s="547"/>
      <c r="C316" s="363">
        <f t="shared" si="11"/>
        <v>0</v>
      </c>
      <c r="D316" s="548"/>
      <c r="E316" s="542"/>
      <c r="F316" s="543">
        <v>0</v>
      </c>
      <c r="G316" s="542"/>
      <c r="H316" s="518"/>
      <c r="I316" s="519"/>
      <c r="J316" s="519"/>
      <c r="K316" s="519"/>
      <c r="L316" s="519"/>
      <c r="M316" s="519"/>
      <c r="N316" s="519"/>
      <c r="O316" s="519"/>
      <c r="P316" s="519"/>
      <c r="Q316" s="519"/>
      <c r="R316" s="519"/>
      <c r="S316" s="519"/>
      <c r="T316" s="519"/>
      <c r="U316" s="519"/>
      <c r="V316" s="519"/>
      <c r="W316" s="519"/>
      <c r="X316" s="519"/>
      <c r="Y316" s="519"/>
      <c r="Z316" s="519"/>
      <c r="AA316" s="519"/>
      <c r="AB316" s="519"/>
      <c r="AC316" s="519"/>
      <c r="AD316" s="519"/>
      <c r="AE316" s="519"/>
      <c r="AF316" s="519"/>
      <c r="HQ316" s="519"/>
      <c r="HR316" s="519"/>
      <c r="HS316" s="519"/>
      <c r="HT316" s="519"/>
      <c r="HU316" s="519"/>
      <c r="HV316" s="519"/>
      <c r="HW316" s="519"/>
      <c r="HX316" s="519"/>
      <c r="HY316" s="519"/>
      <c r="HZ316" s="519"/>
      <c r="IA316" s="519"/>
      <c r="IB316" s="519"/>
      <c r="IC316" s="519"/>
      <c r="ID316" s="519"/>
      <c r="IE316" s="519"/>
      <c r="IF316" s="519"/>
      <c r="IG316" s="519"/>
      <c r="IH316" s="519"/>
      <c r="II316" s="519"/>
      <c r="IJ316" s="519"/>
      <c r="IK316" s="519"/>
      <c r="IL316" s="519"/>
      <c r="IM316" s="519"/>
      <c r="IN316" s="519"/>
      <c r="IO316" s="519"/>
      <c r="IP316" s="519"/>
      <c r="IQ316" s="519"/>
      <c r="IR316" s="519"/>
      <c r="IS316" s="519"/>
      <c r="IT316" s="519"/>
      <c r="IU316" s="519"/>
      <c r="IV316" s="519"/>
    </row>
    <row r="317" spans="1:256" s="510" customFormat="1" ht="24.75" customHeight="1" hidden="1">
      <c r="A317" s="541" t="s">
        <v>238</v>
      </c>
      <c r="B317" s="363"/>
      <c r="C317" s="363">
        <f t="shared" si="11"/>
        <v>0</v>
      </c>
      <c r="D317" s="25"/>
      <c r="E317" s="542"/>
      <c r="F317" s="537">
        <v>0</v>
      </c>
      <c r="G317" s="542"/>
      <c r="H317" s="518"/>
      <c r="I317" s="519"/>
      <c r="J317" s="519"/>
      <c r="K317" s="519"/>
      <c r="L317" s="519"/>
      <c r="M317" s="519"/>
      <c r="N317" s="519"/>
      <c r="O317" s="519"/>
      <c r="P317" s="519"/>
      <c r="Q317" s="519"/>
      <c r="R317" s="519"/>
      <c r="S317" s="519"/>
      <c r="T317" s="519"/>
      <c r="U317" s="519"/>
      <c r="V317" s="519"/>
      <c r="W317" s="519"/>
      <c r="X317" s="519"/>
      <c r="Y317" s="519"/>
      <c r="Z317" s="519"/>
      <c r="AA317" s="519"/>
      <c r="AB317" s="519"/>
      <c r="AC317" s="519"/>
      <c r="AD317" s="519"/>
      <c r="AE317" s="519"/>
      <c r="AF317" s="519"/>
      <c r="HQ317" s="519"/>
      <c r="HR317" s="519"/>
      <c r="HS317" s="519"/>
      <c r="HT317" s="519"/>
      <c r="HU317" s="519"/>
      <c r="HV317" s="519"/>
      <c r="HW317" s="519"/>
      <c r="HX317" s="519"/>
      <c r="HY317" s="519"/>
      <c r="HZ317" s="519"/>
      <c r="IA317" s="519"/>
      <c r="IB317" s="519"/>
      <c r="IC317" s="519"/>
      <c r="ID317" s="519"/>
      <c r="IE317" s="519"/>
      <c r="IF317" s="519"/>
      <c r="IG317" s="519"/>
      <c r="IH317" s="519"/>
      <c r="II317" s="519"/>
      <c r="IJ317" s="519"/>
      <c r="IK317" s="519"/>
      <c r="IL317" s="519"/>
      <c r="IM317" s="519"/>
      <c r="IN317" s="519"/>
      <c r="IO317" s="519"/>
      <c r="IP317" s="519"/>
      <c r="IQ317" s="519"/>
      <c r="IR317" s="519"/>
      <c r="IS317" s="519"/>
      <c r="IT317" s="519"/>
      <c r="IU317" s="519"/>
      <c r="IV317" s="519"/>
    </row>
    <row r="318" spans="1:256" s="510" customFormat="1" ht="24.75" customHeight="1" hidden="1">
      <c r="A318" s="541" t="s">
        <v>239</v>
      </c>
      <c r="B318" s="363"/>
      <c r="C318" s="363">
        <f t="shared" si="11"/>
        <v>0</v>
      </c>
      <c r="D318" s="25"/>
      <c r="E318" s="542"/>
      <c r="F318" s="539">
        <v>0</v>
      </c>
      <c r="G318" s="542"/>
      <c r="H318" s="518"/>
      <c r="I318" s="519"/>
      <c r="J318" s="519"/>
      <c r="K318" s="519"/>
      <c r="L318" s="519"/>
      <c r="M318" s="519"/>
      <c r="N318" s="519"/>
      <c r="O318" s="519"/>
      <c r="P318" s="519"/>
      <c r="Q318" s="519"/>
      <c r="R318" s="519"/>
      <c r="S318" s="519"/>
      <c r="T318" s="519"/>
      <c r="U318" s="519"/>
      <c r="V318" s="519"/>
      <c r="W318" s="519"/>
      <c r="X318" s="519"/>
      <c r="Y318" s="519"/>
      <c r="Z318" s="519"/>
      <c r="AA318" s="519"/>
      <c r="AB318" s="519"/>
      <c r="AC318" s="519"/>
      <c r="AD318" s="519"/>
      <c r="AE318" s="519"/>
      <c r="AF318" s="519"/>
      <c r="HQ318" s="519"/>
      <c r="HR318" s="519"/>
      <c r="HS318" s="519"/>
      <c r="HT318" s="519"/>
      <c r="HU318" s="519"/>
      <c r="HV318" s="519"/>
      <c r="HW318" s="519"/>
      <c r="HX318" s="519"/>
      <c r="HY318" s="519"/>
      <c r="HZ318" s="519"/>
      <c r="IA318" s="519"/>
      <c r="IB318" s="519"/>
      <c r="IC318" s="519"/>
      <c r="ID318" s="519"/>
      <c r="IE318" s="519"/>
      <c r="IF318" s="519"/>
      <c r="IG318" s="519"/>
      <c r="IH318" s="519"/>
      <c r="II318" s="519"/>
      <c r="IJ318" s="519"/>
      <c r="IK318" s="519"/>
      <c r="IL318" s="519"/>
      <c r="IM318" s="519"/>
      <c r="IN318" s="519"/>
      <c r="IO318" s="519"/>
      <c r="IP318" s="519"/>
      <c r="IQ318" s="519"/>
      <c r="IR318" s="519"/>
      <c r="IS318" s="519"/>
      <c r="IT318" s="519"/>
      <c r="IU318" s="519"/>
      <c r="IV318" s="519"/>
    </row>
    <row r="319" spans="1:256" s="510" customFormat="1" ht="24.75" customHeight="1">
      <c r="A319" s="541" t="s">
        <v>240</v>
      </c>
      <c r="B319" s="363">
        <v>905</v>
      </c>
      <c r="C319" s="363">
        <f t="shared" si="11"/>
        <v>24</v>
      </c>
      <c r="D319" s="25">
        <v>24</v>
      </c>
      <c r="E319" s="542">
        <f>D319/C319</f>
        <v>1</v>
      </c>
      <c r="F319" s="543">
        <v>719</v>
      </c>
      <c r="G319" s="542">
        <f>(D319-F319)/F319</f>
        <v>-0.9666203059805285</v>
      </c>
      <c r="H319" s="518"/>
      <c r="I319" s="519"/>
      <c r="J319" s="519"/>
      <c r="K319" s="519"/>
      <c r="L319" s="519"/>
      <c r="M319" s="519"/>
      <c r="N319" s="519"/>
      <c r="O319" s="519"/>
      <c r="P319" s="519"/>
      <c r="Q319" s="519"/>
      <c r="R319" s="519"/>
      <c r="S319" s="519"/>
      <c r="T319" s="519"/>
      <c r="U319" s="519"/>
      <c r="V319" s="519"/>
      <c r="W319" s="519"/>
      <c r="X319" s="519"/>
      <c r="Y319" s="519"/>
      <c r="Z319" s="519"/>
      <c r="AA319" s="519"/>
      <c r="AB319" s="519"/>
      <c r="AC319" s="519"/>
      <c r="AD319" s="519"/>
      <c r="AE319" s="519"/>
      <c r="AF319" s="519"/>
      <c r="HQ319" s="519"/>
      <c r="HR319" s="519"/>
      <c r="HS319" s="519"/>
      <c r="HT319" s="519"/>
      <c r="HU319" s="519"/>
      <c r="HV319" s="519"/>
      <c r="HW319" s="519"/>
      <c r="HX319" s="519"/>
      <c r="HY319" s="519"/>
      <c r="HZ319" s="519"/>
      <c r="IA319" s="519"/>
      <c r="IB319" s="519"/>
      <c r="IC319" s="519"/>
      <c r="ID319" s="519"/>
      <c r="IE319" s="519"/>
      <c r="IF319" s="519"/>
      <c r="IG319" s="519"/>
      <c r="IH319" s="519"/>
      <c r="II319" s="519"/>
      <c r="IJ319" s="519"/>
      <c r="IK319" s="519"/>
      <c r="IL319" s="519"/>
      <c r="IM319" s="519"/>
      <c r="IN319" s="519"/>
      <c r="IO319" s="519"/>
      <c r="IP319" s="519"/>
      <c r="IQ319" s="519"/>
      <c r="IR319" s="519"/>
      <c r="IS319" s="519"/>
      <c r="IT319" s="519"/>
      <c r="IU319" s="519"/>
      <c r="IV319" s="519"/>
    </row>
    <row r="320" spans="1:256" s="510" customFormat="1" ht="24.75" customHeight="1" hidden="1">
      <c r="A320" s="541" t="s">
        <v>241</v>
      </c>
      <c r="B320" s="363"/>
      <c r="C320" s="363">
        <f t="shared" si="11"/>
        <v>0</v>
      </c>
      <c r="D320" s="25"/>
      <c r="E320" s="542"/>
      <c r="F320" s="543">
        <v>0</v>
      </c>
      <c r="G320" s="542"/>
      <c r="H320" s="518"/>
      <c r="I320" s="519"/>
      <c r="J320" s="519"/>
      <c r="K320" s="519"/>
      <c r="L320" s="519"/>
      <c r="M320" s="519"/>
      <c r="N320" s="519"/>
      <c r="O320" s="519"/>
      <c r="P320" s="519"/>
      <c r="Q320" s="519"/>
      <c r="R320" s="519"/>
      <c r="S320" s="519"/>
      <c r="T320" s="519"/>
      <c r="U320" s="519"/>
      <c r="V320" s="519"/>
      <c r="W320" s="519"/>
      <c r="X320" s="519"/>
      <c r="Y320" s="519"/>
      <c r="Z320" s="519"/>
      <c r="AA320" s="519"/>
      <c r="AB320" s="519"/>
      <c r="AC320" s="519"/>
      <c r="AD320" s="519"/>
      <c r="AE320" s="519"/>
      <c r="AF320" s="519"/>
      <c r="HQ320" s="519"/>
      <c r="HR320" s="519"/>
      <c r="HS320" s="519"/>
      <c r="HT320" s="519"/>
      <c r="HU320" s="519"/>
      <c r="HV320" s="519"/>
      <c r="HW320" s="519"/>
      <c r="HX320" s="519"/>
      <c r="HY320" s="519"/>
      <c r="HZ320" s="519"/>
      <c r="IA320" s="519"/>
      <c r="IB320" s="519"/>
      <c r="IC320" s="519"/>
      <c r="ID320" s="519"/>
      <c r="IE320" s="519"/>
      <c r="IF320" s="519"/>
      <c r="IG320" s="519"/>
      <c r="IH320" s="519"/>
      <c r="II320" s="519"/>
      <c r="IJ320" s="519"/>
      <c r="IK320" s="519"/>
      <c r="IL320" s="519"/>
      <c r="IM320" s="519"/>
      <c r="IN320" s="519"/>
      <c r="IO320" s="519"/>
      <c r="IP320" s="519"/>
      <c r="IQ320" s="519"/>
      <c r="IR320" s="519"/>
      <c r="IS320" s="519"/>
      <c r="IT320" s="519"/>
      <c r="IU320" s="519"/>
      <c r="IV320" s="519"/>
    </row>
    <row r="321" spans="1:256" s="509" customFormat="1" ht="24.75" customHeight="1" hidden="1">
      <c r="A321" s="541" t="s">
        <v>54</v>
      </c>
      <c r="B321" s="363"/>
      <c r="C321" s="363">
        <f t="shared" si="11"/>
        <v>0</v>
      </c>
      <c r="D321" s="25"/>
      <c r="E321" s="542"/>
      <c r="F321" s="543">
        <v>0</v>
      </c>
      <c r="G321" s="542"/>
      <c r="H321" s="518"/>
      <c r="I321" s="519"/>
      <c r="J321" s="519"/>
      <c r="K321" s="519"/>
      <c r="L321" s="519"/>
      <c r="M321" s="519"/>
      <c r="N321" s="519"/>
      <c r="O321" s="519"/>
      <c r="P321" s="519"/>
      <c r="Q321" s="519"/>
      <c r="R321" s="519"/>
      <c r="S321" s="519"/>
      <c r="T321" s="519"/>
      <c r="U321" s="519"/>
      <c r="V321" s="519"/>
      <c r="W321" s="519"/>
      <c r="X321" s="519"/>
      <c r="Y321" s="519"/>
      <c r="Z321" s="519"/>
      <c r="AA321" s="519"/>
      <c r="AB321" s="519"/>
      <c r="AC321" s="519"/>
      <c r="AD321" s="519"/>
      <c r="AE321" s="519"/>
      <c r="AF321" s="519"/>
      <c r="HQ321" s="519"/>
      <c r="HR321" s="519"/>
      <c r="HS321" s="519"/>
      <c r="HT321" s="519"/>
      <c r="HU321" s="519"/>
      <c r="HV321" s="519"/>
      <c r="HW321" s="519"/>
      <c r="HX321" s="519"/>
      <c r="HY321" s="519"/>
      <c r="HZ321" s="519"/>
      <c r="IA321" s="519"/>
      <c r="IB321" s="519"/>
      <c r="IC321" s="519"/>
      <c r="ID321" s="519"/>
      <c r="IE321" s="519"/>
      <c r="IF321" s="519"/>
      <c r="IG321" s="519"/>
      <c r="IH321" s="519"/>
      <c r="II321" s="519"/>
      <c r="IJ321" s="519"/>
      <c r="IK321" s="519"/>
      <c r="IL321" s="519"/>
      <c r="IM321" s="519"/>
      <c r="IN321" s="519"/>
      <c r="IO321" s="519"/>
      <c r="IP321" s="519"/>
      <c r="IQ321" s="519"/>
      <c r="IR321" s="519"/>
      <c r="IS321" s="519"/>
      <c r="IT321" s="519"/>
      <c r="IU321" s="519"/>
      <c r="IV321" s="519"/>
    </row>
    <row r="322" spans="1:8" s="508" customFormat="1" ht="24.75" customHeight="1">
      <c r="A322" s="541" t="s">
        <v>242</v>
      </c>
      <c r="B322" s="363"/>
      <c r="C322" s="363">
        <f t="shared" si="11"/>
        <v>0</v>
      </c>
      <c r="D322" s="25"/>
      <c r="E322" s="542"/>
      <c r="F322" s="543">
        <v>0</v>
      </c>
      <c r="G322" s="542"/>
      <c r="H322" s="544"/>
    </row>
    <row r="323" spans="1:8" s="508" customFormat="1" ht="24.75" customHeight="1" hidden="1">
      <c r="A323" s="534" t="s">
        <v>243</v>
      </c>
      <c r="B323" s="360">
        <f>SUM(B324:B329)</f>
        <v>0</v>
      </c>
      <c r="C323" s="360">
        <f t="shared" si="11"/>
        <v>0</v>
      </c>
      <c r="D323" s="360">
        <v>0</v>
      </c>
      <c r="E323" s="536"/>
      <c r="F323" s="539"/>
      <c r="G323" s="536"/>
      <c r="H323" s="540"/>
    </row>
    <row r="324" spans="1:256" s="510" customFormat="1" ht="24.75" customHeight="1" hidden="1">
      <c r="A324" s="541" t="s">
        <v>45</v>
      </c>
      <c r="B324" s="363"/>
      <c r="C324" s="363">
        <f t="shared" si="11"/>
        <v>0</v>
      </c>
      <c r="D324" s="363">
        <v>0</v>
      </c>
      <c r="E324" s="542"/>
      <c r="F324" s="543"/>
      <c r="G324" s="542"/>
      <c r="H324" s="518"/>
      <c r="I324" s="519"/>
      <c r="J324" s="519"/>
      <c r="K324" s="519"/>
      <c r="L324" s="519"/>
      <c r="M324" s="519"/>
      <c r="N324" s="519"/>
      <c r="O324" s="519"/>
      <c r="P324" s="519"/>
      <c r="Q324" s="519"/>
      <c r="R324" s="519"/>
      <c r="S324" s="519"/>
      <c r="T324" s="519"/>
      <c r="U324" s="519"/>
      <c r="V324" s="519"/>
      <c r="W324" s="519"/>
      <c r="X324" s="519"/>
      <c r="Y324" s="519"/>
      <c r="Z324" s="519"/>
      <c r="AA324" s="519"/>
      <c r="AB324" s="519"/>
      <c r="AC324" s="519"/>
      <c r="AD324" s="519"/>
      <c r="AE324" s="519"/>
      <c r="AF324" s="519"/>
      <c r="HQ324" s="519"/>
      <c r="HR324" s="519"/>
      <c r="HS324" s="519"/>
      <c r="HT324" s="519"/>
      <c r="HU324" s="519"/>
      <c r="HV324" s="519"/>
      <c r="HW324" s="519"/>
      <c r="HX324" s="519"/>
      <c r="HY324" s="519"/>
      <c r="HZ324" s="519"/>
      <c r="IA324" s="519"/>
      <c r="IB324" s="519"/>
      <c r="IC324" s="519"/>
      <c r="ID324" s="519"/>
      <c r="IE324" s="519"/>
      <c r="IF324" s="519"/>
      <c r="IG324" s="519"/>
      <c r="IH324" s="519"/>
      <c r="II324" s="519"/>
      <c r="IJ324" s="519"/>
      <c r="IK324" s="519"/>
      <c r="IL324" s="519"/>
      <c r="IM324" s="519"/>
      <c r="IN324" s="519"/>
      <c r="IO324" s="519"/>
      <c r="IP324" s="519"/>
      <c r="IQ324" s="519"/>
      <c r="IR324" s="519"/>
      <c r="IS324" s="519"/>
      <c r="IT324" s="519"/>
      <c r="IU324" s="519"/>
      <c r="IV324" s="519"/>
    </row>
    <row r="325" spans="1:256" s="510" customFormat="1" ht="24.75" customHeight="1" hidden="1">
      <c r="A325" s="541" t="s">
        <v>46</v>
      </c>
      <c r="B325" s="363"/>
      <c r="C325" s="363">
        <f t="shared" si="11"/>
        <v>0</v>
      </c>
      <c r="D325" s="363">
        <v>0</v>
      </c>
      <c r="E325" s="542"/>
      <c r="F325" s="543"/>
      <c r="G325" s="542"/>
      <c r="H325" s="518"/>
      <c r="I325" s="519"/>
      <c r="J325" s="519"/>
      <c r="K325" s="519"/>
      <c r="L325" s="519"/>
      <c r="M325" s="519"/>
      <c r="N325" s="519"/>
      <c r="O325" s="519"/>
      <c r="P325" s="519"/>
      <c r="Q325" s="519"/>
      <c r="R325" s="519"/>
      <c r="S325" s="519"/>
      <c r="T325" s="519"/>
      <c r="U325" s="519"/>
      <c r="V325" s="519"/>
      <c r="W325" s="519"/>
      <c r="X325" s="519"/>
      <c r="Y325" s="519"/>
      <c r="Z325" s="519"/>
      <c r="AA325" s="519"/>
      <c r="AB325" s="519"/>
      <c r="AC325" s="519"/>
      <c r="AD325" s="519"/>
      <c r="AE325" s="519"/>
      <c r="AF325" s="519"/>
      <c r="HQ325" s="519"/>
      <c r="HR325" s="519"/>
      <c r="HS325" s="519"/>
      <c r="HT325" s="519"/>
      <c r="HU325" s="519"/>
      <c r="HV325" s="519"/>
      <c r="HW325" s="519"/>
      <c r="HX325" s="519"/>
      <c r="HY325" s="519"/>
      <c r="HZ325" s="519"/>
      <c r="IA325" s="519"/>
      <c r="IB325" s="519"/>
      <c r="IC325" s="519"/>
      <c r="ID325" s="519"/>
      <c r="IE325" s="519"/>
      <c r="IF325" s="519"/>
      <c r="IG325" s="519"/>
      <c r="IH325" s="519"/>
      <c r="II325" s="519"/>
      <c r="IJ325" s="519"/>
      <c r="IK325" s="519"/>
      <c r="IL325" s="519"/>
      <c r="IM325" s="519"/>
      <c r="IN325" s="519"/>
      <c r="IO325" s="519"/>
      <c r="IP325" s="519"/>
      <c r="IQ325" s="519"/>
      <c r="IR325" s="519"/>
      <c r="IS325" s="519"/>
      <c r="IT325" s="519"/>
      <c r="IU325" s="519"/>
      <c r="IV325" s="519"/>
    </row>
    <row r="326" spans="1:256" s="510" customFormat="1" ht="24.75" customHeight="1" hidden="1">
      <c r="A326" s="541" t="s">
        <v>47</v>
      </c>
      <c r="B326" s="363"/>
      <c r="C326" s="363">
        <f t="shared" si="11"/>
        <v>0</v>
      </c>
      <c r="D326" s="363">
        <v>0</v>
      </c>
      <c r="E326" s="542"/>
      <c r="F326" s="543"/>
      <c r="G326" s="542"/>
      <c r="H326" s="518"/>
      <c r="I326" s="519"/>
      <c r="J326" s="519"/>
      <c r="K326" s="519"/>
      <c r="L326" s="519"/>
      <c r="M326" s="519"/>
      <c r="N326" s="519"/>
      <c r="O326" s="519"/>
      <c r="P326" s="519"/>
      <c r="Q326" s="519"/>
      <c r="R326" s="519"/>
      <c r="S326" s="519"/>
      <c r="T326" s="519"/>
      <c r="U326" s="519"/>
      <c r="V326" s="519"/>
      <c r="W326" s="519"/>
      <c r="X326" s="519"/>
      <c r="Y326" s="519"/>
      <c r="Z326" s="519"/>
      <c r="AA326" s="519"/>
      <c r="AB326" s="519"/>
      <c r="AC326" s="519"/>
      <c r="AD326" s="519"/>
      <c r="AE326" s="519"/>
      <c r="AF326" s="519"/>
      <c r="HQ326" s="519"/>
      <c r="HR326" s="519"/>
      <c r="HS326" s="519"/>
      <c r="HT326" s="519"/>
      <c r="HU326" s="519"/>
      <c r="HV326" s="519"/>
      <c r="HW326" s="519"/>
      <c r="HX326" s="519"/>
      <c r="HY326" s="519"/>
      <c r="HZ326" s="519"/>
      <c r="IA326" s="519"/>
      <c r="IB326" s="519"/>
      <c r="IC326" s="519"/>
      <c r="ID326" s="519"/>
      <c r="IE326" s="519"/>
      <c r="IF326" s="519"/>
      <c r="IG326" s="519"/>
      <c r="IH326" s="519"/>
      <c r="II326" s="519"/>
      <c r="IJ326" s="519"/>
      <c r="IK326" s="519"/>
      <c r="IL326" s="519"/>
      <c r="IM326" s="519"/>
      <c r="IN326" s="519"/>
      <c r="IO326" s="519"/>
      <c r="IP326" s="519"/>
      <c r="IQ326" s="519"/>
      <c r="IR326" s="519"/>
      <c r="IS326" s="519"/>
      <c r="IT326" s="519"/>
      <c r="IU326" s="519"/>
      <c r="IV326" s="519"/>
    </row>
    <row r="327" spans="1:256" s="510" customFormat="1" ht="24.75" customHeight="1" hidden="1">
      <c r="A327" s="541" t="s">
        <v>244</v>
      </c>
      <c r="B327" s="363"/>
      <c r="C327" s="363">
        <f aca="true" t="shared" si="16" ref="C327:C390">D327+H327</f>
        <v>0</v>
      </c>
      <c r="D327" s="363">
        <v>0</v>
      </c>
      <c r="E327" s="542"/>
      <c r="F327" s="543"/>
      <c r="G327" s="542"/>
      <c r="H327" s="518"/>
      <c r="I327" s="519"/>
      <c r="J327" s="519"/>
      <c r="K327" s="519"/>
      <c r="L327" s="519"/>
      <c r="M327" s="519"/>
      <c r="N327" s="519"/>
      <c r="O327" s="519"/>
      <c r="P327" s="519"/>
      <c r="Q327" s="519"/>
      <c r="R327" s="519"/>
      <c r="S327" s="519"/>
      <c r="T327" s="519"/>
      <c r="U327" s="519"/>
      <c r="V327" s="519"/>
      <c r="W327" s="519"/>
      <c r="X327" s="519"/>
      <c r="Y327" s="519"/>
      <c r="Z327" s="519"/>
      <c r="AA327" s="519"/>
      <c r="AB327" s="519"/>
      <c r="AC327" s="519"/>
      <c r="AD327" s="519"/>
      <c r="AE327" s="519"/>
      <c r="AF327" s="519"/>
      <c r="HQ327" s="519"/>
      <c r="HR327" s="519"/>
      <c r="HS327" s="519"/>
      <c r="HT327" s="519"/>
      <c r="HU327" s="519"/>
      <c r="HV327" s="519"/>
      <c r="HW327" s="519"/>
      <c r="HX327" s="519"/>
      <c r="HY327" s="519"/>
      <c r="HZ327" s="519"/>
      <c r="IA327" s="519"/>
      <c r="IB327" s="519"/>
      <c r="IC327" s="519"/>
      <c r="ID327" s="519"/>
      <c r="IE327" s="519"/>
      <c r="IF327" s="519"/>
      <c r="IG327" s="519"/>
      <c r="IH327" s="519"/>
      <c r="II327" s="519"/>
      <c r="IJ327" s="519"/>
      <c r="IK327" s="519"/>
      <c r="IL327" s="519"/>
      <c r="IM327" s="519"/>
      <c r="IN327" s="519"/>
      <c r="IO327" s="519"/>
      <c r="IP327" s="519"/>
      <c r="IQ327" s="519"/>
      <c r="IR327" s="519"/>
      <c r="IS327" s="519"/>
      <c r="IT327" s="519"/>
      <c r="IU327" s="519"/>
      <c r="IV327" s="519"/>
    </row>
    <row r="328" spans="1:8" s="508" customFormat="1" ht="24.75" customHeight="1" hidden="1">
      <c r="A328" s="541" t="s">
        <v>54</v>
      </c>
      <c r="B328" s="363"/>
      <c r="C328" s="363">
        <f t="shared" si="16"/>
        <v>0</v>
      </c>
      <c r="D328" s="363"/>
      <c r="E328" s="542"/>
      <c r="F328" s="539"/>
      <c r="G328" s="542"/>
      <c r="H328" s="544"/>
    </row>
    <row r="329" spans="1:256" s="510" customFormat="1" ht="24.75" customHeight="1" hidden="1">
      <c r="A329" s="541" t="s">
        <v>245</v>
      </c>
      <c r="B329" s="363"/>
      <c r="C329" s="363">
        <f t="shared" si="16"/>
        <v>0</v>
      </c>
      <c r="D329" s="363"/>
      <c r="E329" s="542"/>
      <c r="F329" s="543"/>
      <c r="G329" s="542"/>
      <c r="H329" s="518"/>
      <c r="I329" s="519"/>
      <c r="J329" s="519"/>
      <c r="K329" s="519"/>
      <c r="L329" s="519"/>
      <c r="M329" s="519"/>
      <c r="N329" s="519"/>
      <c r="O329" s="519"/>
      <c r="P329" s="519"/>
      <c r="Q329" s="519"/>
      <c r="R329" s="519"/>
      <c r="S329" s="519"/>
      <c r="T329" s="519"/>
      <c r="U329" s="519"/>
      <c r="V329" s="519"/>
      <c r="W329" s="519"/>
      <c r="X329" s="519"/>
      <c r="Y329" s="519"/>
      <c r="Z329" s="519"/>
      <c r="AA329" s="519"/>
      <c r="AB329" s="519"/>
      <c r="AC329" s="519"/>
      <c r="AD329" s="519"/>
      <c r="AE329" s="519"/>
      <c r="AF329" s="519"/>
      <c r="HQ329" s="519"/>
      <c r="HR329" s="519"/>
      <c r="HS329" s="519"/>
      <c r="HT329" s="519"/>
      <c r="HU329" s="519"/>
      <c r="HV329" s="519"/>
      <c r="HW329" s="519"/>
      <c r="HX329" s="519"/>
      <c r="HY329" s="519"/>
      <c r="HZ329" s="519"/>
      <c r="IA329" s="519"/>
      <c r="IB329" s="519"/>
      <c r="IC329" s="519"/>
      <c r="ID329" s="519"/>
      <c r="IE329" s="519"/>
      <c r="IF329" s="519"/>
      <c r="IG329" s="519"/>
      <c r="IH329" s="519"/>
      <c r="II329" s="519"/>
      <c r="IJ329" s="519"/>
      <c r="IK329" s="519"/>
      <c r="IL329" s="519"/>
      <c r="IM329" s="519"/>
      <c r="IN329" s="519"/>
      <c r="IO329" s="519"/>
      <c r="IP329" s="519"/>
      <c r="IQ329" s="519"/>
      <c r="IR329" s="519"/>
      <c r="IS329" s="519"/>
      <c r="IT329" s="519"/>
      <c r="IU329" s="519"/>
      <c r="IV329" s="519"/>
    </row>
    <row r="330" spans="1:8" s="508" customFormat="1" ht="24.75" customHeight="1">
      <c r="A330" s="534" t="s">
        <v>246</v>
      </c>
      <c r="B330" s="360">
        <f>SUM(B331:B337)</f>
        <v>835</v>
      </c>
      <c r="C330" s="360">
        <f t="shared" si="16"/>
        <v>498</v>
      </c>
      <c r="D330" s="360">
        <f>SUM(D331:D337)</f>
        <v>498</v>
      </c>
      <c r="E330" s="536">
        <f>D330/C330</f>
        <v>1</v>
      </c>
      <c r="F330" s="539">
        <f>SUM(F331:F337)</f>
        <v>763</v>
      </c>
      <c r="G330" s="536">
        <f>(D330-F330)/F330</f>
        <v>-0.3473132372214941</v>
      </c>
      <c r="H330" s="540">
        <f>SUM(H331:H337)</f>
        <v>0</v>
      </c>
    </row>
    <row r="331" spans="1:256" s="510" customFormat="1" ht="24.75" customHeight="1">
      <c r="A331" s="541" t="s">
        <v>45</v>
      </c>
      <c r="B331" s="363">
        <v>689</v>
      </c>
      <c r="C331" s="363">
        <f t="shared" si="16"/>
        <v>383</v>
      </c>
      <c r="D331" s="25">
        <v>383</v>
      </c>
      <c r="E331" s="542">
        <f>D331/C331</f>
        <v>1</v>
      </c>
      <c r="F331" s="543">
        <v>748</v>
      </c>
      <c r="G331" s="542">
        <f>(D331-F331)/F331</f>
        <v>-0.4879679144385027</v>
      </c>
      <c r="H331" s="518"/>
      <c r="I331" s="519"/>
      <c r="J331" s="519"/>
      <c r="K331" s="519"/>
      <c r="L331" s="519"/>
      <c r="M331" s="519"/>
      <c r="N331" s="519"/>
      <c r="O331" s="519"/>
      <c r="P331" s="519"/>
      <c r="Q331" s="519"/>
      <c r="R331" s="519"/>
      <c r="S331" s="519"/>
      <c r="T331" s="519"/>
      <c r="U331" s="519"/>
      <c r="V331" s="519"/>
      <c r="W331" s="519"/>
      <c r="X331" s="519"/>
      <c r="Y331" s="519"/>
      <c r="Z331" s="519"/>
      <c r="AA331" s="519"/>
      <c r="AB331" s="519"/>
      <c r="AC331" s="519"/>
      <c r="AD331" s="519"/>
      <c r="AE331" s="519"/>
      <c r="AF331" s="519"/>
      <c r="HQ331" s="519"/>
      <c r="HR331" s="519"/>
      <c r="HS331" s="519"/>
      <c r="HT331" s="519"/>
      <c r="HU331" s="519"/>
      <c r="HV331" s="519"/>
      <c r="HW331" s="519"/>
      <c r="HX331" s="519"/>
      <c r="HY331" s="519"/>
      <c r="HZ331" s="519"/>
      <c r="IA331" s="519"/>
      <c r="IB331" s="519"/>
      <c r="IC331" s="519"/>
      <c r="ID331" s="519"/>
      <c r="IE331" s="519"/>
      <c r="IF331" s="519"/>
      <c r="IG331" s="519"/>
      <c r="IH331" s="519"/>
      <c r="II331" s="519"/>
      <c r="IJ331" s="519"/>
      <c r="IK331" s="519"/>
      <c r="IL331" s="519"/>
      <c r="IM331" s="519"/>
      <c r="IN331" s="519"/>
      <c r="IO331" s="519"/>
      <c r="IP331" s="519"/>
      <c r="IQ331" s="519"/>
      <c r="IR331" s="519"/>
      <c r="IS331" s="519"/>
      <c r="IT331" s="519"/>
      <c r="IU331" s="519"/>
      <c r="IV331" s="519"/>
    </row>
    <row r="332" spans="1:256" s="510" customFormat="1" ht="24.75" customHeight="1">
      <c r="A332" s="541" t="s">
        <v>46</v>
      </c>
      <c r="B332" s="363">
        <v>124</v>
      </c>
      <c r="C332" s="363">
        <f t="shared" si="16"/>
        <v>92</v>
      </c>
      <c r="D332" s="25">
        <v>92</v>
      </c>
      <c r="E332" s="542">
        <f>D332/C332</f>
        <v>1</v>
      </c>
      <c r="F332" s="543">
        <v>4</v>
      </c>
      <c r="G332" s="542">
        <f>(D332-F332)/F332</f>
        <v>22</v>
      </c>
      <c r="H332" s="518"/>
      <c r="I332" s="519"/>
      <c r="J332" s="519"/>
      <c r="K332" s="519"/>
      <c r="L332" s="519"/>
      <c r="M332" s="519"/>
      <c r="N332" s="519"/>
      <c r="O332" s="519"/>
      <c r="P332" s="519"/>
      <c r="Q332" s="519"/>
      <c r="R332" s="519"/>
      <c r="S332" s="519"/>
      <c r="T332" s="519"/>
      <c r="U332" s="519"/>
      <c r="V332" s="519"/>
      <c r="W332" s="519"/>
      <c r="X332" s="519"/>
      <c r="Y332" s="519"/>
      <c r="Z332" s="519"/>
      <c r="AA332" s="519"/>
      <c r="AB332" s="519"/>
      <c r="AC332" s="519"/>
      <c r="AD332" s="519"/>
      <c r="AE332" s="519"/>
      <c r="AF332" s="519"/>
      <c r="HQ332" s="519"/>
      <c r="HR332" s="519"/>
      <c r="HS332" s="519"/>
      <c r="HT332" s="519"/>
      <c r="HU332" s="519"/>
      <c r="HV332" s="519"/>
      <c r="HW332" s="519"/>
      <c r="HX332" s="519"/>
      <c r="HY332" s="519"/>
      <c r="HZ332" s="519"/>
      <c r="IA332" s="519"/>
      <c r="IB332" s="519"/>
      <c r="IC332" s="519"/>
      <c r="ID332" s="519"/>
      <c r="IE332" s="519"/>
      <c r="IF332" s="519"/>
      <c r="IG332" s="519"/>
      <c r="IH332" s="519"/>
      <c r="II332" s="519"/>
      <c r="IJ332" s="519"/>
      <c r="IK332" s="519"/>
      <c r="IL332" s="519"/>
      <c r="IM332" s="519"/>
      <c r="IN332" s="519"/>
      <c r="IO332" s="519"/>
      <c r="IP332" s="519"/>
      <c r="IQ332" s="519"/>
      <c r="IR332" s="519"/>
      <c r="IS332" s="519"/>
      <c r="IT332" s="519"/>
      <c r="IU332" s="519"/>
      <c r="IV332" s="519"/>
    </row>
    <row r="333" spans="1:256" s="510" customFormat="1" ht="24.75" customHeight="1">
      <c r="A333" s="541" t="s">
        <v>47</v>
      </c>
      <c r="B333" s="363">
        <v>0</v>
      </c>
      <c r="C333" s="363">
        <f t="shared" si="16"/>
        <v>0</v>
      </c>
      <c r="D333" s="25"/>
      <c r="E333" s="542"/>
      <c r="F333" s="543">
        <v>0</v>
      </c>
      <c r="G333" s="542"/>
      <c r="H333" s="518"/>
      <c r="I333" s="519"/>
      <c r="J333" s="519"/>
      <c r="K333" s="519"/>
      <c r="L333" s="519"/>
      <c r="M333" s="519"/>
      <c r="N333" s="519"/>
      <c r="O333" s="519"/>
      <c r="P333" s="519"/>
      <c r="Q333" s="519"/>
      <c r="R333" s="519"/>
      <c r="S333" s="519"/>
      <c r="T333" s="519"/>
      <c r="U333" s="519"/>
      <c r="V333" s="519"/>
      <c r="W333" s="519"/>
      <c r="X333" s="519"/>
      <c r="Y333" s="519"/>
      <c r="Z333" s="519"/>
      <c r="AA333" s="519"/>
      <c r="AB333" s="519"/>
      <c r="AC333" s="519"/>
      <c r="AD333" s="519"/>
      <c r="AE333" s="519"/>
      <c r="AF333" s="519"/>
      <c r="HQ333" s="519"/>
      <c r="HR333" s="519"/>
      <c r="HS333" s="519"/>
      <c r="HT333" s="519"/>
      <c r="HU333" s="519"/>
      <c r="HV333" s="519"/>
      <c r="HW333" s="519"/>
      <c r="HX333" s="519"/>
      <c r="HY333" s="519"/>
      <c r="HZ333" s="519"/>
      <c r="IA333" s="519"/>
      <c r="IB333" s="519"/>
      <c r="IC333" s="519"/>
      <c r="ID333" s="519"/>
      <c r="IE333" s="519"/>
      <c r="IF333" s="519"/>
      <c r="IG333" s="519"/>
      <c r="IH333" s="519"/>
      <c r="II333" s="519"/>
      <c r="IJ333" s="519"/>
      <c r="IK333" s="519"/>
      <c r="IL333" s="519"/>
      <c r="IM333" s="519"/>
      <c r="IN333" s="519"/>
      <c r="IO333" s="519"/>
      <c r="IP333" s="519"/>
      <c r="IQ333" s="519"/>
      <c r="IR333" s="519"/>
      <c r="IS333" s="519"/>
      <c r="IT333" s="519"/>
      <c r="IU333" s="519"/>
      <c r="IV333" s="519"/>
    </row>
    <row r="334" spans="1:256" s="510" customFormat="1" ht="24.75" customHeight="1">
      <c r="A334" s="541" t="s">
        <v>247</v>
      </c>
      <c r="B334" s="363">
        <v>0</v>
      </c>
      <c r="C334" s="363">
        <f t="shared" si="16"/>
        <v>0</v>
      </c>
      <c r="D334" s="25"/>
      <c r="E334" s="542"/>
      <c r="F334" s="543">
        <v>0</v>
      </c>
      <c r="G334" s="542"/>
      <c r="H334" s="518"/>
      <c r="I334" s="519"/>
      <c r="J334" s="519"/>
      <c r="K334" s="519"/>
      <c r="L334" s="519"/>
      <c r="M334" s="519"/>
      <c r="N334" s="519"/>
      <c r="O334" s="519"/>
      <c r="P334" s="519"/>
      <c r="Q334" s="519"/>
      <c r="R334" s="519"/>
      <c r="S334" s="519"/>
      <c r="T334" s="519"/>
      <c r="U334" s="519"/>
      <c r="V334" s="519"/>
      <c r="W334" s="519"/>
      <c r="X334" s="519"/>
      <c r="Y334" s="519"/>
      <c r="Z334" s="519"/>
      <c r="AA334" s="519"/>
      <c r="AB334" s="519"/>
      <c r="AC334" s="519"/>
      <c r="AD334" s="519"/>
      <c r="AE334" s="519"/>
      <c r="AF334" s="519"/>
      <c r="HQ334" s="519"/>
      <c r="HR334" s="519"/>
      <c r="HS334" s="519"/>
      <c r="HT334" s="519"/>
      <c r="HU334" s="519"/>
      <c r="HV334" s="519"/>
      <c r="HW334" s="519"/>
      <c r="HX334" s="519"/>
      <c r="HY334" s="519"/>
      <c r="HZ334" s="519"/>
      <c r="IA334" s="519"/>
      <c r="IB334" s="519"/>
      <c r="IC334" s="519"/>
      <c r="ID334" s="519"/>
      <c r="IE334" s="519"/>
      <c r="IF334" s="519"/>
      <c r="IG334" s="519"/>
      <c r="IH334" s="519"/>
      <c r="II334" s="519"/>
      <c r="IJ334" s="519"/>
      <c r="IK334" s="519"/>
      <c r="IL334" s="519"/>
      <c r="IM334" s="519"/>
      <c r="IN334" s="519"/>
      <c r="IO334" s="519"/>
      <c r="IP334" s="519"/>
      <c r="IQ334" s="519"/>
      <c r="IR334" s="519"/>
      <c r="IS334" s="519"/>
      <c r="IT334" s="519"/>
      <c r="IU334" s="519"/>
      <c r="IV334" s="519"/>
    </row>
    <row r="335" spans="1:256" s="510" customFormat="1" ht="24.75" customHeight="1">
      <c r="A335" s="541" t="s">
        <v>248</v>
      </c>
      <c r="B335" s="363">
        <v>0</v>
      </c>
      <c r="C335" s="363">
        <f t="shared" si="16"/>
        <v>0</v>
      </c>
      <c r="D335" s="25"/>
      <c r="E335" s="542"/>
      <c r="F335" s="543">
        <v>0</v>
      </c>
      <c r="G335" s="542"/>
      <c r="H335" s="518"/>
      <c r="I335" s="519"/>
      <c r="J335" s="519"/>
      <c r="K335" s="519"/>
      <c r="L335" s="519"/>
      <c r="M335" s="519"/>
      <c r="N335" s="519"/>
      <c r="O335" s="519"/>
      <c r="P335" s="519"/>
      <c r="Q335" s="519"/>
      <c r="R335" s="519"/>
      <c r="S335" s="519"/>
      <c r="T335" s="519"/>
      <c r="U335" s="519"/>
      <c r="V335" s="519"/>
      <c r="W335" s="519"/>
      <c r="X335" s="519"/>
      <c r="Y335" s="519"/>
      <c r="Z335" s="519"/>
      <c r="AA335" s="519"/>
      <c r="AB335" s="519"/>
      <c r="AC335" s="519"/>
      <c r="AD335" s="519"/>
      <c r="AE335" s="519"/>
      <c r="AF335" s="519"/>
      <c r="HQ335" s="519"/>
      <c r="HR335" s="519"/>
      <c r="HS335" s="519"/>
      <c r="HT335" s="519"/>
      <c r="HU335" s="519"/>
      <c r="HV335" s="519"/>
      <c r="HW335" s="519"/>
      <c r="HX335" s="519"/>
      <c r="HY335" s="519"/>
      <c r="HZ335" s="519"/>
      <c r="IA335" s="519"/>
      <c r="IB335" s="519"/>
      <c r="IC335" s="519"/>
      <c r="ID335" s="519"/>
      <c r="IE335" s="519"/>
      <c r="IF335" s="519"/>
      <c r="IG335" s="519"/>
      <c r="IH335" s="519"/>
      <c r="II335" s="519"/>
      <c r="IJ335" s="519"/>
      <c r="IK335" s="519"/>
      <c r="IL335" s="519"/>
      <c r="IM335" s="519"/>
      <c r="IN335" s="519"/>
      <c r="IO335" s="519"/>
      <c r="IP335" s="519"/>
      <c r="IQ335" s="519"/>
      <c r="IR335" s="519"/>
      <c r="IS335" s="519"/>
      <c r="IT335" s="519"/>
      <c r="IU335" s="519"/>
      <c r="IV335" s="519"/>
    </row>
    <row r="336" spans="1:8" s="508" customFormat="1" ht="24.75" customHeight="1">
      <c r="A336" s="541" t="s">
        <v>54</v>
      </c>
      <c r="B336" s="363">
        <v>12</v>
      </c>
      <c r="C336" s="363">
        <f t="shared" si="16"/>
        <v>13</v>
      </c>
      <c r="D336" s="25">
        <v>13</v>
      </c>
      <c r="E336" s="542">
        <f>D336/C336</f>
        <v>1</v>
      </c>
      <c r="F336" s="543">
        <v>11</v>
      </c>
      <c r="G336" s="542">
        <f>(D336-F336)/F336</f>
        <v>0.18181818181818182</v>
      </c>
      <c r="H336" s="544"/>
    </row>
    <row r="337" spans="1:256" s="510" customFormat="1" ht="24.75" customHeight="1">
      <c r="A337" s="541" t="s">
        <v>249</v>
      </c>
      <c r="B337" s="363">
        <v>10</v>
      </c>
      <c r="C337" s="363">
        <f t="shared" si="16"/>
        <v>10</v>
      </c>
      <c r="D337" s="25">
        <v>10</v>
      </c>
      <c r="E337" s="542">
        <f>D337/C337</f>
        <v>1</v>
      </c>
      <c r="F337" s="543">
        <v>0</v>
      </c>
      <c r="G337" s="542"/>
      <c r="H337" s="518"/>
      <c r="I337" s="519"/>
      <c r="J337" s="519"/>
      <c r="K337" s="519"/>
      <c r="L337" s="519"/>
      <c r="M337" s="519"/>
      <c r="N337" s="519"/>
      <c r="O337" s="519"/>
      <c r="P337" s="519"/>
      <c r="Q337" s="519"/>
      <c r="R337" s="519"/>
      <c r="S337" s="519"/>
      <c r="T337" s="519"/>
      <c r="U337" s="519"/>
      <c r="V337" s="519"/>
      <c r="W337" s="519"/>
      <c r="X337" s="519"/>
      <c r="Y337" s="519"/>
      <c r="Z337" s="519"/>
      <c r="AA337" s="519"/>
      <c r="AB337" s="519"/>
      <c r="AC337" s="519"/>
      <c r="AD337" s="519"/>
      <c r="AE337" s="519"/>
      <c r="AF337" s="519"/>
      <c r="HQ337" s="519"/>
      <c r="HR337" s="519"/>
      <c r="HS337" s="519"/>
      <c r="HT337" s="519"/>
      <c r="HU337" s="519"/>
      <c r="HV337" s="519"/>
      <c r="HW337" s="519"/>
      <c r="HX337" s="519"/>
      <c r="HY337" s="519"/>
      <c r="HZ337" s="519"/>
      <c r="IA337" s="519"/>
      <c r="IB337" s="519"/>
      <c r="IC337" s="519"/>
      <c r="ID337" s="519"/>
      <c r="IE337" s="519"/>
      <c r="IF337" s="519"/>
      <c r="IG337" s="519"/>
      <c r="IH337" s="519"/>
      <c r="II337" s="519"/>
      <c r="IJ337" s="519"/>
      <c r="IK337" s="519"/>
      <c r="IL337" s="519"/>
      <c r="IM337" s="519"/>
      <c r="IN337" s="519"/>
      <c r="IO337" s="519"/>
      <c r="IP337" s="519"/>
      <c r="IQ337" s="519"/>
      <c r="IR337" s="519"/>
      <c r="IS337" s="519"/>
      <c r="IT337" s="519"/>
      <c r="IU337" s="519"/>
      <c r="IV337" s="519"/>
    </row>
    <row r="338" spans="1:8" s="508" customFormat="1" ht="24.75" customHeight="1">
      <c r="A338" s="534" t="s">
        <v>250</v>
      </c>
      <c r="B338" s="360">
        <f>SUM(B339:B346)</f>
        <v>1100</v>
      </c>
      <c r="C338" s="360">
        <f t="shared" si="16"/>
        <v>776</v>
      </c>
      <c r="D338" s="360">
        <f>SUM(D339:D346)</f>
        <v>776</v>
      </c>
      <c r="E338" s="536">
        <f>D338/C338</f>
        <v>1</v>
      </c>
      <c r="F338" s="539">
        <f>SUM(F339:F346)</f>
        <v>1202</v>
      </c>
      <c r="G338" s="536">
        <f>(D338-F338)/F338</f>
        <v>-0.3544093178036606</v>
      </c>
      <c r="H338" s="540">
        <f>SUM(H339:H346)</f>
        <v>0</v>
      </c>
    </row>
    <row r="339" spans="1:256" s="510" customFormat="1" ht="24.75" customHeight="1">
      <c r="A339" s="541" t="s">
        <v>45</v>
      </c>
      <c r="B339" s="363">
        <v>1014</v>
      </c>
      <c r="C339" s="363">
        <f t="shared" si="16"/>
        <v>632</v>
      </c>
      <c r="D339" s="25">
        <v>632</v>
      </c>
      <c r="E339" s="542">
        <f>D339/C339</f>
        <v>1</v>
      </c>
      <c r="F339" s="543">
        <v>1037</v>
      </c>
      <c r="G339" s="542">
        <f>(D339-F339)/F339</f>
        <v>-0.390549662487946</v>
      </c>
      <c r="H339" s="518"/>
      <c r="I339" s="519"/>
      <c r="J339" s="519"/>
      <c r="K339" s="519"/>
      <c r="L339" s="519"/>
      <c r="M339" s="519"/>
      <c r="N339" s="519"/>
      <c r="O339" s="519"/>
      <c r="P339" s="519"/>
      <c r="Q339" s="519"/>
      <c r="R339" s="519"/>
      <c r="S339" s="519"/>
      <c r="T339" s="519"/>
      <c r="U339" s="519"/>
      <c r="V339" s="519"/>
      <c r="W339" s="519"/>
      <c r="X339" s="519"/>
      <c r="Y339" s="519"/>
      <c r="Z339" s="519"/>
      <c r="AA339" s="519"/>
      <c r="AB339" s="519"/>
      <c r="AC339" s="519"/>
      <c r="AD339" s="519"/>
      <c r="AE339" s="519"/>
      <c r="AF339" s="519"/>
      <c r="HQ339" s="519"/>
      <c r="HR339" s="519"/>
      <c r="HS339" s="519"/>
      <c r="HT339" s="519"/>
      <c r="HU339" s="519"/>
      <c r="HV339" s="519"/>
      <c r="HW339" s="519"/>
      <c r="HX339" s="519"/>
      <c r="HY339" s="519"/>
      <c r="HZ339" s="519"/>
      <c r="IA339" s="519"/>
      <c r="IB339" s="519"/>
      <c r="IC339" s="519"/>
      <c r="ID339" s="519"/>
      <c r="IE339" s="519"/>
      <c r="IF339" s="519"/>
      <c r="IG339" s="519"/>
      <c r="IH339" s="519"/>
      <c r="II339" s="519"/>
      <c r="IJ339" s="519"/>
      <c r="IK339" s="519"/>
      <c r="IL339" s="519"/>
      <c r="IM339" s="519"/>
      <c r="IN339" s="519"/>
      <c r="IO339" s="519"/>
      <c r="IP339" s="519"/>
      <c r="IQ339" s="519"/>
      <c r="IR339" s="519"/>
      <c r="IS339" s="519"/>
      <c r="IT339" s="519"/>
      <c r="IU339" s="519"/>
      <c r="IV339" s="519"/>
    </row>
    <row r="340" spans="1:256" s="510" customFormat="1" ht="24.75" customHeight="1">
      <c r="A340" s="541" t="s">
        <v>46</v>
      </c>
      <c r="B340" s="363">
        <v>86</v>
      </c>
      <c r="C340" s="363">
        <f t="shared" si="16"/>
        <v>144</v>
      </c>
      <c r="D340" s="25">
        <v>144</v>
      </c>
      <c r="E340" s="542">
        <f>D340/C340</f>
        <v>1</v>
      </c>
      <c r="F340" s="543">
        <v>165</v>
      </c>
      <c r="G340" s="542">
        <f>(D340-F340)/F340</f>
        <v>-0.12727272727272726</v>
      </c>
      <c r="H340" s="518"/>
      <c r="I340" s="519"/>
      <c r="J340" s="519"/>
      <c r="K340" s="519"/>
      <c r="L340" s="519"/>
      <c r="M340" s="519"/>
      <c r="N340" s="519"/>
      <c r="O340" s="519"/>
      <c r="P340" s="519"/>
      <c r="Q340" s="519"/>
      <c r="R340" s="519"/>
      <c r="S340" s="519"/>
      <c r="T340" s="519"/>
      <c r="U340" s="519"/>
      <c r="V340" s="519"/>
      <c r="W340" s="519"/>
      <c r="X340" s="519"/>
      <c r="Y340" s="519"/>
      <c r="Z340" s="519"/>
      <c r="AA340" s="519"/>
      <c r="AB340" s="519"/>
      <c r="AC340" s="519"/>
      <c r="AD340" s="519"/>
      <c r="AE340" s="519"/>
      <c r="AF340" s="519"/>
      <c r="HQ340" s="519"/>
      <c r="HR340" s="519"/>
      <c r="HS340" s="519"/>
      <c r="HT340" s="519"/>
      <c r="HU340" s="519"/>
      <c r="HV340" s="519"/>
      <c r="HW340" s="519"/>
      <c r="HX340" s="519"/>
      <c r="HY340" s="519"/>
      <c r="HZ340" s="519"/>
      <c r="IA340" s="519"/>
      <c r="IB340" s="519"/>
      <c r="IC340" s="519"/>
      <c r="ID340" s="519"/>
      <c r="IE340" s="519"/>
      <c r="IF340" s="519"/>
      <c r="IG340" s="519"/>
      <c r="IH340" s="519"/>
      <c r="II340" s="519"/>
      <c r="IJ340" s="519"/>
      <c r="IK340" s="519"/>
      <c r="IL340" s="519"/>
      <c r="IM340" s="519"/>
      <c r="IN340" s="519"/>
      <c r="IO340" s="519"/>
      <c r="IP340" s="519"/>
      <c r="IQ340" s="519"/>
      <c r="IR340" s="519"/>
      <c r="IS340" s="519"/>
      <c r="IT340" s="519"/>
      <c r="IU340" s="519"/>
      <c r="IV340" s="519"/>
    </row>
    <row r="341" spans="1:256" s="510" customFormat="1" ht="24.75" customHeight="1">
      <c r="A341" s="541" t="s">
        <v>47</v>
      </c>
      <c r="B341" s="363"/>
      <c r="C341" s="363">
        <f t="shared" si="16"/>
        <v>0</v>
      </c>
      <c r="D341" s="25"/>
      <c r="E341" s="542"/>
      <c r="F341" s="537">
        <v>0</v>
      </c>
      <c r="G341" s="542"/>
      <c r="H341" s="518"/>
      <c r="I341" s="519"/>
      <c r="J341" s="519"/>
      <c r="K341" s="519"/>
      <c r="L341" s="519"/>
      <c r="M341" s="519"/>
      <c r="N341" s="519"/>
      <c r="O341" s="519"/>
      <c r="P341" s="519"/>
      <c r="Q341" s="519"/>
      <c r="R341" s="519"/>
      <c r="S341" s="519"/>
      <c r="T341" s="519"/>
      <c r="U341" s="519"/>
      <c r="V341" s="519"/>
      <c r="W341" s="519"/>
      <c r="X341" s="519"/>
      <c r="Y341" s="519"/>
      <c r="Z341" s="519"/>
      <c r="AA341" s="519"/>
      <c r="AB341" s="519"/>
      <c r="AC341" s="519"/>
      <c r="AD341" s="519"/>
      <c r="AE341" s="519"/>
      <c r="AF341" s="519"/>
      <c r="HQ341" s="519"/>
      <c r="HR341" s="519"/>
      <c r="HS341" s="519"/>
      <c r="HT341" s="519"/>
      <c r="HU341" s="519"/>
      <c r="HV341" s="519"/>
      <c r="HW341" s="519"/>
      <c r="HX341" s="519"/>
      <c r="HY341" s="519"/>
      <c r="HZ341" s="519"/>
      <c r="IA341" s="519"/>
      <c r="IB341" s="519"/>
      <c r="IC341" s="519"/>
      <c r="ID341" s="519"/>
      <c r="IE341" s="519"/>
      <c r="IF341" s="519"/>
      <c r="IG341" s="519"/>
      <c r="IH341" s="519"/>
      <c r="II341" s="519"/>
      <c r="IJ341" s="519"/>
      <c r="IK341" s="519"/>
      <c r="IL341" s="519"/>
      <c r="IM341" s="519"/>
      <c r="IN341" s="519"/>
      <c r="IO341" s="519"/>
      <c r="IP341" s="519"/>
      <c r="IQ341" s="519"/>
      <c r="IR341" s="519"/>
      <c r="IS341" s="519"/>
      <c r="IT341" s="519"/>
      <c r="IU341" s="519"/>
      <c r="IV341" s="519"/>
    </row>
    <row r="342" spans="1:256" s="510" customFormat="1" ht="24.75" customHeight="1" hidden="1">
      <c r="A342" s="541" t="s">
        <v>251</v>
      </c>
      <c r="B342" s="363"/>
      <c r="C342" s="363">
        <f t="shared" si="16"/>
        <v>0</v>
      </c>
      <c r="D342" s="25"/>
      <c r="E342" s="542"/>
      <c r="F342" s="539">
        <v>0</v>
      </c>
      <c r="G342" s="542"/>
      <c r="H342" s="518"/>
      <c r="I342" s="519"/>
      <c r="J342" s="519"/>
      <c r="K342" s="519"/>
      <c r="L342" s="519"/>
      <c r="M342" s="519"/>
      <c r="N342" s="519"/>
      <c r="O342" s="519"/>
      <c r="P342" s="519"/>
      <c r="Q342" s="519"/>
      <c r="R342" s="519"/>
      <c r="S342" s="519"/>
      <c r="T342" s="519"/>
      <c r="U342" s="519"/>
      <c r="V342" s="519"/>
      <c r="W342" s="519"/>
      <c r="X342" s="519"/>
      <c r="Y342" s="519"/>
      <c r="Z342" s="519"/>
      <c r="AA342" s="519"/>
      <c r="AB342" s="519"/>
      <c r="AC342" s="519"/>
      <c r="AD342" s="519"/>
      <c r="AE342" s="519"/>
      <c r="AF342" s="519"/>
      <c r="HQ342" s="519"/>
      <c r="HR342" s="519"/>
      <c r="HS342" s="519"/>
      <c r="HT342" s="519"/>
      <c r="HU342" s="519"/>
      <c r="HV342" s="519"/>
      <c r="HW342" s="519"/>
      <c r="HX342" s="519"/>
      <c r="HY342" s="519"/>
      <c r="HZ342" s="519"/>
      <c r="IA342" s="519"/>
      <c r="IB342" s="519"/>
      <c r="IC342" s="519"/>
      <c r="ID342" s="519"/>
      <c r="IE342" s="519"/>
      <c r="IF342" s="519"/>
      <c r="IG342" s="519"/>
      <c r="IH342" s="519"/>
      <c r="II342" s="519"/>
      <c r="IJ342" s="519"/>
      <c r="IK342" s="519"/>
      <c r="IL342" s="519"/>
      <c r="IM342" s="519"/>
      <c r="IN342" s="519"/>
      <c r="IO342" s="519"/>
      <c r="IP342" s="519"/>
      <c r="IQ342" s="519"/>
      <c r="IR342" s="519"/>
      <c r="IS342" s="519"/>
      <c r="IT342" s="519"/>
      <c r="IU342" s="519"/>
      <c r="IV342" s="519"/>
    </row>
    <row r="343" spans="1:256" s="510" customFormat="1" ht="24.75" customHeight="1" hidden="1">
      <c r="A343" s="541" t="s">
        <v>252</v>
      </c>
      <c r="B343" s="363"/>
      <c r="C343" s="363">
        <f t="shared" si="16"/>
        <v>0</v>
      </c>
      <c r="D343" s="25"/>
      <c r="E343" s="542"/>
      <c r="F343" s="543">
        <v>0</v>
      </c>
      <c r="G343" s="542"/>
      <c r="H343" s="518"/>
      <c r="I343" s="519"/>
      <c r="J343" s="519"/>
      <c r="K343" s="519"/>
      <c r="L343" s="519"/>
      <c r="M343" s="519"/>
      <c r="N343" s="519"/>
      <c r="O343" s="519"/>
      <c r="P343" s="519"/>
      <c r="Q343" s="519"/>
      <c r="R343" s="519"/>
      <c r="S343" s="519"/>
      <c r="T343" s="519"/>
      <c r="U343" s="519"/>
      <c r="V343" s="519"/>
      <c r="W343" s="519"/>
      <c r="X343" s="519"/>
      <c r="Y343" s="519"/>
      <c r="Z343" s="519"/>
      <c r="AA343" s="519"/>
      <c r="AB343" s="519"/>
      <c r="AC343" s="519"/>
      <c r="AD343" s="519"/>
      <c r="AE343" s="519"/>
      <c r="AF343" s="519"/>
      <c r="HQ343" s="519"/>
      <c r="HR343" s="519"/>
      <c r="HS343" s="519"/>
      <c r="HT343" s="519"/>
      <c r="HU343" s="519"/>
      <c r="HV343" s="519"/>
      <c r="HW343" s="519"/>
      <c r="HX343" s="519"/>
      <c r="HY343" s="519"/>
      <c r="HZ343" s="519"/>
      <c r="IA343" s="519"/>
      <c r="IB343" s="519"/>
      <c r="IC343" s="519"/>
      <c r="ID343" s="519"/>
      <c r="IE343" s="519"/>
      <c r="IF343" s="519"/>
      <c r="IG343" s="519"/>
      <c r="IH343" s="519"/>
      <c r="II343" s="519"/>
      <c r="IJ343" s="519"/>
      <c r="IK343" s="519"/>
      <c r="IL343" s="519"/>
      <c r="IM343" s="519"/>
      <c r="IN343" s="519"/>
      <c r="IO343" s="519"/>
      <c r="IP343" s="519"/>
      <c r="IQ343" s="519"/>
      <c r="IR343" s="519"/>
      <c r="IS343" s="519"/>
      <c r="IT343" s="519"/>
      <c r="IU343" s="519"/>
      <c r="IV343" s="519"/>
    </row>
    <row r="344" spans="1:8" s="508" customFormat="1" ht="24.75" customHeight="1" hidden="1">
      <c r="A344" s="541" t="s">
        <v>253</v>
      </c>
      <c r="B344" s="363"/>
      <c r="C344" s="363">
        <f t="shared" si="16"/>
        <v>0</v>
      </c>
      <c r="D344" s="25"/>
      <c r="E344" s="542"/>
      <c r="F344" s="543">
        <v>0</v>
      </c>
      <c r="G344" s="542"/>
      <c r="H344" s="544"/>
    </row>
    <row r="345" spans="1:8" s="508" customFormat="1" ht="24.75" customHeight="1" hidden="1">
      <c r="A345" s="541" t="s">
        <v>54</v>
      </c>
      <c r="B345" s="363"/>
      <c r="C345" s="363">
        <f t="shared" si="16"/>
        <v>0</v>
      </c>
      <c r="D345" s="25"/>
      <c r="E345" s="542"/>
      <c r="F345" s="543">
        <v>0</v>
      </c>
      <c r="G345" s="542"/>
      <c r="H345" s="544"/>
    </row>
    <row r="346" spans="1:256" s="510" customFormat="1" ht="24.75" customHeight="1">
      <c r="A346" s="541" t="s">
        <v>254</v>
      </c>
      <c r="B346" s="363"/>
      <c r="C346" s="363">
        <f t="shared" si="16"/>
        <v>0</v>
      </c>
      <c r="D346" s="25"/>
      <c r="E346" s="542"/>
      <c r="F346" s="543"/>
      <c r="G346" s="542"/>
      <c r="H346" s="518"/>
      <c r="I346" s="519"/>
      <c r="J346" s="519"/>
      <c r="K346" s="519"/>
      <c r="L346" s="519"/>
      <c r="M346" s="519"/>
      <c r="N346" s="519"/>
      <c r="O346" s="519"/>
      <c r="P346" s="519"/>
      <c r="Q346" s="519"/>
      <c r="R346" s="519"/>
      <c r="S346" s="519"/>
      <c r="T346" s="519"/>
      <c r="U346" s="519"/>
      <c r="V346" s="519"/>
      <c r="W346" s="519"/>
      <c r="X346" s="519"/>
      <c r="Y346" s="519"/>
      <c r="Z346" s="519"/>
      <c r="AA346" s="519"/>
      <c r="AB346" s="519"/>
      <c r="AC346" s="519"/>
      <c r="AD346" s="519"/>
      <c r="AE346" s="519"/>
      <c r="AF346" s="519"/>
      <c r="HQ346" s="519"/>
      <c r="HR346" s="519"/>
      <c r="HS346" s="519"/>
      <c r="HT346" s="519"/>
      <c r="HU346" s="519"/>
      <c r="HV346" s="519"/>
      <c r="HW346" s="519"/>
      <c r="HX346" s="519"/>
      <c r="HY346" s="519"/>
      <c r="HZ346" s="519"/>
      <c r="IA346" s="519"/>
      <c r="IB346" s="519"/>
      <c r="IC346" s="519"/>
      <c r="ID346" s="519"/>
      <c r="IE346" s="519"/>
      <c r="IF346" s="519"/>
      <c r="IG346" s="519"/>
      <c r="IH346" s="519"/>
      <c r="II346" s="519"/>
      <c r="IJ346" s="519"/>
      <c r="IK346" s="519"/>
      <c r="IL346" s="519"/>
      <c r="IM346" s="519"/>
      <c r="IN346" s="519"/>
      <c r="IO346" s="519"/>
      <c r="IP346" s="519"/>
      <c r="IQ346" s="519"/>
      <c r="IR346" s="519"/>
      <c r="IS346" s="519"/>
      <c r="IT346" s="519"/>
      <c r="IU346" s="519"/>
      <c r="IV346" s="519"/>
    </row>
    <row r="347" spans="1:8" s="508" customFormat="1" ht="24.75" customHeight="1">
      <c r="A347" s="534" t="s">
        <v>255</v>
      </c>
      <c r="B347" s="360">
        <f>SUM(B348:B362)</f>
        <v>616</v>
      </c>
      <c r="C347" s="360">
        <f t="shared" si="16"/>
        <v>623</v>
      </c>
      <c r="D347" s="360">
        <f>SUM(D348:D362)</f>
        <v>579</v>
      </c>
      <c r="E347" s="536">
        <f>D347/C347</f>
        <v>0.9293739967897271</v>
      </c>
      <c r="F347" s="539">
        <f>SUM(F348:F362)</f>
        <v>496</v>
      </c>
      <c r="G347" s="536">
        <f>(D347-F347)/F347</f>
        <v>0.16733870967741934</v>
      </c>
      <c r="H347" s="540">
        <f>SUM(H348:H362)</f>
        <v>44</v>
      </c>
    </row>
    <row r="348" spans="1:256" s="510" customFormat="1" ht="24.75" customHeight="1">
      <c r="A348" s="541" t="s">
        <v>45</v>
      </c>
      <c r="B348" s="363">
        <v>452</v>
      </c>
      <c r="C348" s="363">
        <f t="shared" si="16"/>
        <v>479</v>
      </c>
      <c r="D348" s="25">
        <v>479</v>
      </c>
      <c r="E348" s="542">
        <f>D348/C348</f>
        <v>1</v>
      </c>
      <c r="F348" s="543">
        <v>457</v>
      </c>
      <c r="G348" s="542">
        <f>(D348-F348)/F348</f>
        <v>0.04814004376367615</v>
      </c>
      <c r="H348" s="518"/>
      <c r="I348" s="519"/>
      <c r="J348" s="519"/>
      <c r="K348" s="519"/>
      <c r="L348" s="519"/>
      <c r="M348" s="519"/>
      <c r="N348" s="519"/>
      <c r="O348" s="519"/>
      <c r="P348" s="519"/>
      <c r="Q348" s="519"/>
      <c r="R348" s="519"/>
      <c r="S348" s="519"/>
      <c r="T348" s="519"/>
      <c r="U348" s="519"/>
      <c r="V348" s="519"/>
      <c r="W348" s="519"/>
      <c r="X348" s="519"/>
      <c r="Y348" s="519"/>
      <c r="Z348" s="519"/>
      <c r="AA348" s="519"/>
      <c r="AB348" s="519"/>
      <c r="AC348" s="519"/>
      <c r="AD348" s="519"/>
      <c r="AE348" s="519"/>
      <c r="AF348" s="519"/>
      <c r="HQ348" s="519"/>
      <c r="HR348" s="519"/>
      <c r="HS348" s="519"/>
      <c r="HT348" s="519"/>
      <c r="HU348" s="519"/>
      <c r="HV348" s="519"/>
      <c r="HW348" s="519"/>
      <c r="HX348" s="519"/>
      <c r="HY348" s="519"/>
      <c r="HZ348" s="519"/>
      <c r="IA348" s="519"/>
      <c r="IB348" s="519"/>
      <c r="IC348" s="519"/>
      <c r="ID348" s="519"/>
      <c r="IE348" s="519"/>
      <c r="IF348" s="519"/>
      <c r="IG348" s="519"/>
      <c r="IH348" s="519"/>
      <c r="II348" s="519"/>
      <c r="IJ348" s="519"/>
      <c r="IK348" s="519"/>
      <c r="IL348" s="519"/>
      <c r="IM348" s="519"/>
      <c r="IN348" s="519"/>
      <c r="IO348" s="519"/>
      <c r="IP348" s="519"/>
      <c r="IQ348" s="519"/>
      <c r="IR348" s="519"/>
      <c r="IS348" s="519"/>
      <c r="IT348" s="519"/>
      <c r="IU348" s="519"/>
      <c r="IV348" s="519"/>
    </row>
    <row r="349" spans="1:256" s="510" customFormat="1" ht="24.75" customHeight="1">
      <c r="A349" s="541" t="s">
        <v>46</v>
      </c>
      <c r="B349" s="363">
        <v>111</v>
      </c>
      <c r="C349" s="363">
        <f t="shared" si="16"/>
        <v>48</v>
      </c>
      <c r="D349" s="25">
        <v>48</v>
      </c>
      <c r="E349" s="542">
        <f>D349/C349</f>
        <v>1</v>
      </c>
      <c r="F349" s="543">
        <v>5</v>
      </c>
      <c r="G349" s="542">
        <f>(D349-F349)/F349</f>
        <v>8.6</v>
      </c>
      <c r="H349" s="518"/>
      <c r="I349" s="519"/>
      <c r="J349" s="519"/>
      <c r="K349" s="519"/>
      <c r="L349" s="519"/>
      <c r="M349" s="519"/>
      <c r="N349" s="519"/>
      <c r="O349" s="519"/>
      <c r="P349" s="519"/>
      <c r="Q349" s="519"/>
      <c r="R349" s="519"/>
      <c r="S349" s="519"/>
      <c r="T349" s="519"/>
      <c r="U349" s="519"/>
      <c r="V349" s="519"/>
      <c r="W349" s="519"/>
      <c r="X349" s="519"/>
      <c r="Y349" s="519"/>
      <c r="Z349" s="519"/>
      <c r="AA349" s="519"/>
      <c r="AB349" s="519"/>
      <c r="AC349" s="519"/>
      <c r="AD349" s="519"/>
      <c r="AE349" s="519"/>
      <c r="AF349" s="519"/>
      <c r="HQ349" s="519"/>
      <c r="HR349" s="519"/>
      <c r="HS349" s="519"/>
      <c r="HT349" s="519"/>
      <c r="HU349" s="519"/>
      <c r="HV349" s="519"/>
      <c r="HW349" s="519"/>
      <c r="HX349" s="519"/>
      <c r="HY349" s="519"/>
      <c r="HZ349" s="519"/>
      <c r="IA349" s="519"/>
      <c r="IB349" s="519"/>
      <c r="IC349" s="519"/>
      <c r="ID349" s="519"/>
      <c r="IE349" s="519"/>
      <c r="IF349" s="519"/>
      <c r="IG349" s="519"/>
      <c r="IH349" s="519"/>
      <c r="II349" s="519"/>
      <c r="IJ349" s="519"/>
      <c r="IK349" s="519"/>
      <c r="IL349" s="519"/>
      <c r="IM349" s="519"/>
      <c r="IN349" s="519"/>
      <c r="IO349" s="519"/>
      <c r="IP349" s="519"/>
      <c r="IQ349" s="519"/>
      <c r="IR349" s="519"/>
      <c r="IS349" s="519"/>
      <c r="IT349" s="519"/>
      <c r="IU349" s="519"/>
      <c r="IV349" s="519"/>
    </row>
    <row r="350" spans="1:256" s="510" customFormat="1" ht="24.75" customHeight="1">
      <c r="A350" s="541" t="s">
        <v>47</v>
      </c>
      <c r="B350" s="363"/>
      <c r="C350" s="363">
        <f t="shared" si="16"/>
        <v>0</v>
      </c>
      <c r="D350" s="25"/>
      <c r="E350" s="542"/>
      <c r="F350" s="543">
        <v>0</v>
      </c>
      <c r="G350" s="542"/>
      <c r="H350" s="518"/>
      <c r="I350" s="519"/>
      <c r="J350" s="519"/>
      <c r="K350" s="519"/>
      <c r="L350" s="519"/>
      <c r="M350" s="519"/>
      <c r="N350" s="519"/>
      <c r="O350" s="519"/>
      <c r="P350" s="519"/>
      <c r="Q350" s="519"/>
      <c r="R350" s="519"/>
      <c r="S350" s="519"/>
      <c r="T350" s="519"/>
      <c r="U350" s="519"/>
      <c r="V350" s="519"/>
      <c r="W350" s="519"/>
      <c r="X350" s="519"/>
      <c r="Y350" s="519"/>
      <c r="Z350" s="519"/>
      <c r="AA350" s="519"/>
      <c r="AB350" s="519"/>
      <c r="AC350" s="519"/>
      <c r="AD350" s="519"/>
      <c r="AE350" s="519"/>
      <c r="AF350" s="519"/>
      <c r="HQ350" s="519"/>
      <c r="HR350" s="519"/>
      <c r="HS350" s="519"/>
      <c r="HT350" s="519"/>
      <c r="HU350" s="519"/>
      <c r="HV350" s="519"/>
      <c r="HW350" s="519"/>
      <c r="HX350" s="519"/>
      <c r="HY350" s="519"/>
      <c r="HZ350" s="519"/>
      <c r="IA350" s="519"/>
      <c r="IB350" s="519"/>
      <c r="IC350" s="519"/>
      <c r="ID350" s="519"/>
      <c r="IE350" s="519"/>
      <c r="IF350" s="519"/>
      <c r="IG350" s="519"/>
      <c r="IH350" s="519"/>
      <c r="II350" s="519"/>
      <c r="IJ350" s="519"/>
      <c r="IK350" s="519"/>
      <c r="IL350" s="519"/>
      <c r="IM350" s="519"/>
      <c r="IN350" s="519"/>
      <c r="IO350" s="519"/>
      <c r="IP350" s="519"/>
      <c r="IQ350" s="519"/>
      <c r="IR350" s="519"/>
      <c r="IS350" s="519"/>
      <c r="IT350" s="519"/>
      <c r="IU350" s="519"/>
      <c r="IV350" s="519"/>
    </row>
    <row r="351" spans="1:8" s="508" customFormat="1" ht="24.75" customHeight="1" hidden="1">
      <c r="A351" s="541" t="s">
        <v>256</v>
      </c>
      <c r="B351" s="363"/>
      <c r="C351" s="363">
        <f t="shared" si="16"/>
        <v>0</v>
      </c>
      <c r="D351" s="25"/>
      <c r="E351" s="542"/>
      <c r="F351" s="543">
        <v>0</v>
      </c>
      <c r="G351" s="542"/>
      <c r="H351" s="544"/>
    </row>
    <row r="352" spans="1:8" s="508" customFormat="1" ht="24.75" customHeight="1" hidden="1">
      <c r="A352" s="541" t="s">
        <v>257</v>
      </c>
      <c r="B352" s="363"/>
      <c r="C352" s="363">
        <f t="shared" si="16"/>
        <v>0</v>
      </c>
      <c r="D352" s="25"/>
      <c r="E352" s="542"/>
      <c r="F352" s="543">
        <v>0</v>
      </c>
      <c r="G352" s="542"/>
      <c r="H352" s="544"/>
    </row>
    <row r="353" spans="1:256" s="510" customFormat="1" ht="24.75" customHeight="1" hidden="1">
      <c r="A353" s="541" t="s">
        <v>258</v>
      </c>
      <c r="B353" s="363"/>
      <c r="C353" s="363">
        <f t="shared" si="16"/>
        <v>0</v>
      </c>
      <c r="D353" s="25"/>
      <c r="E353" s="542"/>
      <c r="F353" s="537">
        <v>0</v>
      </c>
      <c r="G353" s="542"/>
      <c r="H353" s="518"/>
      <c r="I353" s="519"/>
      <c r="J353" s="519"/>
      <c r="K353" s="519"/>
      <c r="L353" s="519"/>
      <c r="M353" s="519"/>
      <c r="N353" s="519"/>
      <c r="O353" s="519"/>
      <c r="P353" s="519"/>
      <c r="Q353" s="519"/>
      <c r="R353" s="519"/>
      <c r="S353" s="519"/>
      <c r="T353" s="519"/>
      <c r="U353" s="519"/>
      <c r="V353" s="519"/>
      <c r="W353" s="519"/>
      <c r="X353" s="519"/>
      <c r="Y353" s="519"/>
      <c r="Z353" s="519"/>
      <c r="AA353" s="519"/>
      <c r="AB353" s="519"/>
      <c r="AC353" s="519"/>
      <c r="AD353" s="519"/>
      <c r="AE353" s="519"/>
      <c r="AF353" s="519"/>
      <c r="HQ353" s="519"/>
      <c r="HR353" s="519"/>
      <c r="HS353" s="519"/>
      <c r="HT353" s="519"/>
      <c r="HU353" s="519"/>
      <c r="HV353" s="519"/>
      <c r="HW353" s="519"/>
      <c r="HX353" s="519"/>
      <c r="HY353" s="519"/>
      <c r="HZ353" s="519"/>
      <c r="IA353" s="519"/>
      <c r="IB353" s="519"/>
      <c r="IC353" s="519"/>
      <c r="ID353" s="519"/>
      <c r="IE353" s="519"/>
      <c r="IF353" s="519"/>
      <c r="IG353" s="519"/>
      <c r="IH353" s="519"/>
      <c r="II353" s="519"/>
      <c r="IJ353" s="519"/>
      <c r="IK353" s="519"/>
      <c r="IL353" s="519"/>
      <c r="IM353" s="519"/>
      <c r="IN353" s="519"/>
      <c r="IO353" s="519"/>
      <c r="IP353" s="519"/>
      <c r="IQ353" s="519"/>
      <c r="IR353" s="519"/>
      <c r="IS353" s="519"/>
      <c r="IT353" s="519"/>
      <c r="IU353" s="519"/>
      <c r="IV353" s="519"/>
    </row>
    <row r="354" spans="1:256" s="510" customFormat="1" ht="24.75" customHeight="1">
      <c r="A354" s="541" t="s">
        <v>259</v>
      </c>
      <c r="B354" s="363">
        <v>7</v>
      </c>
      <c r="C354" s="363">
        <f t="shared" si="16"/>
        <v>4</v>
      </c>
      <c r="D354" s="25">
        <v>4</v>
      </c>
      <c r="E354" s="542">
        <f>D354/C354</f>
        <v>1</v>
      </c>
      <c r="F354" s="543">
        <v>2</v>
      </c>
      <c r="G354" s="542">
        <f>(D354-F354)/F354</f>
        <v>1</v>
      </c>
      <c r="H354" s="518"/>
      <c r="I354" s="519"/>
      <c r="J354" s="519"/>
      <c r="K354" s="519"/>
      <c r="L354" s="519"/>
      <c r="M354" s="519"/>
      <c r="N354" s="519"/>
      <c r="O354" s="519"/>
      <c r="P354" s="519"/>
      <c r="Q354" s="519"/>
      <c r="R354" s="519"/>
      <c r="S354" s="519"/>
      <c r="T354" s="519"/>
      <c r="U354" s="519"/>
      <c r="V354" s="519"/>
      <c r="W354" s="519"/>
      <c r="X354" s="519"/>
      <c r="Y354" s="519"/>
      <c r="Z354" s="519"/>
      <c r="AA354" s="519"/>
      <c r="AB354" s="519"/>
      <c r="AC354" s="519"/>
      <c r="AD354" s="519"/>
      <c r="AE354" s="519"/>
      <c r="AF354" s="519"/>
      <c r="HQ354" s="519"/>
      <c r="HR354" s="519"/>
      <c r="HS354" s="519"/>
      <c r="HT354" s="519"/>
      <c r="HU354" s="519"/>
      <c r="HV354" s="519"/>
      <c r="HW354" s="519"/>
      <c r="HX354" s="519"/>
      <c r="HY354" s="519"/>
      <c r="HZ354" s="519"/>
      <c r="IA354" s="519"/>
      <c r="IB354" s="519"/>
      <c r="IC354" s="519"/>
      <c r="ID354" s="519"/>
      <c r="IE354" s="519"/>
      <c r="IF354" s="519"/>
      <c r="IG354" s="519"/>
      <c r="IH354" s="519"/>
      <c r="II354" s="519"/>
      <c r="IJ354" s="519"/>
      <c r="IK354" s="519"/>
      <c r="IL354" s="519"/>
      <c r="IM354" s="519"/>
      <c r="IN354" s="519"/>
      <c r="IO354" s="519"/>
      <c r="IP354" s="519"/>
      <c r="IQ354" s="519"/>
      <c r="IR354" s="519"/>
      <c r="IS354" s="519"/>
      <c r="IT354" s="519"/>
      <c r="IU354" s="519"/>
      <c r="IV354" s="519"/>
    </row>
    <row r="355" spans="1:256" s="510" customFormat="1" ht="24.75" customHeight="1">
      <c r="A355" s="541" t="s">
        <v>260</v>
      </c>
      <c r="B355" s="363"/>
      <c r="C355" s="363">
        <f t="shared" si="16"/>
        <v>0</v>
      </c>
      <c r="D355" s="25"/>
      <c r="E355" s="542"/>
      <c r="F355" s="543">
        <v>0</v>
      </c>
      <c r="G355" s="542"/>
      <c r="H355" s="518"/>
      <c r="I355" s="519"/>
      <c r="J355" s="519"/>
      <c r="K355" s="519"/>
      <c r="L355" s="519"/>
      <c r="M355" s="519"/>
      <c r="N355" s="519"/>
      <c r="O355" s="519"/>
      <c r="P355" s="519"/>
      <c r="Q355" s="519"/>
      <c r="R355" s="519"/>
      <c r="S355" s="519"/>
      <c r="T355" s="519"/>
      <c r="U355" s="519"/>
      <c r="V355" s="519"/>
      <c r="W355" s="519"/>
      <c r="X355" s="519"/>
      <c r="Y355" s="519"/>
      <c r="Z355" s="519"/>
      <c r="AA355" s="519"/>
      <c r="AB355" s="519"/>
      <c r="AC355" s="519"/>
      <c r="AD355" s="519"/>
      <c r="AE355" s="519"/>
      <c r="AF355" s="519"/>
      <c r="HQ355" s="519"/>
      <c r="HR355" s="519"/>
      <c r="HS355" s="519"/>
      <c r="HT355" s="519"/>
      <c r="HU355" s="519"/>
      <c r="HV355" s="519"/>
      <c r="HW355" s="519"/>
      <c r="HX355" s="519"/>
      <c r="HY355" s="519"/>
      <c r="HZ355" s="519"/>
      <c r="IA355" s="519"/>
      <c r="IB355" s="519"/>
      <c r="IC355" s="519"/>
      <c r="ID355" s="519"/>
      <c r="IE355" s="519"/>
      <c r="IF355" s="519"/>
      <c r="IG355" s="519"/>
      <c r="IH355" s="519"/>
      <c r="II355" s="519"/>
      <c r="IJ355" s="519"/>
      <c r="IK355" s="519"/>
      <c r="IL355" s="519"/>
      <c r="IM355" s="519"/>
      <c r="IN355" s="519"/>
      <c r="IO355" s="519"/>
      <c r="IP355" s="519"/>
      <c r="IQ355" s="519"/>
      <c r="IR355" s="519"/>
      <c r="IS355" s="519"/>
      <c r="IT355" s="519"/>
      <c r="IU355" s="519"/>
      <c r="IV355" s="519"/>
    </row>
    <row r="356" spans="1:256" s="510" customFormat="1" ht="24.75" customHeight="1">
      <c r="A356" s="541" t="s">
        <v>261</v>
      </c>
      <c r="B356" s="363"/>
      <c r="C356" s="363">
        <f t="shared" si="16"/>
        <v>0</v>
      </c>
      <c r="D356" s="25"/>
      <c r="E356" s="542"/>
      <c r="F356" s="543"/>
      <c r="G356" s="542"/>
      <c r="H356" s="518"/>
      <c r="I356" s="519"/>
      <c r="J356" s="519"/>
      <c r="K356" s="519"/>
      <c r="L356" s="519"/>
      <c r="M356" s="519"/>
      <c r="N356" s="519"/>
      <c r="O356" s="519"/>
      <c r="P356" s="519"/>
      <c r="Q356" s="519"/>
      <c r="R356" s="519"/>
      <c r="S356" s="519"/>
      <c r="T356" s="519"/>
      <c r="U356" s="519"/>
      <c r="V356" s="519"/>
      <c r="W356" s="519"/>
      <c r="X356" s="519"/>
      <c r="Y356" s="519"/>
      <c r="Z356" s="519"/>
      <c r="AA356" s="519"/>
      <c r="AB356" s="519"/>
      <c r="AC356" s="519"/>
      <c r="AD356" s="519"/>
      <c r="AE356" s="519"/>
      <c r="AF356" s="519"/>
      <c r="HQ356" s="519"/>
      <c r="HR356" s="519"/>
      <c r="HS356" s="519"/>
      <c r="HT356" s="519"/>
      <c r="HU356" s="519"/>
      <c r="HV356" s="519"/>
      <c r="HW356" s="519"/>
      <c r="HX356" s="519"/>
      <c r="HY356" s="519"/>
      <c r="HZ356" s="519"/>
      <c r="IA356" s="519"/>
      <c r="IB356" s="519"/>
      <c r="IC356" s="519"/>
      <c r="ID356" s="519"/>
      <c r="IE356" s="519"/>
      <c r="IF356" s="519"/>
      <c r="IG356" s="519"/>
      <c r="IH356" s="519"/>
      <c r="II356" s="519"/>
      <c r="IJ356" s="519"/>
      <c r="IK356" s="519"/>
      <c r="IL356" s="519"/>
      <c r="IM356" s="519"/>
      <c r="IN356" s="519"/>
      <c r="IO356" s="519"/>
      <c r="IP356" s="519"/>
      <c r="IQ356" s="519"/>
      <c r="IR356" s="519"/>
      <c r="IS356" s="519"/>
      <c r="IT356" s="519"/>
      <c r="IU356" s="519"/>
      <c r="IV356" s="519"/>
    </row>
    <row r="357" spans="1:256" s="510" customFormat="1" ht="24.75" customHeight="1">
      <c r="A357" s="541" t="s">
        <v>262</v>
      </c>
      <c r="B357" s="363">
        <v>2</v>
      </c>
      <c r="C357" s="363">
        <f t="shared" si="16"/>
        <v>1</v>
      </c>
      <c r="D357" s="25">
        <v>1</v>
      </c>
      <c r="E357" s="542">
        <f aca="true" t="shared" si="17" ref="E357:E362">D357/C357</f>
        <v>1</v>
      </c>
      <c r="F357" s="543">
        <v>1</v>
      </c>
      <c r="G357" s="542">
        <f>(D357-F357)/F357</f>
        <v>0</v>
      </c>
      <c r="H357" s="518"/>
      <c r="I357" s="519"/>
      <c r="J357" s="519"/>
      <c r="K357" s="519"/>
      <c r="L357" s="519"/>
      <c r="M357" s="519"/>
      <c r="N357" s="519"/>
      <c r="O357" s="519"/>
      <c r="P357" s="519"/>
      <c r="Q357" s="519"/>
      <c r="R357" s="519"/>
      <c r="S357" s="519"/>
      <c r="T357" s="519"/>
      <c r="U357" s="519"/>
      <c r="V357" s="519"/>
      <c r="W357" s="519"/>
      <c r="X357" s="519"/>
      <c r="Y357" s="519"/>
      <c r="Z357" s="519"/>
      <c r="AA357" s="519"/>
      <c r="AB357" s="519"/>
      <c r="AC357" s="519"/>
      <c r="AD357" s="519"/>
      <c r="AE357" s="519"/>
      <c r="AF357" s="519"/>
      <c r="HQ357" s="519"/>
      <c r="HR357" s="519"/>
      <c r="HS357" s="519"/>
      <c r="HT357" s="519"/>
      <c r="HU357" s="519"/>
      <c r="HV357" s="519"/>
      <c r="HW357" s="519"/>
      <c r="HX357" s="519"/>
      <c r="HY357" s="519"/>
      <c r="HZ357" s="519"/>
      <c r="IA357" s="519"/>
      <c r="IB357" s="519"/>
      <c r="IC357" s="519"/>
      <c r="ID357" s="519"/>
      <c r="IE357" s="519"/>
      <c r="IF357" s="519"/>
      <c r="IG357" s="519"/>
      <c r="IH357" s="519"/>
      <c r="II357" s="519"/>
      <c r="IJ357" s="519"/>
      <c r="IK357" s="519"/>
      <c r="IL357" s="519"/>
      <c r="IM357" s="519"/>
      <c r="IN357" s="519"/>
      <c r="IO357" s="519"/>
      <c r="IP357" s="519"/>
      <c r="IQ357" s="519"/>
      <c r="IR357" s="519"/>
      <c r="IS357" s="519"/>
      <c r="IT357" s="519"/>
      <c r="IU357" s="519"/>
      <c r="IV357" s="519"/>
    </row>
    <row r="358" spans="1:256" s="510" customFormat="1" ht="24.75" customHeight="1">
      <c r="A358" s="446" t="s">
        <v>263</v>
      </c>
      <c r="B358" s="363"/>
      <c r="C358" s="363">
        <f t="shared" si="16"/>
        <v>0</v>
      </c>
      <c r="D358" s="25"/>
      <c r="E358" s="542"/>
      <c r="F358" s="543"/>
      <c r="G358" s="542"/>
      <c r="H358" s="518"/>
      <c r="I358" s="519"/>
      <c r="J358" s="519"/>
      <c r="K358" s="519"/>
      <c r="L358" s="519"/>
      <c r="M358" s="519"/>
      <c r="N358" s="519"/>
      <c r="O358" s="519"/>
      <c r="P358" s="519"/>
      <c r="Q358" s="519"/>
      <c r="R358" s="519"/>
      <c r="S358" s="519"/>
      <c r="T358" s="519"/>
      <c r="U358" s="519"/>
      <c r="V358" s="519"/>
      <c r="W358" s="519"/>
      <c r="X358" s="519"/>
      <c r="Y358" s="519"/>
      <c r="Z358" s="519"/>
      <c r="AA358" s="519"/>
      <c r="AB358" s="519"/>
      <c r="AC358" s="519"/>
      <c r="AD358" s="519"/>
      <c r="AE358" s="519"/>
      <c r="AF358" s="519"/>
      <c r="HQ358" s="519"/>
      <c r="HR358" s="519"/>
      <c r="HS358" s="519"/>
      <c r="HT358" s="519"/>
      <c r="HU358" s="519"/>
      <c r="HV358" s="519"/>
      <c r="HW358" s="519"/>
      <c r="HX358" s="519"/>
      <c r="HY358" s="519"/>
      <c r="HZ358" s="519"/>
      <c r="IA358" s="519"/>
      <c r="IB358" s="519"/>
      <c r="IC358" s="519"/>
      <c r="ID358" s="519"/>
      <c r="IE358" s="519"/>
      <c r="IF358" s="519"/>
      <c r="IG358" s="519"/>
      <c r="IH358" s="519"/>
      <c r="II358" s="519"/>
      <c r="IJ358" s="519"/>
      <c r="IK358" s="519"/>
      <c r="IL358" s="519"/>
      <c r="IM358" s="519"/>
      <c r="IN358" s="519"/>
      <c r="IO358" s="519"/>
      <c r="IP358" s="519"/>
      <c r="IQ358" s="519"/>
      <c r="IR358" s="519"/>
      <c r="IS358" s="519"/>
      <c r="IT358" s="519"/>
      <c r="IU358" s="519"/>
      <c r="IV358" s="519"/>
    </row>
    <row r="359" spans="1:256" s="510" customFormat="1" ht="24.75" customHeight="1">
      <c r="A359" s="446" t="s">
        <v>264</v>
      </c>
      <c r="B359" s="549"/>
      <c r="C359" s="363">
        <f t="shared" si="16"/>
        <v>0</v>
      </c>
      <c r="D359" s="550"/>
      <c r="E359" s="542"/>
      <c r="F359" s="543">
        <v>0</v>
      </c>
      <c r="G359" s="542"/>
      <c r="H359" s="518"/>
      <c r="I359" s="519"/>
      <c r="J359" s="519"/>
      <c r="K359" s="519"/>
      <c r="L359" s="519"/>
      <c r="M359" s="519"/>
      <c r="N359" s="519"/>
      <c r="O359" s="519"/>
      <c r="P359" s="519"/>
      <c r="Q359" s="519"/>
      <c r="R359" s="519"/>
      <c r="S359" s="519"/>
      <c r="T359" s="519"/>
      <c r="U359" s="519"/>
      <c r="V359" s="519"/>
      <c r="W359" s="519"/>
      <c r="X359" s="519"/>
      <c r="Y359" s="519"/>
      <c r="Z359" s="519"/>
      <c r="AA359" s="519"/>
      <c r="AB359" s="519"/>
      <c r="AC359" s="519"/>
      <c r="AD359" s="519"/>
      <c r="AE359" s="519"/>
      <c r="AF359" s="519"/>
      <c r="HQ359" s="519"/>
      <c r="HR359" s="519"/>
      <c r="HS359" s="519"/>
      <c r="HT359" s="519"/>
      <c r="HU359" s="519"/>
      <c r="HV359" s="519"/>
      <c r="HW359" s="519"/>
      <c r="HX359" s="519"/>
      <c r="HY359" s="519"/>
      <c r="HZ359" s="519"/>
      <c r="IA359" s="519"/>
      <c r="IB359" s="519"/>
      <c r="IC359" s="519"/>
      <c r="ID359" s="519"/>
      <c r="IE359" s="519"/>
      <c r="IF359" s="519"/>
      <c r="IG359" s="519"/>
      <c r="IH359" s="519"/>
      <c r="II359" s="519"/>
      <c r="IJ359" s="519"/>
      <c r="IK359" s="519"/>
      <c r="IL359" s="519"/>
      <c r="IM359" s="519"/>
      <c r="IN359" s="519"/>
      <c r="IO359" s="519"/>
      <c r="IP359" s="519"/>
      <c r="IQ359" s="519"/>
      <c r="IR359" s="519"/>
      <c r="IS359" s="519"/>
      <c r="IT359" s="519"/>
      <c r="IU359" s="519"/>
      <c r="IV359" s="519"/>
    </row>
    <row r="360" spans="1:256" s="510" customFormat="1" ht="24.75" customHeight="1">
      <c r="A360" s="541" t="s">
        <v>86</v>
      </c>
      <c r="B360" s="363"/>
      <c r="C360" s="363">
        <f t="shared" si="16"/>
        <v>0</v>
      </c>
      <c r="D360" s="25"/>
      <c r="E360" s="542"/>
      <c r="F360" s="543">
        <v>0</v>
      </c>
      <c r="G360" s="542"/>
      <c r="H360" s="518"/>
      <c r="I360" s="519"/>
      <c r="J360" s="519"/>
      <c r="K360" s="519"/>
      <c r="L360" s="519"/>
      <c r="M360" s="519"/>
      <c r="N360" s="519"/>
      <c r="O360" s="519"/>
      <c r="P360" s="519"/>
      <c r="Q360" s="519"/>
      <c r="R360" s="519"/>
      <c r="S360" s="519"/>
      <c r="T360" s="519"/>
      <c r="U360" s="519"/>
      <c r="V360" s="519"/>
      <c r="W360" s="519"/>
      <c r="X360" s="519"/>
      <c r="Y360" s="519"/>
      <c r="Z360" s="519"/>
      <c r="AA360" s="519"/>
      <c r="AB360" s="519"/>
      <c r="AC360" s="519"/>
      <c r="AD360" s="519"/>
      <c r="AE360" s="519"/>
      <c r="AF360" s="519"/>
      <c r="HQ360" s="519"/>
      <c r="HR360" s="519"/>
      <c r="HS360" s="519"/>
      <c r="HT360" s="519"/>
      <c r="HU360" s="519"/>
      <c r="HV360" s="519"/>
      <c r="HW360" s="519"/>
      <c r="HX360" s="519"/>
      <c r="HY360" s="519"/>
      <c r="HZ360" s="519"/>
      <c r="IA360" s="519"/>
      <c r="IB360" s="519"/>
      <c r="IC360" s="519"/>
      <c r="ID360" s="519"/>
      <c r="IE360" s="519"/>
      <c r="IF360" s="519"/>
      <c r="IG360" s="519"/>
      <c r="IH360" s="519"/>
      <c r="II360" s="519"/>
      <c r="IJ360" s="519"/>
      <c r="IK360" s="519"/>
      <c r="IL360" s="519"/>
      <c r="IM360" s="519"/>
      <c r="IN360" s="519"/>
      <c r="IO360" s="519"/>
      <c r="IP360" s="519"/>
      <c r="IQ360" s="519"/>
      <c r="IR360" s="519"/>
      <c r="IS360" s="519"/>
      <c r="IT360" s="519"/>
      <c r="IU360" s="519"/>
      <c r="IV360" s="519"/>
    </row>
    <row r="361" spans="1:256" s="509" customFormat="1" ht="24.75" customHeight="1">
      <c r="A361" s="541" t="s">
        <v>54</v>
      </c>
      <c r="B361" s="363">
        <v>33</v>
      </c>
      <c r="C361" s="363">
        <f t="shared" si="16"/>
        <v>26</v>
      </c>
      <c r="D361" s="25">
        <v>26</v>
      </c>
      <c r="E361" s="542">
        <f t="shared" si="17"/>
        <v>1</v>
      </c>
      <c r="F361" s="543">
        <v>31</v>
      </c>
      <c r="G361" s="542">
        <f>(D361-F361)/F361</f>
        <v>-0.16129032258064516</v>
      </c>
      <c r="H361" s="518"/>
      <c r="I361" s="519"/>
      <c r="J361" s="519"/>
      <c r="K361" s="519"/>
      <c r="L361" s="519"/>
      <c r="M361" s="519"/>
      <c r="N361" s="519"/>
      <c r="O361" s="519"/>
      <c r="P361" s="519"/>
      <c r="Q361" s="519"/>
      <c r="R361" s="519"/>
      <c r="S361" s="519"/>
      <c r="T361" s="519"/>
      <c r="U361" s="519"/>
      <c r="V361" s="519"/>
      <c r="W361" s="519"/>
      <c r="X361" s="519"/>
      <c r="Y361" s="519"/>
      <c r="Z361" s="519"/>
      <c r="AA361" s="519"/>
      <c r="AB361" s="519"/>
      <c r="AC361" s="519"/>
      <c r="AD361" s="519"/>
      <c r="AE361" s="519"/>
      <c r="AF361" s="519"/>
      <c r="HQ361" s="519"/>
      <c r="HR361" s="519"/>
      <c r="HS361" s="519"/>
      <c r="HT361" s="519"/>
      <c r="HU361" s="519"/>
      <c r="HV361" s="519"/>
      <c r="HW361" s="519"/>
      <c r="HX361" s="519"/>
      <c r="HY361" s="519"/>
      <c r="HZ361" s="519"/>
      <c r="IA361" s="519"/>
      <c r="IB361" s="519"/>
      <c r="IC361" s="519"/>
      <c r="ID361" s="519"/>
      <c r="IE361" s="519"/>
      <c r="IF361" s="519"/>
      <c r="IG361" s="519"/>
      <c r="IH361" s="519"/>
      <c r="II361" s="519"/>
      <c r="IJ361" s="519"/>
      <c r="IK361" s="519"/>
      <c r="IL361" s="519"/>
      <c r="IM361" s="519"/>
      <c r="IN361" s="519"/>
      <c r="IO361" s="519"/>
      <c r="IP361" s="519"/>
      <c r="IQ361" s="519"/>
      <c r="IR361" s="519"/>
      <c r="IS361" s="519"/>
      <c r="IT361" s="519"/>
      <c r="IU361" s="519"/>
      <c r="IV361" s="519"/>
    </row>
    <row r="362" spans="1:256" s="506" customFormat="1" ht="24.75" customHeight="1">
      <c r="A362" s="541" t="s">
        <v>265</v>
      </c>
      <c r="B362" s="363">
        <v>11</v>
      </c>
      <c r="C362" s="363">
        <f t="shared" si="16"/>
        <v>65</v>
      </c>
      <c r="D362" s="25">
        <v>21</v>
      </c>
      <c r="E362" s="542">
        <f t="shared" si="17"/>
        <v>0.3230769230769231</v>
      </c>
      <c r="F362" s="543">
        <v>0</v>
      </c>
      <c r="G362" s="542"/>
      <c r="H362" s="518">
        <v>44</v>
      </c>
      <c r="I362" s="519"/>
      <c r="J362" s="519"/>
      <c r="K362" s="519"/>
      <c r="L362" s="519"/>
      <c r="M362" s="519"/>
      <c r="N362" s="519"/>
      <c r="O362" s="519"/>
      <c r="P362" s="519"/>
      <c r="Q362" s="519"/>
      <c r="R362" s="519"/>
      <c r="S362" s="519"/>
      <c r="T362" s="519"/>
      <c r="U362" s="519"/>
      <c r="V362" s="519"/>
      <c r="W362" s="519"/>
      <c r="X362" s="519"/>
      <c r="Y362" s="519"/>
      <c r="Z362" s="519"/>
      <c r="AA362" s="519"/>
      <c r="AB362" s="519"/>
      <c r="AC362" s="519"/>
      <c r="AD362" s="519"/>
      <c r="AE362" s="519"/>
      <c r="AF362" s="519"/>
      <c r="HQ362" s="519"/>
      <c r="HR362" s="519"/>
      <c r="HS362" s="519"/>
      <c r="HT362" s="519"/>
      <c r="HU362" s="519"/>
      <c r="HV362" s="519"/>
      <c r="HW362" s="519"/>
      <c r="HX362" s="519"/>
      <c r="HY362" s="519"/>
      <c r="HZ362" s="519"/>
      <c r="IA362" s="519"/>
      <c r="IB362" s="519"/>
      <c r="IC362" s="519"/>
      <c r="ID362" s="519"/>
      <c r="IE362" s="519"/>
      <c r="IF362" s="519"/>
      <c r="IG362" s="519"/>
      <c r="IH362" s="519"/>
      <c r="II362" s="519"/>
      <c r="IJ362" s="519"/>
      <c r="IK362" s="519"/>
      <c r="IL362" s="519"/>
      <c r="IM362" s="519"/>
      <c r="IN362" s="519"/>
      <c r="IO362" s="519"/>
      <c r="IP362" s="519"/>
      <c r="IQ362" s="519"/>
      <c r="IR362" s="519"/>
      <c r="IS362" s="519"/>
      <c r="IT362" s="519"/>
      <c r="IU362" s="519"/>
      <c r="IV362" s="519"/>
    </row>
    <row r="363" spans="1:232" s="508" customFormat="1" ht="24.75" customHeight="1" hidden="1">
      <c r="A363" s="534" t="s">
        <v>266</v>
      </c>
      <c r="B363" s="360">
        <f>SUM(B364:B372)</f>
        <v>0</v>
      </c>
      <c r="C363" s="360">
        <f t="shared" si="16"/>
        <v>0</v>
      </c>
      <c r="D363" s="360">
        <f>SUM(D364:D372)</f>
        <v>0</v>
      </c>
      <c r="E363" s="536"/>
      <c r="F363" s="539">
        <f>SUM(F364:F372)</f>
        <v>0</v>
      </c>
      <c r="G363" s="536"/>
      <c r="H363" s="540">
        <f>SUM(H364:H372)</f>
        <v>0</v>
      </c>
      <c r="HX363" s="508">
        <f>SUM(A363:HW363)</f>
        <v>0</v>
      </c>
    </row>
    <row r="364" spans="1:256" s="506" customFormat="1" ht="24.75" customHeight="1" hidden="1">
      <c r="A364" s="541" t="s">
        <v>45</v>
      </c>
      <c r="B364" s="363"/>
      <c r="C364" s="363">
        <f t="shared" si="16"/>
        <v>0</v>
      </c>
      <c r="D364" s="363">
        <v>0</v>
      </c>
      <c r="E364" s="542"/>
      <c r="F364" s="543"/>
      <c r="G364" s="542"/>
      <c r="H364" s="518"/>
      <c r="I364" s="519"/>
      <c r="J364" s="519"/>
      <c r="K364" s="519"/>
      <c r="L364" s="519"/>
      <c r="M364" s="519"/>
      <c r="N364" s="519"/>
      <c r="O364" s="519"/>
      <c r="P364" s="519"/>
      <c r="Q364" s="519"/>
      <c r="R364" s="519"/>
      <c r="S364" s="519"/>
      <c r="T364" s="519"/>
      <c r="U364" s="519"/>
      <c r="V364" s="519"/>
      <c r="W364" s="519"/>
      <c r="X364" s="519"/>
      <c r="Y364" s="519"/>
      <c r="Z364" s="519"/>
      <c r="AA364" s="519"/>
      <c r="AB364" s="519"/>
      <c r="AC364" s="519"/>
      <c r="AD364" s="519"/>
      <c r="AE364" s="519"/>
      <c r="AF364" s="519"/>
      <c r="HQ364" s="519"/>
      <c r="HR364" s="519"/>
      <c r="HS364" s="519"/>
      <c r="HT364" s="519"/>
      <c r="HU364" s="519"/>
      <c r="HV364" s="519"/>
      <c r="HW364" s="519"/>
      <c r="HX364" s="519"/>
      <c r="HY364" s="519"/>
      <c r="HZ364" s="519"/>
      <c r="IA364" s="519"/>
      <c r="IB364" s="519"/>
      <c r="IC364" s="519"/>
      <c r="ID364" s="519"/>
      <c r="IE364" s="519"/>
      <c r="IF364" s="519"/>
      <c r="IG364" s="519"/>
      <c r="IH364" s="519"/>
      <c r="II364" s="519"/>
      <c r="IJ364" s="519"/>
      <c r="IK364" s="519"/>
      <c r="IL364" s="519"/>
      <c r="IM364" s="519"/>
      <c r="IN364" s="519"/>
      <c r="IO364" s="519"/>
      <c r="IP364" s="519"/>
      <c r="IQ364" s="519"/>
      <c r="IR364" s="519"/>
      <c r="IS364" s="519"/>
      <c r="IT364" s="519"/>
      <c r="IU364" s="519"/>
      <c r="IV364" s="519"/>
    </row>
    <row r="365" spans="1:256" s="506" customFormat="1" ht="24.75" customHeight="1" hidden="1">
      <c r="A365" s="541" t="s">
        <v>46</v>
      </c>
      <c r="B365" s="363"/>
      <c r="C365" s="363">
        <f t="shared" si="16"/>
        <v>0</v>
      </c>
      <c r="D365" s="363">
        <v>0</v>
      </c>
      <c r="E365" s="542"/>
      <c r="F365" s="543"/>
      <c r="G365" s="542"/>
      <c r="H365" s="518"/>
      <c r="I365" s="519"/>
      <c r="J365" s="519"/>
      <c r="K365" s="519"/>
      <c r="L365" s="519"/>
      <c r="M365" s="519"/>
      <c r="N365" s="519"/>
      <c r="O365" s="519"/>
      <c r="P365" s="519"/>
      <c r="Q365" s="519"/>
      <c r="R365" s="519"/>
      <c r="S365" s="519"/>
      <c r="T365" s="519"/>
      <c r="U365" s="519"/>
      <c r="V365" s="519"/>
      <c r="W365" s="519"/>
      <c r="X365" s="519"/>
      <c r="Y365" s="519"/>
      <c r="Z365" s="519"/>
      <c r="AA365" s="519"/>
      <c r="AB365" s="519"/>
      <c r="AC365" s="519"/>
      <c r="AD365" s="519"/>
      <c r="AE365" s="519"/>
      <c r="AF365" s="519"/>
      <c r="HQ365" s="519"/>
      <c r="HR365" s="519"/>
      <c r="HS365" s="519"/>
      <c r="HT365" s="519"/>
      <c r="HU365" s="519"/>
      <c r="HV365" s="519"/>
      <c r="HW365" s="519"/>
      <c r="HX365" s="519"/>
      <c r="HY365" s="519"/>
      <c r="HZ365" s="519"/>
      <c r="IA365" s="519"/>
      <c r="IB365" s="519"/>
      <c r="IC365" s="519"/>
      <c r="ID365" s="519"/>
      <c r="IE365" s="519"/>
      <c r="IF365" s="519"/>
      <c r="IG365" s="519"/>
      <c r="IH365" s="519"/>
      <c r="II365" s="519"/>
      <c r="IJ365" s="519"/>
      <c r="IK365" s="519"/>
      <c r="IL365" s="519"/>
      <c r="IM365" s="519"/>
      <c r="IN365" s="519"/>
      <c r="IO365" s="519"/>
      <c r="IP365" s="519"/>
      <c r="IQ365" s="519"/>
      <c r="IR365" s="519"/>
      <c r="IS365" s="519"/>
      <c r="IT365" s="519"/>
      <c r="IU365" s="519"/>
      <c r="IV365" s="519"/>
    </row>
    <row r="366" spans="1:256" s="506" customFormat="1" ht="24.75" customHeight="1" hidden="1">
      <c r="A366" s="541" t="s">
        <v>47</v>
      </c>
      <c r="B366" s="363"/>
      <c r="C366" s="363">
        <f t="shared" si="16"/>
        <v>0</v>
      </c>
      <c r="D366" s="363">
        <v>0</v>
      </c>
      <c r="E366" s="542"/>
      <c r="F366" s="543"/>
      <c r="G366" s="542"/>
      <c r="H366" s="518"/>
      <c r="I366" s="519"/>
      <c r="J366" s="519"/>
      <c r="K366" s="519"/>
      <c r="L366" s="519"/>
      <c r="M366" s="519"/>
      <c r="N366" s="519"/>
      <c r="O366" s="519"/>
      <c r="P366" s="519"/>
      <c r="Q366" s="519"/>
      <c r="R366" s="519"/>
      <c r="S366" s="519"/>
      <c r="T366" s="519"/>
      <c r="U366" s="519"/>
      <c r="V366" s="519"/>
      <c r="W366" s="519"/>
      <c r="X366" s="519"/>
      <c r="Y366" s="519"/>
      <c r="Z366" s="519"/>
      <c r="AA366" s="519"/>
      <c r="AB366" s="519"/>
      <c r="AC366" s="519"/>
      <c r="AD366" s="519"/>
      <c r="AE366" s="519"/>
      <c r="AF366" s="519"/>
      <c r="HQ366" s="519"/>
      <c r="HR366" s="519"/>
      <c r="HS366" s="519"/>
      <c r="HT366" s="519"/>
      <c r="HU366" s="519"/>
      <c r="HV366" s="519"/>
      <c r="HW366" s="519"/>
      <c r="HX366" s="519"/>
      <c r="HY366" s="519"/>
      <c r="HZ366" s="519"/>
      <c r="IA366" s="519"/>
      <c r="IB366" s="519"/>
      <c r="IC366" s="519"/>
      <c r="ID366" s="519"/>
      <c r="IE366" s="519"/>
      <c r="IF366" s="519"/>
      <c r="IG366" s="519"/>
      <c r="IH366" s="519"/>
      <c r="II366" s="519"/>
      <c r="IJ366" s="519"/>
      <c r="IK366" s="519"/>
      <c r="IL366" s="519"/>
      <c r="IM366" s="519"/>
      <c r="IN366" s="519"/>
      <c r="IO366" s="519"/>
      <c r="IP366" s="519"/>
      <c r="IQ366" s="519"/>
      <c r="IR366" s="519"/>
      <c r="IS366" s="519"/>
      <c r="IT366" s="519"/>
      <c r="IU366" s="519"/>
      <c r="IV366" s="519"/>
    </row>
    <row r="367" spans="1:256" s="506" customFormat="1" ht="24.75" customHeight="1" hidden="1">
      <c r="A367" s="541" t="s">
        <v>267</v>
      </c>
      <c r="B367" s="363"/>
      <c r="C367" s="363">
        <f t="shared" si="16"/>
        <v>0</v>
      </c>
      <c r="D367" s="363">
        <v>0</v>
      </c>
      <c r="E367" s="542"/>
      <c r="F367" s="543"/>
      <c r="G367" s="542"/>
      <c r="H367" s="518"/>
      <c r="I367" s="519"/>
      <c r="J367" s="519"/>
      <c r="K367" s="519"/>
      <c r="L367" s="519"/>
      <c r="M367" s="519"/>
      <c r="N367" s="519"/>
      <c r="O367" s="519"/>
      <c r="P367" s="519"/>
      <c r="Q367" s="519"/>
      <c r="R367" s="519"/>
      <c r="S367" s="519"/>
      <c r="T367" s="519"/>
      <c r="U367" s="519"/>
      <c r="V367" s="519"/>
      <c r="W367" s="519"/>
      <c r="X367" s="519"/>
      <c r="Y367" s="519"/>
      <c r="Z367" s="519"/>
      <c r="AA367" s="519"/>
      <c r="AB367" s="519"/>
      <c r="AC367" s="519"/>
      <c r="AD367" s="519"/>
      <c r="AE367" s="519"/>
      <c r="AF367" s="519"/>
      <c r="HQ367" s="519"/>
      <c r="HR367" s="519"/>
      <c r="HS367" s="519"/>
      <c r="HT367" s="519"/>
      <c r="HU367" s="519"/>
      <c r="HV367" s="519"/>
      <c r="HW367" s="519"/>
      <c r="HX367" s="519"/>
      <c r="HY367" s="519"/>
      <c r="HZ367" s="519"/>
      <c r="IA367" s="519"/>
      <c r="IB367" s="519"/>
      <c r="IC367" s="519"/>
      <c r="ID367" s="519"/>
      <c r="IE367" s="519"/>
      <c r="IF367" s="519"/>
      <c r="IG367" s="519"/>
      <c r="IH367" s="519"/>
      <c r="II367" s="519"/>
      <c r="IJ367" s="519"/>
      <c r="IK367" s="519"/>
      <c r="IL367" s="519"/>
      <c r="IM367" s="519"/>
      <c r="IN367" s="519"/>
      <c r="IO367" s="519"/>
      <c r="IP367" s="519"/>
      <c r="IQ367" s="519"/>
      <c r="IR367" s="519"/>
      <c r="IS367" s="519"/>
      <c r="IT367" s="519"/>
      <c r="IU367" s="519"/>
      <c r="IV367" s="519"/>
    </row>
    <row r="368" spans="1:256" s="506" customFormat="1" ht="24.75" customHeight="1" hidden="1">
      <c r="A368" s="541" t="s">
        <v>268</v>
      </c>
      <c r="B368" s="363"/>
      <c r="C368" s="363">
        <f t="shared" si="16"/>
        <v>0</v>
      </c>
      <c r="D368" s="363">
        <v>0</v>
      </c>
      <c r="E368" s="542"/>
      <c r="F368" s="543"/>
      <c r="G368" s="542"/>
      <c r="H368" s="518"/>
      <c r="I368" s="519"/>
      <c r="J368" s="519"/>
      <c r="K368" s="519"/>
      <c r="L368" s="519"/>
      <c r="M368" s="519"/>
      <c r="N368" s="519"/>
      <c r="O368" s="519"/>
      <c r="P368" s="519"/>
      <c r="Q368" s="519"/>
      <c r="R368" s="519"/>
      <c r="S368" s="519"/>
      <c r="T368" s="519"/>
      <c r="U368" s="519"/>
      <c r="V368" s="519"/>
      <c r="W368" s="519"/>
      <c r="X368" s="519"/>
      <c r="Y368" s="519"/>
      <c r="Z368" s="519"/>
      <c r="AA368" s="519"/>
      <c r="AB368" s="519"/>
      <c r="AC368" s="519"/>
      <c r="AD368" s="519"/>
      <c r="AE368" s="519"/>
      <c r="AF368" s="519"/>
      <c r="HQ368" s="519"/>
      <c r="HR368" s="519"/>
      <c r="HS368" s="519"/>
      <c r="HT368" s="519"/>
      <c r="HU368" s="519"/>
      <c r="HV368" s="519"/>
      <c r="HW368" s="519"/>
      <c r="HX368" s="519"/>
      <c r="HY368" s="519"/>
      <c r="HZ368" s="519"/>
      <c r="IA368" s="519"/>
      <c r="IB368" s="519"/>
      <c r="IC368" s="519"/>
      <c r="ID368" s="519"/>
      <c r="IE368" s="519"/>
      <c r="IF368" s="519"/>
      <c r="IG368" s="519"/>
      <c r="IH368" s="519"/>
      <c r="II368" s="519"/>
      <c r="IJ368" s="519"/>
      <c r="IK368" s="519"/>
      <c r="IL368" s="519"/>
      <c r="IM368" s="519"/>
      <c r="IN368" s="519"/>
      <c r="IO368" s="519"/>
      <c r="IP368" s="519"/>
      <c r="IQ368" s="519"/>
      <c r="IR368" s="519"/>
      <c r="IS368" s="519"/>
      <c r="IT368" s="519"/>
      <c r="IU368" s="519"/>
      <c r="IV368" s="519"/>
    </row>
    <row r="369" spans="1:256" s="506" customFormat="1" ht="24.75" customHeight="1" hidden="1">
      <c r="A369" s="541" t="s">
        <v>269</v>
      </c>
      <c r="B369" s="363"/>
      <c r="C369" s="363">
        <f t="shared" si="16"/>
        <v>0</v>
      </c>
      <c r="D369" s="363">
        <v>0</v>
      </c>
      <c r="E369" s="542"/>
      <c r="F369" s="543"/>
      <c r="G369" s="542"/>
      <c r="H369" s="518"/>
      <c r="I369" s="519"/>
      <c r="J369" s="519"/>
      <c r="K369" s="519"/>
      <c r="L369" s="519"/>
      <c r="M369" s="519"/>
      <c r="N369" s="519"/>
      <c r="O369" s="519"/>
      <c r="P369" s="519"/>
      <c r="Q369" s="519"/>
      <c r="R369" s="519"/>
      <c r="S369" s="519"/>
      <c r="T369" s="519"/>
      <c r="U369" s="519"/>
      <c r="V369" s="519"/>
      <c r="W369" s="519"/>
      <c r="X369" s="519"/>
      <c r="Y369" s="519"/>
      <c r="Z369" s="519"/>
      <c r="AA369" s="519"/>
      <c r="AB369" s="519"/>
      <c r="AC369" s="519"/>
      <c r="AD369" s="519"/>
      <c r="AE369" s="519"/>
      <c r="AF369" s="519"/>
      <c r="HQ369" s="519"/>
      <c r="HR369" s="519"/>
      <c r="HS369" s="519"/>
      <c r="HT369" s="519"/>
      <c r="HU369" s="519"/>
      <c r="HV369" s="519"/>
      <c r="HW369" s="519"/>
      <c r="HX369" s="519"/>
      <c r="HY369" s="519"/>
      <c r="HZ369" s="519"/>
      <c r="IA369" s="519"/>
      <c r="IB369" s="519"/>
      <c r="IC369" s="519"/>
      <c r="ID369" s="519"/>
      <c r="IE369" s="519"/>
      <c r="IF369" s="519"/>
      <c r="IG369" s="519"/>
      <c r="IH369" s="519"/>
      <c r="II369" s="519"/>
      <c r="IJ369" s="519"/>
      <c r="IK369" s="519"/>
      <c r="IL369" s="519"/>
      <c r="IM369" s="519"/>
      <c r="IN369" s="519"/>
      <c r="IO369" s="519"/>
      <c r="IP369" s="519"/>
      <c r="IQ369" s="519"/>
      <c r="IR369" s="519"/>
      <c r="IS369" s="519"/>
      <c r="IT369" s="519"/>
      <c r="IU369" s="519"/>
      <c r="IV369" s="519"/>
    </row>
    <row r="370" spans="1:256" s="506" customFormat="1" ht="24.75" customHeight="1" hidden="1">
      <c r="A370" s="541" t="s">
        <v>86</v>
      </c>
      <c r="B370" s="363"/>
      <c r="C370" s="363">
        <f t="shared" si="16"/>
        <v>0</v>
      </c>
      <c r="D370" s="363">
        <v>0</v>
      </c>
      <c r="E370" s="542"/>
      <c r="F370" s="543"/>
      <c r="G370" s="542"/>
      <c r="H370" s="518"/>
      <c r="I370" s="519"/>
      <c r="J370" s="519"/>
      <c r="K370" s="519"/>
      <c r="L370" s="519"/>
      <c r="M370" s="519"/>
      <c r="N370" s="519"/>
      <c r="O370" s="519"/>
      <c r="P370" s="519"/>
      <c r="Q370" s="519"/>
      <c r="R370" s="519"/>
      <c r="S370" s="519"/>
      <c r="T370" s="519"/>
      <c r="U370" s="519"/>
      <c r="V370" s="519"/>
      <c r="W370" s="519"/>
      <c r="X370" s="519"/>
      <c r="Y370" s="519"/>
      <c r="Z370" s="519"/>
      <c r="AA370" s="519"/>
      <c r="AB370" s="519"/>
      <c r="AC370" s="519"/>
      <c r="AD370" s="519"/>
      <c r="AE370" s="519"/>
      <c r="AF370" s="519"/>
      <c r="HQ370" s="519"/>
      <c r="HR370" s="519"/>
      <c r="HS370" s="519"/>
      <c r="HT370" s="519"/>
      <c r="HU370" s="519"/>
      <c r="HV370" s="519"/>
      <c r="HW370" s="519"/>
      <c r="HX370" s="519"/>
      <c r="HY370" s="519"/>
      <c r="HZ370" s="519"/>
      <c r="IA370" s="519"/>
      <c r="IB370" s="519"/>
      <c r="IC370" s="519"/>
      <c r="ID370" s="519"/>
      <c r="IE370" s="519"/>
      <c r="IF370" s="519"/>
      <c r="IG370" s="519"/>
      <c r="IH370" s="519"/>
      <c r="II370" s="519"/>
      <c r="IJ370" s="519"/>
      <c r="IK370" s="519"/>
      <c r="IL370" s="519"/>
      <c r="IM370" s="519"/>
      <c r="IN370" s="519"/>
      <c r="IO370" s="519"/>
      <c r="IP370" s="519"/>
      <c r="IQ370" s="519"/>
      <c r="IR370" s="519"/>
      <c r="IS370" s="519"/>
      <c r="IT370" s="519"/>
      <c r="IU370" s="519"/>
      <c r="IV370" s="519"/>
    </row>
    <row r="371" spans="1:256" s="509" customFormat="1" ht="24.75" customHeight="1" hidden="1">
      <c r="A371" s="541" t="s">
        <v>54</v>
      </c>
      <c r="B371" s="363"/>
      <c r="C371" s="363">
        <f t="shared" si="16"/>
        <v>0</v>
      </c>
      <c r="D371" s="363"/>
      <c r="E371" s="542"/>
      <c r="F371" s="543"/>
      <c r="G371" s="542"/>
      <c r="H371" s="518"/>
      <c r="I371" s="519"/>
      <c r="J371" s="519"/>
      <c r="K371" s="519"/>
      <c r="L371" s="519"/>
      <c r="M371" s="519"/>
      <c r="N371" s="519"/>
      <c r="O371" s="519"/>
      <c r="P371" s="519"/>
      <c r="Q371" s="519"/>
      <c r="R371" s="519"/>
      <c r="S371" s="519"/>
      <c r="T371" s="519"/>
      <c r="U371" s="519"/>
      <c r="V371" s="519"/>
      <c r="W371" s="519"/>
      <c r="X371" s="519"/>
      <c r="Y371" s="519"/>
      <c r="Z371" s="519"/>
      <c r="AA371" s="519"/>
      <c r="AB371" s="519"/>
      <c r="AC371" s="519"/>
      <c r="AD371" s="519"/>
      <c r="AE371" s="519"/>
      <c r="AF371" s="519"/>
      <c r="HQ371" s="519"/>
      <c r="HR371" s="519"/>
      <c r="HS371" s="519"/>
      <c r="HT371" s="519"/>
      <c r="HU371" s="519"/>
      <c r="HV371" s="519"/>
      <c r="HW371" s="519"/>
      <c r="HX371" s="519"/>
      <c r="HY371" s="519"/>
      <c r="HZ371" s="519"/>
      <c r="IA371" s="519"/>
      <c r="IB371" s="519"/>
      <c r="IC371" s="519"/>
      <c r="ID371" s="519"/>
      <c r="IE371" s="519"/>
      <c r="IF371" s="519"/>
      <c r="IG371" s="519"/>
      <c r="IH371" s="519"/>
      <c r="II371" s="519"/>
      <c r="IJ371" s="519"/>
      <c r="IK371" s="519"/>
      <c r="IL371" s="519"/>
      <c r="IM371" s="519"/>
      <c r="IN371" s="519"/>
      <c r="IO371" s="519"/>
      <c r="IP371" s="519"/>
      <c r="IQ371" s="519"/>
      <c r="IR371" s="519"/>
      <c r="IS371" s="519"/>
      <c r="IT371" s="519"/>
      <c r="IU371" s="519"/>
      <c r="IV371" s="519"/>
    </row>
    <row r="372" spans="1:8" s="508" customFormat="1" ht="24.75" customHeight="1" hidden="1">
      <c r="A372" s="541" t="s">
        <v>270</v>
      </c>
      <c r="B372" s="363"/>
      <c r="C372" s="363">
        <f t="shared" si="16"/>
        <v>0</v>
      </c>
      <c r="D372" s="363">
        <v>0</v>
      </c>
      <c r="E372" s="542"/>
      <c r="F372" s="543"/>
      <c r="G372" s="542"/>
      <c r="H372" s="544"/>
    </row>
    <row r="373" spans="1:8" s="508" customFormat="1" ht="24.75" customHeight="1" hidden="1">
      <c r="A373" s="534" t="s">
        <v>271</v>
      </c>
      <c r="B373" s="360">
        <f>SUM(B374:B382)</f>
        <v>0</v>
      </c>
      <c r="C373" s="360">
        <f t="shared" si="16"/>
        <v>0</v>
      </c>
      <c r="D373" s="360">
        <f>SUM(D374:D382)</f>
        <v>0</v>
      </c>
      <c r="E373" s="536"/>
      <c r="F373" s="539">
        <f>SUM(F374:F382)</f>
        <v>0</v>
      </c>
      <c r="G373" s="536"/>
      <c r="H373" s="540">
        <f>SUM(H374:H382)</f>
        <v>0</v>
      </c>
    </row>
    <row r="374" spans="1:256" s="506" customFormat="1" ht="24.75" customHeight="1" hidden="1">
      <c r="A374" s="541" t="s">
        <v>45</v>
      </c>
      <c r="B374" s="363"/>
      <c r="C374" s="363">
        <f t="shared" si="16"/>
        <v>0</v>
      </c>
      <c r="D374" s="363">
        <v>0</v>
      </c>
      <c r="E374" s="542"/>
      <c r="F374" s="543"/>
      <c r="G374" s="542"/>
      <c r="H374" s="518"/>
      <c r="I374" s="519"/>
      <c r="J374" s="519"/>
      <c r="K374" s="519"/>
      <c r="L374" s="519"/>
      <c r="M374" s="519"/>
      <c r="N374" s="519"/>
      <c r="O374" s="519"/>
      <c r="P374" s="519"/>
      <c r="Q374" s="519"/>
      <c r="R374" s="519"/>
      <c r="S374" s="519"/>
      <c r="T374" s="519"/>
      <c r="U374" s="519"/>
      <c r="V374" s="519"/>
      <c r="W374" s="519"/>
      <c r="X374" s="519"/>
      <c r="Y374" s="519"/>
      <c r="Z374" s="519"/>
      <c r="AA374" s="519"/>
      <c r="AB374" s="519"/>
      <c r="AC374" s="519"/>
      <c r="AD374" s="519"/>
      <c r="AE374" s="519"/>
      <c r="AF374" s="519"/>
      <c r="HQ374" s="519"/>
      <c r="HR374" s="519"/>
      <c r="HS374" s="519"/>
      <c r="HT374" s="519"/>
      <c r="HU374" s="519"/>
      <c r="HV374" s="519"/>
      <c r="HW374" s="519"/>
      <c r="HX374" s="519"/>
      <c r="HY374" s="519"/>
      <c r="HZ374" s="519"/>
      <c r="IA374" s="519"/>
      <c r="IB374" s="519"/>
      <c r="IC374" s="519"/>
      <c r="ID374" s="519"/>
      <c r="IE374" s="519"/>
      <c r="IF374" s="519"/>
      <c r="IG374" s="519"/>
      <c r="IH374" s="519"/>
      <c r="II374" s="519"/>
      <c r="IJ374" s="519"/>
      <c r="IK374" s="519"/>
      <c r="IL374" s="519"/>
      <c r="IM374" s="519"/>
      <c r="IN374" s="519"/>
      <c r="IO374" s="519"/>
      <c r="IP374" s="519"/>
      <c r="IQ374" s="519"/>
      <c r="IR374" s="519"/>
      <c r="IS374" s="519"/>
      <c r="IT374" s="519"/>
      <c r="IU374" s="519"/>
      <c r="IV374" s="519"/>
    </row>
    <row r="375" spans="1:256" s="506" customFormat="1" ht="24.75" customHeight="1" hidden="1">
      <c r="A375" s="541" t="s">
        <v>46</v>
      </c>
      <c r="B375" s="363"/>
      <c r="C375" s="363">
        <f t="shared" si="16"/>
        <v>0</v>
      </c>
      <c r="D375" s="363">
        <v>0</v>
      </c>
      <c r="E375" s="542"/>
      <c r="F375" s="543"/>
      <c r="G375" s="542"/>
      <c r="H375" s="518"/>
      <c r="I375" s="519"/>
      <c r="J375" s="519"/>
      <c r="K375" s="519"/>
      <c r="L375" s="519"/>
      <c r="M375" s="519"/>
      <c r="N375" s="519"/>
      <c r="O375" s="519"/>
      <c r="P375" s="519"/>
      <c r="Q375" s="519"/>
      <c r="R375" s="519"/>
      <c r="S375" s="519"/>
      <c r="T375" s="519"/>
      <c r="U375" s="519"/>
      <c r="V375" s="519"/>
      <c r="W375" s="519"/>
      <c r="X375" s="519"/>
      <c r="Y375" s="519"/>
      <c r="Z375" s="519"/>
      <c r="AA375" s="519"/>
      <c r="AB375" s="519"/>
      <c r="AC375" s="519"/>
      <c r="AD375" s="519"/>
      <c r="AE375" s="519"/>
      <c r="AF375" s="519"/>
      <c r="HQ375" s="519"/>
      <c r="HR375" s="519"/>
      <c r="HS375" s="519"/>
      <c r="HT375" s="519"/>
      <c r="HU375" s="519"/>
      <c r="HV375" s="519"/>
      <c r="HW375" s="519"/>
      <c r="HX375" s="519"/>
      <c r="HY375" s="519"/>
      <c r="HZ375" s="519"/>
      <c r="IA375" s="519"/>
      <c r="IB375" s="519"/>
      <c r="IC375" s="519"/>
      <c r="ID375" s="519"/>
      <c r="IE375" s="519"/>
      <c r="IF375" s="519"/>
      <c r="IG375" s="519"/>
      <c r="IH375" s="519"/>
      <c r="II375" s="519"/>
      <c r="IJ375" s="519"/>
      <c r="IK375" s="519"/>
      <c r="IL375" s="519"/>
      <c r="IM375" s="519"/>
      <c r="IN375" s="519"/>
      <c r="IO375" s="519"/>
      <c r="IP375" s="519"/>
      <c r="IQ375" s="519"/>
      <c r="IR375" s="519"/>
      <c r="IS375" s="519"/>
      <c r="IT375" s="519"/>
      <c r="IU375" s="519"/>
      <c r="IV375" s="519"/>
    </row>
    <row r="376" spans="1:256" s="506" customFormat="1" ht="24.75" customHeight="1" hidden="1">
      <c r="A376" s="541" t="s">
        <v>47</v>
      </c>
      <c r="B376" s="363"/>
      <c r="C376" s="363">
        <f t="shared" si="16"/>
        <v>0</v>
      </c>
      <c r="D376" s="363">
        <v>0</v>
      </c>
      <c r="E376" s="542"/>
      <c r="F376" s="543"/>
      <c r="G376" s="542"/>
      <c r="H376" s="518"/>
      <c r="I376" s="519"/>
      <c r="J376" s="519"/>
      <c r="K376" s="519"/>
      <c r="L376" s="519"/>
      <c r="M376" s="519"/>
      <c r="N376" s="519"/>
      <c r="O376" s="519"/>
      <c r="P376" s="519"/>
      <c r="Q376" s="519"/>
      <c r="R376" s="519"/>
      <c r="S376" s="519"/>
      <c r="T376" s="519"/>
      <c r="U376" s="519"/>
      <c r="V376" s="519"/>
      <c r="W376" s="519"/>
      <c r="X376" s="519"/>
      <c r="Y376" s="519"/>
      <c r="Z376" s="519"/>
      <c r="AA376" s="519"/>
      <c r="AB376" s="519"/>
      <c r="AC376" s="519"/>
      <c r="AD376" s="519"/>
      <c r="AE376" s="519"/>
      <c r="AF376" s="519"/>
      <c r="HQ376" s="519"/>
      <c r="HR376" s="519"/>
      <c r="HS376" s="519"/>
      <c r="HT376" s="519"/>
      <c r="HU376" s="519"/>
      <c r="HV376" s="519"/>
      <c r="HW376" s="519"/>
      <c r="HX376" s="519"/>
      <c r="HY376" s="519"/>
      <c r="HZ376" s="519"/>
      <c r="IA376" s="519"/>
      <c r="IB376" s="519"/>
      <c r="IC376" s="519"/>
      <c r="ID376" s="519"/>
      <c r="IE376" s="519"/>
      <c r="IF376" s="519"/>
      <c r="IG376" s="519"/>
      <c r="IH376" s="519"/>
      <c r="II376" s="519"/>
      <c r="IJ376" s="519"/>
      <c r="IK376" s="519"/>
      <c r="IL376" s="519"/>
      <c r="IM376" s="519"/>
      <c r="IN376" s="519"/>
      <c r="IO376" s="519"/>
      <c r="IP376" s="519"/>
      <c r="IQ376" s="519"/>
      <c r="IR376" s="519"/>
      <c r="IS376" s="519"/>
      <c r="IT376" s="519"/>
      <c r="IU376" s="519"/>
      <c r="IV376" s="519"/>
    </row>
    <row r="377" spans="1:256" s="506" customFormat="1" ht="24.75" customHeight="1" hidden="1">
      <c r="A377" s="541" t="s">
        <v>272</v>
      </c>
      <c r="B377" s="363"/>
      <c r="C377" s="363">
        <f t="shared" si="16"/>
        <v>0</v>
      </c>
      <c r="D377" s="363">
        <v>0</v>
      </c>
      <c r="E377" s="542"/>
      <c r="F377" s="543"/>
      <c r="G377" s="542"/>
      <c r="H377" s="518"/>
      <c r="I377" s="519"/>
      <c r="J377" s="519"/>
      <c r="K377" s="519"/>
      <c r="L377" s="519"/>
      <c r="M377" s="519"/>
      <c r="N377" s="519"/>
      <c r="O377" s="519"/>
      <c r="P377" s="519"/>
      <c r="Q377" s="519"/>
      <c r="R377" s="519"/>
      <c r="S377" s="519"/>
      <c r="T377" s="519"/>
      <c r="U377" s="519"/>
      <c r="V377" s="519"/>
      <c r="W377" s="519"/>
      <c r="X377" s="519"/>
      <c r="Y377" s="519"/>
      <c r="Z377" s="519"/>
      <c r="AA377" s="519"/>
      <c r="AB377" s="519"/>
      <c r="AC377" s="519"/>
      <c r="AD377" s="519"/>
      <c r="AE377" s="519"/>
      <c r="AF377" s="519"/>
      <c r="HQ377" s="519"/>
      <c r="HR377" s="519"/>
      <c r="HS377" s="519"/>
      <c r="HT377" s="519"/>
      <c r="HU377" s="519"/>
      <c r="HV377" s="519"/>
      <c r="HW377" s="519"/>
      <c r="HX377" s="519"/>
      <c r="HY377" s="519"/>
      <c r="HZ377" s="519"/>
      <c r="IA377" s="519"/>
      <c r="IB377" s="519"/>
      <c r="IC377" s="519"/>
      <c r="ID377" s="519"/>
      <c r="IE377" s="519"/>
      <c r="IF377" s="519"/>
      <c r="IG377" s="519"/>
      <c r="IH377" s="519"/>
      <c r="II377" s="519"/>
      <c r="IJ377" s="519"/>
      <c r="IK377" s="519"/>
      <c r="IL377" s="519"/>
      <c r="IM377" s="519"/>
      <c r="IN377" s="519"/>
      <c r="IO377" s="519"/>
      <c r="IP377" s="519"/>
      <c r="IQ377" s="519"/>
      <c r="IR377" s="519"/>
      <c r="IS377" s="519"/>
      <c r="IT377" s="519"/>
      <c r="IU377" s="519"/>
      <c r="IV377" s="519"/>
    </row>
    <row r="378" spans="1:256" s="506" customFormat="1" ht="24.75" customHeight="1" hidden="1">
      <c r="A378" s="541" t="s">
        <v>273</v>
      </c>
      <c r="B378" s="363"/>
      <c r="C378" s="363">
        <f t="shared" si="16"/>
        <v>0</v>
      </c>
      <c r="D378" s="363">
        <v>0</v>
      </c>
      <c r="E378" s="542"/>
      <c r="F378" s="543"/>
      <c r="G378" s="542"/>
      <c r="H378" s="518"/>
      <c r="I378" s="519"/>
      <c r="J378" s="519"/>
      <c r="K378" s="519"/>
      <c r="L378" s="519"/>
      <c r="M378" s="519"/>
      <c r="N378" s="519"/>
      <c r="O378" s="519"/>
      <c r="P378" s="519"/>
      <c r="Q378" s="519"/>
      <c r="R378" s="519"/>
      <c r="S378" s="519"/>
      <c r="T378" s="519"/>
      <c r="U378" s="519"/>
      <c r="V378" s="519"/>
      <c r="W378" s="519"/>
      <c r="X378" s="519"/>
      <c r="Y378" s="519"/>
      <c r="Z378" s="519"/>
      <c r="AA378" s="519"/>
      <c r="AB378" s="519"/>
      <c r="AC378" s="519"/>
      <c r="AD378" s="519"/>
      <c r="AE378" s="519"/>
      <c r="AF378" s="519"/>
      <c r="HQ378" s="519"/>
      <c r="HR378" s="519"/>
      <c r="HS378" s="519"/>
      <c r="HT378" s="519"/>
      <c r="HU378" s="519"/>
      <c r="HV378" s="519"/>
      <c r="HW378" s="519"/>
      <c r="HX378" s="519"/>
      <c r="HY378" s="519"/>
      <c r="HZ378" s="519"/>
      <c r="IA378" s="519"/>
      <c r="IB378" s="519"/>
      <c r="IC378" s="519"/>
      <c r="ID378" s="519"/>
      <c r="IE378" s="519"/>
      <c r="IF378" s="519"/>
      <c r="IG378" s="519"/>
      <c r="IH378" s="519"/>
      <c r="II378" s="519"/>
      <c r="IJ378" s="519"/>
      <c r="IK378" s="519"/>
      <c r="IL378" s="519"/>
      <c r="IM378" s="519"/>
      <c r="IN378" s="519"/>
      <c r="IO378" s="519"/>
      <c r="IP378" s="519"/>
      <c r="IQ378" s="519"/>
      <c r="IR378" s="519"/>
      <c r="IS378" s="519"/>
      <c r="IT378" s="519"/>
      <c r="IU378" s="519"/>
      <c r="IV378" s="519"/>
    </row>
    <row r="379" spans="1:256" s="506" customFormat="1" ht="24.75" customHeight="1" hidden="1">
      <c r="A379" s="541" t="s">
        <v>274</v>
      </c>
      <c r="B379" s="363"/>
      <c r="C379" s="363">
        <f t="shared" si="16"/>
        <v>0</v>
      </c>
      <c r="D379" s="363">
        <v>0</v>
      </c>
      <c r="E379" s="542"/>
      <c r="F379" s="543"/>
      <c r="G379" s="542"/>
      <c r="H379" s="518"/>
      <c r="I379" s="519"/>
      <c r="J379" s="519"/>
      <c r="K379" s="519"/>
      <c r="L379" s="519"/>
      <c r="M379" s="519"/>
      <c r="N379" s="519"/>
      <c r="O379" s="519"/>
      <c r="P379" s="519"/>
      <c r="Q379" s="519"/>
      <c r="R379" s="519"/>
      <c r="S379" s="519"/>
      <c r="T379" s="519"/>
      <c r="U379" s="519"/>
      <c r="V379" s="519"/>
      <c r="W379" s="519"/>
      <c r="X379" s="519"/>
      <c r="Y379" s="519"/>
      <c r="Z379" s="519"/>
      <c r="AA379" s="519"/>
      <c r="AB379" s="519"/>
      <c r="AC379" s="519"/>
      <c r="AD379" s="519"/>
      <c r="AE379" s="519"/>
      <c r="AF379" s="519"/>
      <c r="HQ379" s="519"/>
      <c r="HR379" s="519"/>
      <c r="HS379" s="519"/>
      <c r="HT379" s="519"/>
      <c r="HU379" s="519"/>
      <c r="HV379" s="519"/>
      <c r="HW379" s="519"/>
      <c r="HX379" s="519"/>
      <c r="HY379" s="519"/>
      <c r="HZ379" s="519"/>
      <c r="IA379" s="519"/>
      <c r="IB379" s="519"/>
      <c r="IC379" s="519"/>
      <c r="ID379" s="519"/>
      <c r="IE379" s="519"/>
      <c r="IF379" s="519"/>
      <c r="IG379" s="519"/>
      <c r="IH379" s="519"/>
      <c r="II379" s="519"/>
      <c r="IJ379" s="519"/>
      <c r="IK379" s="519"/>
      <c r="IL379" s="519"/>
      <c r="IM379" s="519"/>
      <c r="IN379" s="519"/>
      <c r="IO379" s="519"/>
      <c r="IP379" s="519"/>
      <c r="IQ379" s="519"/>
      <c r="IR379" s="519"/>
      <c r="IS379" s="519"/>
      <c r="IT379" s="519"/>
      <c r="IU379" s="519"/>
      <c r="IV379" s="519"/>
    </row>
    <row r="380" spans="1:256" s="506" customFormat="1" ht="24.75" customHeight="1" hidden="1">
      <c r="A380" s="541" t="s">
        <v>86</v>
      </c>
      <c r="B380" s="363"/>
      <c r="C380" s="363">
        <f t="shared" si="16"/>
        <v>0</v>
      </c>
      <c r="D380" s="363">
        <v>0</v>
      </c>
      <c r="E380" s="542"/>
      <c r="F380" s="543"/>
      <c r="G380" s="542"/>
      <c r="H380" s="518"/>
      <c r="I380" s="519"/>
      <c r="J380" s="519"/>
      <c r="K380" s="519"/>
      <c r="L380" s="519"/>
      <c r="M380" s="519"/>
      <c r="N380" s="519"/>
      <c r="O380" s="519"/>
      <c r="P380" s="519"/>
      <c r="Q380" s="519"/>
      <c r="R380" s="519"/>
      <c r="S380" s="519"/>
      <c r="T380" s="519"/>
      <c r="U380" s="519"/>
      <c r="V380" s="519"/>
      <c r="W380" s="519"/>
      <c r="X380" s="519"/>
      <c r="Y380" s="519"/>
      <c r="Z380" s="519"/>
      <c r="AA380" s="519"/>
      <c r="AB380" s="519"/>
      <c r="AC380" s="519"/>
      <c r="AD380" s="519"/>
      <c r="AE380" s="519"/>
      <c r="AF380" s="519"/>
      <c r="HQ380" s="519"/>
      <c r="HR380" s="519"/>
      <c r="HS380" s="519"/>
      <c r="HT380" s="519"/>
      <c r="HU380" s="519"/>
      <c r="HV380" s="519"/>
      <c r="HW380" s="519"/>
      <c r="HX380" s="519"/>
      <c r="HY380" s="519"/>
      <c r="HZ380" s="519"/>
      <c r="IA380" s="519"/>
      <c r="IB380" s="519"/>
      <c r="IC380" s="519"/>
      <c r="ID380" s="519"/>
      <c r="IE380" s="519"/>
      <c r="IF380" s="519"/>
      <c r="IG380" s="519"/>
      <c r="IH380" s="519"/>
      <c r="II380" s="519"/>
      <c r="IJ380" s="519"/>
      <c r="IK380" s="519"/>
      <c r="IL380" s="519"/>
      <c r="IM380" s="519"/>
      <c r="IN380" s="519"/>
      <c r="IO380" s="519"/>
      <c r="IP380" s="519"/>
      <c r="IQ380" s="519"/>
      <c r="IR380" s="519"/>
      <c r="IS380" s="519"/>
      <c r="IT380" s="519"/>
      <c r="IU380" s="519"/>
      <c r="IV380" s="519"/>
    </row>
    <row r="381" spans="1:256" s="509" customFormat="1" ht="24.75" customHeight="1" hidden="1">
      <c r="A381" s="541" t="s">
        <v>54</v>
      </c>
      <c r="B381" s="363"/>
      <c r="C381" s="363">
        <f t="shared" si="16"/>
        <v>0</v>
      </c>
      <c r="D381" s="363"/>
      <c r="E381" s="542"/>
      <c r="F381" s="543"/>
      <c r="G381" s="542"/>
      <c r="H381" s="518"/>
      <c r="I381" s="519"/>
      <c r="J381" s="519"/>
      <c r="K381" s="519"/>
      <c r="L381" s="519"/>
      <c r="M381" s="519"/>
      <c r="N381" s="519"/>
      <c r="O381" s="519"/>
      <c r="P381" s="519"/>
      <c r="Q381" s="519"/>
      <c r="R381" s="519"/>
      <c r="S381" s="519"/>
      <c r="T381" s="519"/>
      <c r="U381" s="519"/>
      <c r="V381" s="519"/>
      <c r="W381" s="519"/>
      <c r="X381" s="519"/>
      <c r="Y381" s="519"/>
      <c r="Z381" s="519"/>
      <c r="AA381" s="519"/>
      <c r="AB381" s="519"/>
      <c r="AC381" s="519"/>
      <c r="AD381" s="519"/>
      <c r="AE381" s="519"/>
      <c r="AF381" s="519"/>
      <c r="HQ381" s="519"/>
      <c r="HR381" s="519"/>
      <c r="HS381" s="519"/>
      <c r="HT381" s="519"/>
      <c r="HU381" s="519"/>
      <c r="HV381" s="519"/>
      <c r="HW381" s="519"/>
      <c r="HX381" s="519"/>
      <c r="HY381" s="519"/>
      <c r="HZ381" s="519"/>
      <c r="IA381" s="519"/>
      <c r="IB381" s="519"/>
      <c r="IC381" s="519"/>
      <c r="ID381" s="519"/>
      <c r="IE381" s="519"/>
      <c r="IF381" s="519"/>
      <c r="IG381" s="519"/>
      <c r="IH381" s="519"/>
      <c r="II381" s="519"/>
      <c r="IJ381" s="519"/>
      <c r="IK381" s="519"/>
      <c r="IL381" s="519"/>
      <c r="IM381" s="519"/>
      <c r="IN381" s="519"/>
      <c r="IO381" s="519"/>
      <c r="IP381" s="519"/>
      <c r="IQ381" s="519"/>
      <c r="IR381" s="519"/>
      <c r="IS381" s="519"/>
      <c r="IT381" s="519"/>
      <c r="IU381" s="519"/>
      <c r="IV381" s="519"/>
    </row>
    <row r="382" spans="1:256" s="506" customFormat="1" ht="24.75" customHeight="1" hidden="1">
      <c r="A382" s="541" t="s">
        <v>275</v>
      </c>
      <c r="B382" s="363"/>
      <c r="C382" s="363">
        <f t="shared" si="16"/>
        <v>0</v>
      </c>
      <c r="D382" s="363">
        <v>0</v>
      </c>
      <c r="E382" s="542"/>
      <c r="F382" s="543"/>
      <c r="G382" s="542"/>
      <c r="H382" s="518"/>
      <c r="I382" s="519"/>
      <c r="J382" s="519"/>
      <c r="K382" s="519"/>
      <c r="L382" s="519"/>
      <c r="M382" s="519"/>
      <c r="N382" s="519"/>
      <c r="O382" s="519"/>
      <c r="P382" s="519"/>
      <c r="Q382" s="519"/>
      <c r="R382" s="519"/>
      <c r="S382" s="519"/>
      <c r="T382" s="519"/>
      <c r="U382" s="519"/>
      <c r="V382" s="519"/>
      <c r="W382" s="519"/>
      <c r="X382" s="519"/>
      <c r="Y382" s="519"/>
      <c r="Z382" s="519"/>
      <c r="AA382" s="519"/>
      <c r="AB382" s="519"/>
      <c r="AC382" s="519"/>
      <c r="AD382" s="519"/>
      <c r="AE382" s="519"/>
      <c r="AF382" s="519"/>
      <c r="HQ382" s="519"/>
      <c r="HR382" s="519"/>
      <c r="HS382" s="519"/>
      <c r="HT382" s="519"/>
      <c r="HU382" s="519"/>
      <c r="HV382" s="519"/>
      <c r="HW382" s="519"/>
      <c r="HX382" s="519"/>
      <c r="HY382" s="519"/>
      <c r="HZ382" s="519"/>
      <c r="IA382" s="519"/>
      <c r="IB382" s="519"/>
      <c r="IC382" s="519"/>
      <c r="ID382" s="519"/>
      <c r="IE382" s="519"/>
      <c r="IF382" s="519"/>
      <c r="IG382" s="519"/>
      <c r="IH382" s="519"/>
      <c r="II382" s="519"/>
      <c r="IJ382" s="519"/>
      <c r="IK382" s="519"/>
      <c r="IL382" s="519"/>
      <c r="IM382" s="519"/>
      <c r="IN382" s="519"/>
      <c r="IO382" s="519"/>
      <c r="IP382" s="519"/>
      <c r="IQ382" s="519"/>
      <c r="IR382" s="519"/>
      <c r="IS382" s="519"/>
      <c r="IT382" s="519"/>
      <c r="IU382" s="519"/>
      <c r="IV382" s="519"/>
    </row>
    <row r="383" spans="1:8" s="508" customFormat="1" ht="24.75" customHeight="1" hidden="1">
      <c r="A383" s="534" t="s">
        <v>276</v>
      </c>
      <c r="B383" s="360">
        <f>SUM(B384:B390)</f>
        <v>0</v>
      </c>
      <c r="C383" s="360">
        <f t="shared" si="16"/>
        <v>0</v>
      </c>
      <c r="D383" s="360">
        <f>SUM(D384:D390)</f>
        <v>0</v>
      </c>
      <c r="E383" s="536"/>
      <c r="F383" s="539">
        <f>SUM(F384:F390)</f>
        <v>0</v>
      </c>
      <c r="G383" s="536"/>
      <c r="H383" s="540">
        <f>SUM(H384:H390)</f>
        <v>0</v>
      </c>
    </row>
    <row r="384" spans="1:256" s="506" customFormat="1" ht="24.75" customHeight="1" hidden="1">
      <c r="A384" s="541" t="s">
        <v>45</v>
      </c>
      <c r="B384" s="363"/>
      <c r="C384" s="363">
        <f t="shared" si="16"/>
        <v>0</v>
      </c>
      <c r="D384" s="363">
        <v>0</v>
      </c>
      <c r="E384" s="542"/>
      <c r="F384" s="543"/>
      <c r="G384" s="542"/>
      <c r="H384" s="518"/>
      <c r="I384" s="519"/>
      <c r="J384" s="519"/>
      <c r="K384" s="519"/>
      <c r="L384" s="519"/>
      <c r="M384" s="519"/>
      <c r="N384" s="519"/>
      <c r="O384" s="519"/>
      <c r="P384" s="519"/>
      <c r="Q384" s="519"/>
      <c r="R384" s="519"/>
      <c r="S384" s="519"/>
      <c r="T384" s="519"/>
      <c r="U384" s="519"/>
      <c r="V384" s="519"/>
      <c r="W384" s="519"/>
      <c r="X384" s="519"/>
      <c r="Y384" s="519"/>
      <c r="Z384" s="519"/>
      <c r="AA384" s="519"/>
      <c r="AB384" s="519"/>
      <c r="AC384" s="519"/>
      <c r="AD384" s="519"/>
      <c r="AE384" s="519"/>
      <c r="AF384" s="519"/>
      <c r="HQ384" s="519"/>
      <c r="HR384" s="519"/>
      <c r="HS384" s="519"/>
      <c r="HT384" s="519"/>
      <c r="HU384" s="519"/>
      <c r="HV384" s="519"/>
      <c r="HW384" s="519"/>
      <c r="HX384" s="519"/>
      <c r="HY384" s="519"/>
      <c r="HZ384" s="519"/>
      <c r="IA384" s="519"/>
      <c r="IB384" s="519"/>
      <c r="IC384" s="519"/>
      <c r="ID384" s="519"/>
      <c r="IE384" s="519"/>
      <c r="IF384" s="519"/>
      <c r="IG384" s="519"/>
      <c r="IH384" s="519"/>
      <c r="II384" s="519"/>
      <c r="IJ384" s="519"/>
      <c r="IK384" s="519"/>
      <c r="IL384" s="519"/>
      <c r="IM384" s="519"/>
      <c r="IN384" s="519"/>
      <c r="IO384" s="519"/>
      <c r="IP384" s="519"/>
      <c r="IQ384" s="519"/>
      <c r="IR384" s="519"/>
      <c r="IS384" s="519"/>
      <c r="IT384" s="519"/>
      <c r="IU384" s="519"/>
      <c r="IV384" s="519"/>
    </row>
    <row r="385" spans="1:256" s="506" customFormat="1" ht="24.75" customHeight="1" hidden="1">
      <c r="A385" s="541" t="s">
        <v>46</v>
      </c>
      <c r="B385" s="363"/>
      <c r="C385" s="363">
        <f t="shared" si="16"/>
        <v>0</v>
      </c>
      <c r="D385" s="363">
        <v>0</v>
      </c>
      <c r="E385" s="542"/>
      <c r="F385" s="543"/>
      <c r="G385" s="542"/>
      <c r="H385" s="518"/>
      <c r="I385" s="519"/>
      <c r="J385" s="519"/>
      <c r="K385" s="519"/>
      <c r="L385" s="519"/>
      <c r="M385" s="519"/>
      <c r="N385" s="519"/>
      <c r="O385" s="519"/>
      <c r="P385" s="519"/>
      <c r="Q385" s="519"/>
      <c r="R385" s="519"/>
      <c r="S385" s="519"/>
      <c r="T385" s="519"/>
      <c r="U385" s="519"/>
      <c r="V385" s="519"/>
      <c r="W385" s="519"/>
      <c r="X385" s="519"/>
      <c r="Y385" s="519"/>
      <c r="Z385" s="519"/>
      <c r="AA385" s="519"/>
      <c r="AB385" s="519"/>
      <c r="AC385" s="519"/>
      <c r="AD385" s="519"/>
      <c r="AE385" s="519"/>
      <c r="AF385" s="519"/>
      <c r="HQ385" s="519"/>
      <c r="HR385" s="519"/>
      <c r="HS385" s="519"/>
      <c r="HT385" s="519"/>
      <c r="HU385" s="519"/>
      <c r="HV385" s="519"/>
      <c r="HW385" s="519"/>
      <c r="HX385" s="519"/>
      <c r="HY385" s="519"/>
      <c r="HZ385" s="519"/>
      <c r="IA385" s="519"/>
      <c r="IB385" s="519"/>
      <c r="IC385" s="519"/>
      <c r="ID385" s="519"/>
      <c r="IE385" s="519"/>
      <c r="IF385" s="519"/>
      <c r="IG385" s="519"/>
      <c r="IH385" s="519"/>
      <c r="II385" s="519"/>
      <c r="IJ385" s="519"/>
      <c r="IK385" s="519"/>
      <c r="IL385" s="519"/>
      <c r="IM385" s="519"/>
      <c r="IN385" s="519"/>
      <c r="IO385" s="519"/>
      <c r="IP385" s="519"/>
      <c r="IQ385" s="519"/>
      <c r="IR385" s="519"/>
      <c r="IS385" s="519"/>
      <c r="IT385" s="519"/>
      <c r="IU385" s="519"/>
      <c r="IV385" s="519"/>
    </row>
    <row r="386" spans="1:8" s="508" customFormat="1" ht="24.75" customHeight="1" hidden="1">
      <c r="A386" s="541" t="s">
        <v>47</v>
      </c>
      <c r="B386" s="363"/>
      <c r="C386" s="363">
        <f t="shared" si="16"/>
        <v>0</v>
      </c>
      <c r="D386" s="363">
        <v>0</v>
      </c>
      <c r="E386" s="542"/>
      <c r="F386" s="543"/>
      <c r="G386" s="542"/>
      <c r="H386" s="544"/>
    </row>
    <row r="387" spans="1:256" s="506" customFormat="1" ht="24.75" customHeight="1" hidden="1">
      <c r="A387" s="541" t="s">
        <v>277</v>
      </c>
      <c r="B387" s="363"/>
      <c r="C387" s="363">
        <f t="shared" si="16"/>
        <v>0</v>
      </c>
      <c r="D387" s="363">
        <v>0</v>
      </c>
      <c r="E387" s="542"/>
      <c r="F387" s="543"/>
      <c r="G387" s="542"/>
      <c r="H387" s="518"/>
      <c r="I387" s="519"/>
      <c r="J387" s="519"/>
      <c r="K387" s="519"/>
      <c r="L387" s="519"/>
      <c r="M387" s="519"/>
      <c r="N387" s="519"/>
      <c r="O387" s="519"/>
      <c r="P387" s="519"/>
      <c r="Q387" s="519"/>
      <c r="R387" s="519"/>
      <c r="S387" s="519"/>
      <c r="T387" s="519"/>
      <c r="U387" s="519"/>
      <c r="V387" s="519"/>
      <c r="W387" s="519"/>
      <c r="X387" s="519"/>
      <c r="Y387" s="519"/>
      <c r="Z387" s="519"/>
      <c r="AA387" s="519"/>
      <c r="AB387" s="519"/>
      <c r="AC387" s="519"/>
      <c r="AD387" s="519"/>
      <c r="AE387" s="519"/>
      <c r="AF387" s="519"/>
      <c r="HQ387" s="519"/>
      <c r="HR387" s="519"/>
      <c r="HS387" s="519"/>
      <c r="HT387" s="519"/>
      <c r="HU387" s="519"/>
      <c r="HV387" s="519"/>
      <c r="HW387" s="519"/>
      <c r="HX387" s="519"/>
      <c r="HY387" s="519"/>
      <c r="HZ387" s="519"/>
      <c r="IA387" s="519"/>
      <c r="IB387" s="519"/>
      <c r="IC387" s="519"/>
      <c r="ID387" s="519"/>
      <c r="IE387" s="519"/>
      <c r="IF387" s="519"/>
      <c r="IG387" s="519"/>
      <c r="IH387" s="519"/>
      <c r="II387" s="519"/>
      <c r="IJ387" s="519"/>
      <c r="IK387" s="519"/>
      <c r="IL387" s="519"/>
      <c r="IM387" s="519"/>
      <c r="IN387" s="519"/>
      <c r="IO387" s="519"/>
      <c r="IP387" s="519"/>
      <c r="IQ387" s="519"/>
      <c r="IR387" s="519"/>
      <c r="IS387" s="519"/>
      <c r="IT387" s="519"/>
      <c r="IU387" s="519"/>
      <c r="IV387" s="519"/>
    </row>
    <row r="388" spans="1:256" s="506" customFormat="1" ht="24.75" customHeight="1" hidden="1">
      <c r="A388" s="541" t="s">
        <v>278</v>
      </c>
      <c r="B388" s="363"/>
      <c r="C388" s="363">
        <f t="shared" si="16"/>
        <v>0</v>
      </c>
      <c r="D388" s="363">
        <v>0</v>
      </c>
      <c r="E388" s="542"/>
      <c r="F388" s="543"/>
      <c r="G388" s="542"/>
      <c r="H388" s="518"/>
      <c r="I388" s="519"/>
      <c r="J388" s="519"/>
      <c r="K388" s="519"/>
      <c r="L388" s="519"/>
      <c r="M388" s="519"/>
      <c r="N388" s="519"/>
      <c r="O388" s="519"/>
      <c r="P388" s="519"/>
      <c r="Q388" s="519"/>
      <c r="R388" s="519"/>
      <c r="S388" s="519"/>
      <c r="T388" s="519"/>
      <c r="U388" s="519"/>
      <c r="V388" s="519"/>
      <c r="W388" s="519"/>
      <c r="X388" s="519"/>
      <c r="Y388" s="519"/>
      <c r="Z388" s="519"/>
      <c r="AA388" s="519"/>
      <c r="AB388" s="519"/>
      <c r="AC388" s="519"/>
      <c r="AD388" s="519"/>
      <c r="AE388" s="519"/>
      <c r="AF388" s="519"/>
      <c r="HQ388" s="519"/>
      <c r="HR388" s="519"/>
      <c r="HS388" s="519"/>
      <c r="HT388" s="519"/>
      <c r="HU388" s="519"/>
      <c r="HV388" s="519"/>
      <c r="HW388" s="519"/>
      <c r="HX388" s="519"/>
      <c r="HY388" s="519"/>
      <c r="HZ388" s="519"/>
      <c r="IA388" s="519"/>
      <c r="IB388" s="519"/>
      <c r="IC388" s="519"/>
      <c r="ID388" s="519"/>
      <c r="IE388" s="519"/>
      <c r="IF388" s="519"/>
      <c r="IG388" s="519"/>
      <c r="IH388" s="519"/>
      <c r="II388" s="519"/>
      <c r="IJ388" s="519"/>
      <c r="IK388" s="519"/>
      <c r="IL388" s="519"/>
      <c r="IM388" s="519"/>
      <c r="IN388" s="519"/>
      <c r="IO388" s="519"/>
      <c r="IP388" s="519"/>
      <c r="IQ388" s="519"/>
      <c r="IR388" s="519"/>
      <c r="IS388" s="519"/>
      <c r="IT388" s="519"/>
      <c r="IU388" s="519"/>
      <c r="IV388" s="519"/>
    </row>
    <row r="389" spans="1:256" s="509" customFormat="1" ht="24.75" customHeight="1" hidden="1">
      <c r="A389" s="541" t="s">
        <v>54</v>
      </c>
      <c r="B389" s="363"/>
      <c r="C389" s="363">
        <f t="shared" si="16"/>
        <v>0</v>
      </c>
      <c r="D389" s="363"/>
      <c r="E389" s="542"/>
      <c r="F389" s="543"/>
      <c r="G389" s="542"/>
      <c r="H389" s="518"/>
      <c r="I389" s="519"/>
      <c r="J389" s="519"/>
      <c r="K389" s="519"/>
      <c r="L389" s="519"/>
      <c r="M389" s="519"/>
      <c r="N389" s="519"/>
      <c r="O389" s="519"/>
      <c r="P389" s="519"/>
      <c r="Q389" s="519"/>
      <c r="R389" s="519"/>
      <c r="S389" s="519"/>
      <c r="T389" s="519"/>
      <c r="U389" s="519"/>
      <c r="V389" s="519"/>
      <c r="W389" s="519"/>
      <c r="X389" s="519"/>
      <c r="Y389" s="519"/>
      <c r="Z389" s="519"/>
      <c r="AA389" s="519"/>
      <c r="AB389" s="519"/>
      <c r="AC389" s="519"/>
      <c r="AD389" s="519"/>
      <c r="AE389" s="519"/>
      <c r="AF389" s="519"/>
      <c r="HQ389" s="519"/>
      <c r="HR389" s="519"/>
      <c r="HS389" s="519"/>
      <c r="HT389" s="519"/>
      <c r="HU389" s="519"/>
      <c r="HV389" s="519"/>
      <c r="HW389" s="519"/>
      <c r="HX389" s="519"/>
      <c r="HY389" s="519"/>
      <c r="HZ389" s="519"/>
      <c r="IA389" s="519"/>
      <c r="IB389" s="519"/>
      <c r="IC389" s="519"/>
      <c r="ID389" s="519"/>
      <c r="IE389" s="519"/>
      <c r="IF389" s="519"/>
      <c r="IG389" s="519"/>
      <c r="IH389" s="519"/>
      <c r="II389" s="519"/>
      <c r="IJ389" s="519"/>
      <c r="IK389" s="519"/>
      <c r="IL389" s="519"/>
      <c r="IM389" s="519"/>
      <c r="IN389" s="519"/>
      <c r="IO389" s="519"/>
      <c r="IP389" s="519"/>
      <c r="IQ389" s="519"/>
      <c r="IR389" s="519"/>
      <c r="IS389" s="519"/>
      <c r="IT389" s="519"/>
      <c r="IU389" s="519"/>
      <c r="IV389" s="519"/>
    </row>
    <row r="390" spans="1:256" s="506" customFormat="1" ht="24.75" customHeight="1" hidden="1">
      <c r="A390" s="541" t="s">
        <v>279</v>
      </c>
      <c r="B390" s="363"/>
      <c r="C390" s="363">
        <f t="shared" si="16"/>
        <v>0</v>
      </c>
      <c r="D390" s="363">
        <v>0</v>
      </c>
      <c r="E390" s="542"/>
      <c r="F390" s="543"/>
      <c r="G390" s="542"/>
      <c r="H390" s="518"/>
      <c r="I390" s="519"/>
      <c r="J390" s="519"/>
      <c r="K390" s="519"/>
      <c r="L390" s="519"/>
      <c r="M390" s="519"/>
      <c r="N390" s="519"/>
      <c r="O390" s="519"/>
      <c r="P390" s="519"/>
      <c r="Q390" s="519"/>
      <c r="R390" s="519"/>
      <c r="S390" s="519"/>
      <c r="T390" s="519"/>
      <c r="U390" s="519"/>
      <c r="V390" s="519"/>
      <c r="W390" s="519"/>
      <c r="X390" s="519"/>
      <c r="Y390" s="519"/>
      <c r="Z390" s="519"/>
      <c r="AA390" s="519"/>
      <c r="AB390" s="519"/>
      <c r="AC390" s="519"/>
      <c r="AD390" s="519"/>
      <c r="AE390" s="519"/>
      <c r="AF390" s="519"/>
      <c r="HQ390" s="519"/>
      <c r="HR390" s="519"/>
      <c r="HS390" s="519"/>
      <c r="HT390" s="519"/>
      <c r="HU390" s="519"/>
      <c r="HV390" s="519"/>
      <c r="HW390" s="519"/>
      <c r="HX390" s="519"/>
      <c r="HY390" s="519"/>
      <c r="HZ390" s="519"/>
      <c r="IA390" s="519"/>
      <c r="IB390" s="519"/>
      <c r="IC390" s="519"/>
      <c r="ID390" s="519"/>
      <c r="IE390" s="519"/>
      <c r="IF390" s="519"/>
      <c r="IG390" s="519"/>
      <c r="IH390" s="519"/>
      <c r="II390" s="519"/>
      <c r="IJ390" s="519"/>
      <c r="IK390" s="519"/>
      <c r="IL390" s="519"/>
      <c r="IM390" s="519"/>
      <c r="IN390" s="519"/>
      <c r="IO390" s="519"/>
      <c r="IP390" s="519"/>
      <c r="IQ390" s="519"/>
      <c r="IR390" s="519"/>
      <c r="IS390" s="519"/>
      <c r="IT390" s="519"/>
      <c r="IU390" s="519"/>
      <c r="IV390" s="519"/>
    </row>
    <row r="391" spans="1:8" s="508" customFormat="1" ht="24.75" customHeight="1" hidden="1">
      <c r="A391" s="534" t="s">
        <v>280</v>
      </c>
      <c r="B391" s="360">
        <f>SUM(B392:B396)</f>
        <v>0</v>
      </c>
      <c r="C391" s="360">
        <f aca="true" t="shared" si="18" ref="C391:C454">D391+H391</f>
        <v>0</v>
      </c>
      <c r="D391" s="360">
        <f>SUM(D392:D396)</f>
        <v>0</v>
      </c>
      <c r="E391" s="536"/>
      <c r="F391" s="539">
        <f>SUM(F392:F396)</f>
        <v>0</v>
      </c>
      <c r="G391" s="536"/>
      <c r="H391" s="540"/>
    </row>
    <row r="392" spans="1:256" s="506" customFormat="1" ht="24.75" customHeight="1" hidden="1">
      <c r="A392" s="541" t="s">
        <v>45</v>
      </c>
      <c r="B392" s="363"/>
      <c r="C392" s="363">
        <f t="shared" si="18"/>
        <v>0</v>
      </c>
      <c r="D392" s="363">
        <v>0</v>
      </c>
      <c r="E392" s="542"/>
      <c r="F392" s="543"/>
      <c r="G392" s="542"/>
      <c r="H392" s="518"/>
      <c r="I392" s="519"/>
      <c r="J392" s="519"/>
      <c r="K392" s="519"/>
      <c r="L392" s="519"/>
      <c r="M392" s="519"/>
      <c r="N392" s="519"/>
      <c r="O392" s="519"/>
      <c r="P392" s="519"/>
      <c r="Q392" s="519"/>
      <c r="R392" s="519"/>
      <c r="S392" s="519"/>
      <c r="T392" s="519"/>
      <c r="U392" s="519"/>
      <c r="V392" s="519"/>
      <c r="W392" s="519"/>
      <c r="X392" s="519"/>
      <c r="Y392" s="519"/>
      <c r="Z392" s="519"/>
      <c r="AA392" s="519"/>
      <c r="AB392" s="519"/>
      <c r="AC392" s="519"/>
      <c r="AD392" s="519"/>
      <c r="AE392" s="519"/>
      <c r="AF392" s="519"/>
      <c r="HQ392" s="519"/>
      <c r="HR392" s="519"/>
      <c r="HS392" s="519"/>
      <c r="HT392" s="519"/>
      <c r="HU392" s="519"/>
      <c r="HV392" s="519"/>
      <c r="HW392" s="519"/>
      <c r="HX392" s="519"/>
      <c r="HY392" s="519"/>
      <c r="HZ392" s="519"/>
      <c r="IA392" s="519"/>
      <c r="IB392" s="519"/>
      <c r="IC392" s="519"/>
      <c r="ID392" s="519"/>
      <c r="IE392" s="519"/>
      <c r="IF392" s="519"/>
      <c r="IG392" s="519"/>
      <c r="IH392" s="519"/>
      <c r="II392" s="519"/>
      <c r="IJ392" s="519"/>
      <c r="IK392" s="519"/>
      <c r="IL392" s="519"/>
      <c r="IM392" s="519"/>
      <c r="IN392" s="519"/>
      <c r="IO392" s="519"/>
      <c r="IP392" s="519"/>
      <c r="IQ392" s="519"/>
      <c r="IR392" s="519"/>
      <c r="IS392" s="519"/>
      <c r="IT392" s="519"/>
      <c r="IU392" s="519"/>
      <c r="IV392" s="519"/>
    </row>
    <row r="393" spans="1:256" s="506" customFormat="1" ht="24.75" customHeight="1" hidden="1">
      <c r="A393" s="541" t="s">
        <v>46</v>
      </c>
      <c r="B393" s="363"/>
      <c r="C393" s="363">
        <f t="shared" si="18"/>
        <v>0</v>
      </c>
      <c r="D393" s="363">
        <v>0</v>
      </c>
      <c r="E393" s="542"/>
      <c r="F393" s="543"/>
      <c r="G393" s="542"/>
      <c r="H393" s="518"/>
      <c r="I393" s="519"/>
      <c r="J393" s="519"/>
      <c r="K393" s="519"/>
      <c r="L393" s="519"/>
      <c r="M393" s="519"/>
      <c r="N393" s="519"/>
      <c r="O393" s="519"/>
      <c r="P393" s="519"/>
      <c r="Q393" s="519"/>
      <c r="R393" s="519"/>
      <c r="S393" s="519"/>
      <c r="T393" s="519"/>
      <c r="U393" s="519"/>
      <c r="V393" s="519"/>
      <c r="W393" s="519"/>
      <c r="X393" s="519"/>
      <c r="Y393" s="519"/>
      <c r="Z393" s="519"/>
      <c r="AA393" s="519"/>
      <c r="AB393" s="519"/>
      <c r="AC393" s="519"/>
      <c r="AD393" s="519"/>
      <c r="AE393" s="519"/>
      <c r="AF393" s="519"/>
      <c r="HQ393" s="519"/>
      <c r="HR393" s="519"/>
      <c r="HS393" s="519"/>
      <c r="HT393" s="519"/>
      <c r="HU393" s="519"/>
      <c r="HV393" s="519"/>
      <c r="HW393" s="519"/>
      <c r="HX393" s="519"/>
      <c r="HY393" s="519"/>
      <c r="HZ393" s="519"/>
      <c r="IA393" s="519"/>
      <c r="IB393" s="519"/>
      <c r="IC393" s="519"/>
      <c r="ID393" s="519"/>
      <c r="IE393" s="519"/>
      <c r="IF393" s="519"/>
      <c r="IG393" s="519"/>
      <c r="IH393" s="519"/>
      <c r="II393" s="519"/>
      <c r="IJ393" s="519"/>
      <c r="IK393" s="519"/>
      <c r="IL393" s="519"/>
      <c r="IM393" s="519"/>
      <c r="IN393" s="519"/>
      <c r="IO393" s="519"/>
      <c r="IP393" s="519"/>
      <c r="IQ393" s="519"/>
      <c r="IR393" s="519"/>
      <c r="IS393" s="519"/>
      <c r="IT393" s="519"/>
      <c r="IU393" s="519"/>
      <c r="IV393" s="519"/>
    </row>
    <row r="394" spans="1:256" s="506" customFormat="1" ht="24.75" customHeight="1" hidden="1">
      <c r="A394" s="541" t="s">
        <v>86</v>
      </c>
      <c r="B394" s="363"/>
      <c r="C394" s="363">
        <f t="shared" si="18"/>
        <v>0</v>
      </c>
      <c r="D394" s="363">
        <v>0</v>
      </c>
      <c r="E394" s="542"/>
      <c r="F394" s="543"/>
      <c r="G394" s="542"/>
      <c r="H394" s="518"/>
      <c r="I394" s="519"/>
      <c r="J394" s="519"/>
      <c r="K394" s="519"/>
      <c r="L394" s="519"/>
      <c r="M394" s="519"/>
      <c r="N394" s="519"/>
      <c r="O394" s="519"/>
      <c r="P394" s="519"/>
      <c r="Q394" s="519"/>
      <c r="R394" s="519"/>
      <c r="S394" s="519"/>
      <c r="T394" s="519"/>
      <c r="U394" s="519"/>
      <c r="V394" s="519"/>
      <c r="W394" s="519"/>
      <c r="X394" s="519"/>
      <c r="Y394" s="519"/>
      <c r="Z394" s="519"/>
      <c r="AA394" s="519"/>
      <c r="AB394" s="519"/>
      <c r="AC394" s="519"/>
      <c r="AD394" s="519"/>
      <c r="AE394" s="519"/>
      <c r="AF394" s="519"/>
      <c r="HQ394" s="519"/>
      <c r="HR394" s="519"/>
      <c r="HS394" s="519"/>
      <c r="HT394" s="519"/>
      <c r="HU394" s="519"/>
      <c r="HV394" s="519"/>
      <c r="HW394" s="519"/>
      <c r="HX394" s="519"/>
      <c r="HY394" s="519"/>
      <c r="HZ394" s="519"/>
      <c r="IA394" s="519"/>
      <c r="IB394" s="519"/>
      <c r="IC394" s="519"/>
      <c r="ID394" s="519"/>
      <c r="IE394" s="519"/>
      <c r="IF394" s="519"/>
      <c r="IG394" s="519"/>
      <c r="IH394" s="519"/>
      <c r="II394" s="519"/>
      <c r="IJ394" s="519"/>
      <c r="IK394" s="519"/>
      <c r="IL394" s="519"/>
      <c r="IM394" s="519"/>
      <c r="IN394" s="519"/>
      <c r="IO394" s="519"/>
      <c r="IP394" s="519"/>
      <c r="IQ394" s="519"/>
      <c r="IR394" s="519"/>
      <c r="IS394" s="519"/>
      <c r="IT394" s="519"/>
      <c r="IU394" s="519"/>
      <c r="IV394" s="519"/>
    </row>
    <row r="395" spans="1:8" s="508" customFormat="1" ht="24.75" customHeight="1" hidden="1">
      <c r="A395" s="541" t="s">
        <v>281</v>
      </c>
      <c r="B395" s="363"/>
      <c r="C395" s="363">
        <f t="shared" si="18"/>
        <v>0</v>
      </c>
      <c r="D395" s="363"/>
      <c r="E395" s="542"/>
      <c r="F395" s="539"/>
      <c r="G395" s="542"/>
      <c r="H395" s="544"/>
    </row>
    <row r="396" spans="1:256" s="510" customFormat="1" ht="24.75" customHeight="1" hidden="1">
      <c r="A396" s="541" t="s">
        <v>282</v>
      </c>
      <c r="B396" s="363"/>
      <c r="C396" s="363">
        <f t="shared" si="18"/>
        <v>0</v>
      </c>
      <c r="D396" s="363"/>
      <c r="E396" s="542"/>
      <c r="F396" s="543"/>
      <c r="G396" s="542"/>
      <c r="H396" s="518"/>
      <c r="I396" s="519"/>
      <c r="J396" s="519"/>
      <c r="K396" s="519"/>
      <c r="L396" s="519"/>
      <c r="M396" s="519"/>
      <c r="N396" s="519"/>
      <c r="O396" s="519"/>
      <c r="P396" s="519"/>
      <c r="Q396" s="519"/>
      <c r="R396" s="519"/>
      <c r="S396" s="519"/>
      <c r="T396" s="519"/>
      <c r="U396" s="519"/>
      <c r="V396" s="519"/>
      <c r="W396" s="519"/>
      <c r="X396" s="519"/>
      <c r="Y396" s="519"/>
      <c r="Z396" s="519"/>
      <c r="AA396" s="519"/>
      <c r="AB396" s="519"/>
      <c r="AC396" s="519"/>
      <c r="AD396" s="519"/>
      <c r="AE396" s="519"/>
      <c r="AF396" s="519"/>
      <c r="HQ396" s="519"/>
      <c r="HR396" s="519"/>
      <c r="HS396" s="519"/>
      <c r="HT396" s="519"/>
      <c r="HU396" s="519"/>
      <c r="HV396" s="519"/>
      <c r="HW396" s="519"/>
      <c r="HX396" s="519"/>
      <c r="HY396" s="519"/>
      <c r="HZ396" s="519"/>
      <c r="IA396" s="519"/>
      <c r="IB396" s="519"/>
      <c r="IC396" s="519"/>
      <c r="ID396" s="519"/>
      <c r="IE396" s="519"/>
      <c r="IF396" s="519"/>
      <c r="IG396" s="519"/>
      <c r="IH396" s="519"/>
      <c r="II396" s="519"/>
      <c r="IJ396" s="519"/>
      <c r="IK396" s="519"/>
      <c r="IL396" s="519"/>
      <c r="IM396" s="519"/>
      <c r="IN396" s="519"/>
      <c r="IO396" s="519"/>
      <c r="IP396" s="519"/>
      <c r="IQ396" s="519"/>
      <c r="IR396" s="519"/>
      <c r="IS396" s="519"/>
      <c r="IT396" s="519"/>
      <c r="IU396" s="519"/>
      <c r="IV396" s="519"/>
    </row>
    <row r="397" spans="1:8" s="508" customFormat="1" ht="24.75" customHeight="1">
      <c r="A397" s="534" t="s">
        <v>283</v>
      </c>
      <c r="B397" s="360">
        <f>SUM(B398:B399)</f>
        <v>18</v>
      </c>
      <c r="C397" s="360">
        <f t="shared" si="18"/>
        <v>63</v>
      </c>
      <c r="D397" s="360">
        <f>SUM(D398:D399)</f>
        <v>10</v>
      </c>
      <c r="E397" s="536">
        <f aca="true" t="shared" si="19" ref="E397:E402">D397/C397</f>
        <v>0.15873015873015872</v>
      </c>
      <c r="F397" s="539">
        <f>SUM(F398:F399)</f>
        <v>50</v>
      </c>
      <c r="G397" s="536">
        <f aca="true" t="shared" si="20" ref="G397:G402">(D397-F397)/F397</f>
        <v>-0.8</v>
      </c>
      <c r="H397" s="540">
        <f>SUM(H398:H399)</f>
        <v>53</v>
      </c>
    </row>
    <row r="398" spans="1:8" s="508" customFormat="1" ht="24.75" customHeight="1">
      <c r="A398" s="541" t="s">
        <v>284</v>
      </c>
      <c r="B398" s="363">
        <v>10</v>
      </c>
      <c r="C398" s="363">
        <f t="shared" si="18"/>
        <v>10</v>
      </c>
      <c r="D398" s="363">
        <v>10</v>
      </c>
      <c r="E398" s="542">
        <f t="shared" si="19"/>
        <v>1</v>
      </c>
      <c r="F398" s="543">
        <v>0</v>
      </c>
      <c r="G398" s="542"/>
      <c r="H398" s="544"/>
    </row>
    <row r="399" spans="1:256" s="510" customFormat="1" ht="24.75" customHeight="1">
      <c r="A399" s="541" t="s">
        <v>285</v>
      </c>
      <c r="B399" s="363">
        <v>8</v>
      </c>
      <c r="C399" s="363">
        <f t="shared" si="18"/>
        <v>53</v>
      </c>
      <c r="D399" s="363"/>
      <c r="E399" s="542">
        <f t="shared" si="19"/>
        <v>0</v>
      </c>
      <c r="F399" s="543">
        <v>50</v>
      </c>
      <c r="G399" s="542">
        <f t="shared" si="20"/>
        <v>-1</v>
      </c>
      <c r="H399" s="518">
        <v>53</v>
      </c>
      <c r="I399" s="519"/>
      <c r="J399" s="519"/>
      <c r="K399" s="519"/>
      <c r="L399" s="519"/>
      <c r="M399" s="519"/>
      <c r="N399" s="519"/>
      <c r="O399" s="519"/>
      <c r="P399" s="519"/>
      <c r="Q399" s="519"/>
      <c r="R399" s="519"/>
      <c r="S399" s="519"/>
      <c r="T399" s="519"/>
      <c r="U399" s="519"/>
      <c r="V399" s="519"/>
      <c r="W399" s="519"/>
      <c r="X399" s="519"/>
      <c r="Y399" s="519"/>
      <c r="Z399" s="519"/>
      <c r="AA399" s="519"/>
      <c r="AB399" s="519"/>
      <c r="AC399" s="519"/>
      <c r="AD399" s="519"/>
      <c r="AE399" s="519"/>
      <c r="AF399" s="519"/>
      <c r="HQ399" s="519"/>
      <c r="HR399" s="519"/>
      <c r="HS399" s="519"/>
      <c r="HT399" s="519"/>
      <c r="HU399" s="519"/>
      <c r="HV399" s="519"/>
      <c r="HW399" s="519"/>
      <c r="HX399" s="519"/>
      <c r="HY399" s="519"/>
      <c r="HZ399" s="519"/>
      <c r="IA399" s="519"/>
      <c r="IB399" s="519"/>
      <c r="IC399" s="519"/>
      <c r="ID399" s="519"/>
      <c r="IE399" s="519"/>
      <c r="IF399" s="519"/>
      <c r="IG399" s="519"/>
      <c r="IH399" s="519"/>
      <c r="II399" s="519"/>
      <c r="IJ399" s="519"/>
      <c r="IK399" s="519"/>
      <c r="IL399" s="519"/>
      <c r="IM399" s="519"/>
      <c r="IN399" s="519"/>
      <c r="IO399" s="519"/>
      <c r="IP399" s="519"/>
      <c r="IQ399" s="519"/>
      <c r="IR399" s="519"/>
      <c r="IS399" s="519"/>
      <c r="IT399" s="519"/>
      <c r="IU399" s="519"/>
      <c r="IV399" s="519"/>
    </row>
    <row r="400" spans="1:8" s="508" customFormat="1" ht="24.75" customHeight="1">
      <c r="A400" s="534" t="s">
        <v>286</v>
      </c>
      <c r="B400" s="360">
        <f>B401+B406+B415+B421+B427+B431+B435+B439+B445+B452</f>
        <v>13366</v>
      </c>
      <c r="C400" s="360">
        <f t="shared" si="18"/>
        <v>18533</v>
      </c>
      <c r="D400" s="360">
        <f>D401+D406+D415+D421+D427+D431+D435+D439+D445+D452</f>
        <v>17000</v>
      </c>
      <c r="E400" s="536">
        <f t="shared" si="19"/>
        <v>0.9172826849403767</v>
      </c>
      <c r="F400" s="539">
        <f>F401+F406+F415+F421+F427+F431+F435+F439+F445+F452</f>
        <v>16969</v>
      </c>
      <c r="G400" s="536">
        <f t="shared" si="20"/>
        <v>0.0018268607460663563</v>
      </c>
      <c r="H400" s="540">
        <f>H401+H406+H415+H421+H427+H431+H435+H439+H445+H452</f>
        <v>1533</v>
      </c>
    </row>
    <row r="401" spans="1:8" s="508" customFormat="1" ht="24.75" customHeight="1">
      <c r="A401" s="534" t="s">
        <v>287</v>
      </c>
      <c r="B401" s="360">
        <f>SUM(B402:B405)</f>
        <v>1092</v>
      </c>
      <c r="C401" s="360">
        <f t="shared" si="18"/>
        <v>2193</v>
      </c>
      <c r="D401" s="360">
        <f>SUM(D402:D405)</f>
        <v>2193</v>
      </c>
      <c r="E401" s="536">
        <f t="shared" si="19"/>
        <v>1</v>
      </c>
      <c r="F401" s="539">
        <f>SUM(F402:F405)</f>
        <v>836</v>
      </c>
      <c r="G401" s="536">
        <f t="shared" si="20"/>
        <v>1.6232057416267942</v>
      </c>
      <c r="H401" s="540">
        <f>SUM(H402:H405)</f>
        <v>0</v>
      </c>
    </row>
    <row r="402" spans="1:256" s="510" customFormat="1" ht="24.75" customHeight="1">
      <c r="A402" s="541" t="s">
        <v>45</v>
      </c>
      <c r="B402" s="363">
        <v>142</v>
      </c>
      <c r="C402" s="363">
        <f t="shared" si="18"/>
        <v>146</v>
      </c>
      <c r="D402" s="25">
        <v>146</v>
      </c>
      <c r="E402" s="542">
        <f t="shared" si="19"/>
        <v>1</v>
      </c>
      <c r="F402" s="543">
        <v>137</v>
      </c>
      <c r="G402" s="542">
        <f t="shared" si="20"/>
        <v>0.06569343065693431</v>
      </c>
      <c r="H402" s="518"/>
      <c r="I402" s="519"/>
      <c r="J402" s="519"/>
      <c r="K402" s="519"/>
      <c r="L402" s="519"/>
      <c r="M402" s="519"/>
      <c r="N402" s="519"/>
      <c r="O402" s="519"/>
      <c r="P402" s="519"/>
      <c r="Q402" s="519"/>
      <c r="R402" s="519"/>
      <c r="S402" s="519"/>
      <c r="T402" s="519"/>
      <c r="U402" s="519"/>
      <c r="V402" s="519"/>
      <c r="W402" s="519"/>
      <c r="X402" s="519"/>
      <c r="Y402" s="519"/>
      <c r="Z402" s="519"/>
      <c r="AA402" s="519"/>
      <c r="AB402" s="519"/>
      <c r="AC402" s="519"/>
      <c r="AD402" s="519"/>
      <c r="AE402" s="519"/>
      <c r="AF402" s="519"/>
      <c r="HQ402" s="519"/>
      <c r="HR402" s="519"/>
      <c r="HS402" s="519"/>
      <c r="HT402" s="519"/>
      <c r="HU402" s="519"/>
      <c r="HV402" s="519"/>
      <c r="HW402" s="519"/>
      <c r="HX402" s="519"/>
      <c r="HY402" s="519"/>
      <c r="HZ402" s="519"/>
      <c r="IA402" s="519"/>
      <c r="IB402" s="519"/>
      <c r="IC402" s="519"/>
      <c r="ID402" s="519"/>
      <c r="IE402" s="519"/>
      <c r="IF402" s="519"/>
      <c r="IG402" s="519"/>
      <c r="IH402" s="519"/>
      <c r="II402" s="519"/>
      <c r="IJ402" s="519"/>
      <c r="IK402" s="519"/>
      <c r="IL402" s="519"/>
      <c r="IM402" s="519"/>
      <c r="IN402" s="519"/>
      <c r="IO402" s="519"/>
      <c r="IP402" s="519"/>
      <c r="IQ402" s="519"/>
      <c r="IR402" s="519"/>
      <c r="IS402" s="519"/>
      <c r="IT402" s="519"/>
      <c r="IU402" s="519"/>
      <c r="IV402" s="519"/>
    </row>
    <row r="403" spans="1:8" s="508" customFormat="1" ht="24.75" customHeight="1">
      <c r="A403" s="541" t="s">
        <v>46</v>
      </c>
      <c r="B403" s="363">
        <v>0</v>
      </c>
      <c r="C403" s="363">
        <f t="shared" si="18"/>
        <v>0</v>
      </c>
      <c r="D403" s="25"/>
      <c r="E403" s="542"/>
      <c r="F403" s="543">
        <v>0</v>
      </c>
      <c r="G403" s="542"/>
      <c r="H403" s="544"/>
    </row>
    <row r="404" spans="1:8" s="508" customFormat="1" ht="24.75" customHeight="1">
      <c r="A404" s="541" t="s">
        <v>47</v>
      </c>
      <c r="B404" s="363">
        <v>0</v>
      </c>
      <c r="C404" s="363">
        <f t="shared" si="18"/>
        <v>0</v>
      </c>
      <c r="D404" s="25"/>
      <c r="E404" s="542"/>
      <c r="F404" s="543">
        <v>0</v>
      </c>
      <c r="G404" s="542"/>
      <c r="H404" s="544"/>
    </row>
    <row r="405" spans="1:256" s="510" customFormat="1" ht="24.75" customHeight="1">
      <c r="A405" s="541" t="s">
        <v>288</v>
      </c>
      <c r="B405" s="363">
        <v>950</v>
      </c>
      <c r="C405" s="363">
        <f t="shared" si="18"/>
        <v>2047</v>
      </c>
      <c r="D405" s="25">
        <v>2047</v>
      </c>
      <c r="E405" s="542">
        <f aca="true" t="shared" si="21" ref="E405:E410">D405/C405</f>
        <v>1</v>
      </c>
      <c r="F405" s="543">
        <v>699</v>
      </c>
      <c r="G405" s="542">
        <f aca="true" t="shared" si="22" ref="G405:G410">(D405-F405)/F405</f>
        <v>1.9284692417739628</v>
      </c>
      <c r="H405" s="518"/>
      <c r="I405" s="519"/>
      <c r="J405" s="519"/>
      <c r="K405" s="519"/>
      <c r="L405" s="519"/>
      <c r="M405" s="519"/>
      <c r="N405" s="519"/>
      <c r="O405" s="519"/>
      <c r="P405" s="519"/>
      <c r="Q405" s="519"/>
      <c r="R405" s="519"/>
      <c r="S405" s="519"/>
      <c r="T405" s="519"/>
      <c r="U405" s="519"/>
      <c r="V405" s="519"/>
      <c r="W405" s="519"/>
      <c r="X405" s="519"/>
      <c r="Y405" s="519"/>
      <c r="Z405" s="519"/>
      <c r="AA405" s="519"/>
      <c r="AB405" s="519"/>
      <c r="AC405" s="519"/>
      <c r="AD405" s="519"/>
      <c r="AE405" s="519"/>
      <c r="AF405" s="519"/>
      <c r="HQ405" s="519"/>
      <c r="HR405" s="519"/>
      <c r="HS405" s="519"/>
      <c r="HT405" s="519"/>
      <c r="HU405" s="519"/>
      <c r="HV405" s="519"/>
      <c r="HW405" s="519"/>
      <c r="HX405" s="519"/>
      <c r="HY405" s="519"/>
      <c r="HZ405" s="519"/>
      <c r="IA405" s="519"/>
      <c r="IB405" s="519"/>
      <c r="IC405" s="519"/>
      <c r="ID405" s="519"/>
      <c r="IE405" s="519"/>
      <c r="IF405" s="519"/>
      <c r="IG405" s="519"/>
      <c r="IH405" s="519"/>
      <c r="II405" s="519"/>
      <c r="IJ405" s="519"/>
      <c r="IK405" s="519"/>
      <c r="IL405" s="519"/>
      <c r="IM405" s="519"/>
      <c r="IN405" s="519"/>
      <c r="IO405" s="519"/>
      <c r="IP405" s="519"/>
      <c r="IQ405" s="519"/>
      <c r="IR405" s="519"/>
      <c r="IS405" s="519"/>
      <c r="IT405" s="519"/>
      <c r="IU405" s="519"/>
      <c r="IV405" s="519"/>
    </row>
    <row r="406" spans="1:8" s="508" customFormat="1" ht="24.75" customHeight="1">
      <c r="A406" s="534" t="s">
        <v>289</v>
      </c>
      <c r="B406" s="360">
        <f>SUM(B407:B414)</f>
        <v>12240</v>
      </c>
      <c r="C406" s="360">
        <f t="shared" si="18"/>
        <v>15523</v>
      </c>
      <c r="D406" s="360">
        <f>SUM(D407:D414)</f>
        <v>14008</v>
      </c>
      <c r="E406" s="536">
        <f t="shared" si="21"/>
        <v>0.9024028860400696</v>
      </c>
      <c r="F406" s="539">
        <f>SUM(F407:F414)</f>
        <v>13493</v>
      </c>
      <c r="G406" s="536">
        <f t="shared" si="22"/>
        <v>0.03816793893129771</v>
      </c>
      <c r="H406" s="540">
        <f>SUM(H407:H414)</f>
        <v>1515</v>
      </c>
    </row>
    <row r="407" spans="1:256" s="510" customFormat="1" ht="24.75" customHeight="1">
      <c r="A407" s="541" t="s">
        <v>290</v>
      </c>
      <c r="B407" s="363">
        <v>416</v>
      </c>
      <c r="C407" s="363">
        <f t="shared" si="18"/>
        <v>1037</v>
      </c>
      <c r="D407" s="25">
        <v>623</v>
      </c>
      <c r="E407" s="542">
        <f t="shared" si="21"/>
        <v>0.600771456123433</v>
      </c>
      <c r="F407" s="543">
        <v>442</v>
      </c>
      <c r="G407" s="542">
        <f t="shared" si="22"/>
        <v>0.4095022624434389</v>
      </c>
      <c r="H407" s="518">
        <v>414</v>
      </c>
      <c r="I407" s="519"/>
      <c r="J407" s="519"/>
      <c r="K407" s="519"/>
      <c r="L407" s="519"/>
      <c r="M407" s="519"/>
      <c r="N407" s="519"/>
      <c r="O407" s="519"/>
      <c r="P407" s="519"/>
      <c r="Q407" s="519"/>
      <c r="R407" s="519"/>
      <c r="S407" s="519"/>
      <c r="T407" s="519"/>
      <c r="U407" s="519"/>
      <c r="V407" s="519"/>
      <c r="W407" s="519"/>
      <c r="X407" s="519"/>
      <c r="Y407" s="519"/>
      <c r="Z407" s="519"/>
      <c r="AA407" s="519"/>
      <c r="AB407" s="519"/>
      <c r="AC407" s="519"/>
      <c r="AD407" s="519"/>
      <c r="AE407" s="519"/>
      <c r="AF407" s="519"/>
      <c r="HQ407" s="519"/>
      <c r="HR407" s="519"/>
      <c r="HS407" s="519"/>
      <c r="HT407" s="519"/>
      <c r="HU407" s="519"/>
      <c r="HV407" s="519"/>
      <c r="HW407" s="519"/>
      <c r="HX407" s="519"/>
      <c r="HY407" s="519"/>
      <c r="HZ407" s="519"/>
      <c r="IA407" s="519"/>
      <c r="IB407" s="519"/>
      <c r="IC407" s="519"/>
      <c r="ID407" s="519"/>
      <c r="IE407" s="519"/>
      <c r="IF407" s="519"/>
      <c r="IG407" s="519"/>
      <c r="IH407" s="519"/>
      <c r="II407" s="519"/>
      <c r="IJ407" s="519"/>
      <c r="IK407" s="519"/>
      <c r="IL407" s="519"/>
      <c r="IM407" s="519"/>
      <c r="IN407" s="519"/>
      <c r="IO407" s="519"/>
      <c r="IP407" s="519"/>
      <c r="IQ407" s="519"/>
      <c r="IR407" s="519"/>
      <c r="IS407" s="519"/>
      <c r="IT407" s="519"/>
      <c r="IU407" s="519"/>
      <c r="IV407" s="519"/>
    </row>
    <row r="408" spans="1:256" s="510" customFormat="1" ht="24.75" customHeight="1">
      <c r="A408" s="541" t="s">
        <v>291</v>
      </c>
      <c r="B408" s="363">
        <v>5197</v>
      </c>
      <c r="C408" s="363">
        <f t="shared" si="18"/>
        <v>6483</v>
      </c>
      <c r="D408" s="25">
        <v>5851</v>
      </c>
      <c r="E408" s="542">
        <f t="shared" si="21"/>
        <v>0.9025142680857627</v>
      </c>
      <c r="F408" s="543">
        <v>6291</v>
      </c>
      <c r="G408" s="542">
        <f t="shared" si="22"/>
        <v>-0.06994118582101415</v>
      </c>
      <c r="H408" s="518">
        <v>632</v>
      </c>
      <c r="I408" s="519"/>
      <c r="J408" s="519"/>
      <c r="K408" s="519"/>
      <c r="L408" s="519"/>
      <c r="M408" s="519"/>
      <c r="N408" s="519"/>
      <c r="O408" s="519"/>
      <c r="P408" s="519"/>
      <c r="Q408" s="519"/>
      <c r="R408" s="519"/>
      <c r="S408" s="519"/>
      <c r="T408" s="519"/>
      <c r="U408" s="519"/>
      <c r="V408" s="519"/>
      <c r="W408" s="519"/>
      <c r="X408" s="519"/>
      <c r="Y408" s="519"/>
      <c r="Z408" s="519"/>
      <c r="AA408" s="519"/>
      <c r="AB408" s="519"/>
      <c r="AC408" s="519"/>
      <c r="AD408" s="519"/>
      <c r="AE408" s="519"/>
      <c r="AF408" s="519"/>
      <c r="HQ408" s="519"/>
      <c r="HR408" s="519"/>
      <c r="HS408" s="519"/>
      <c r="HT408" s="519"/>
      <c r="HU408" s="519"/>
      <c r="HV408" s="519"/>
      <c r="HW408" s="519"/>
      <c r="HX408" s="519"/>
      <c r="HY408" s="519"/>
      <c r="HZ408" s="519"/>
      <c r="IA408" s="519"/>
      <c r="IB408" s="519"/>
      <c r="IC408" s="519"/>
      <c r="ID408" s="519"/>
      <c r="IE408" s="519"/>
      <c r="IF408" s="519"/>
      <c r="IG408" s="519"/>
      <c r="IH408" s="519"/>
      <c r="II408" s="519"/>
      <c r="IJ408" s="519"/>
      <c r="IK408" s="519"/>
      <c r="IL408" s="519"/>
      <c r="IM408" s="519"/>
      <c r="IN408" s="519"/>
      <c r="IO408" s="519"/>
      <c r="IP408" s="519"/>
      <c r="IQ408" s="519"/>
      <c r="IR408" s="519"/>
      <c r="IS408" s="519"/>
      <c r="IT408" s="519"/>
      <c r="IU408" s="519"/>
      <c r="IV408" s="519"/>
    </row>
    <row r="409" spans="1:256" s="510" customFormat="1" ht="24.75" customHeight="1">
      <c r="A409" s="541" t="s">
        <v>292</v>
      </c>
      <c r="B409" s="363">
        <v>5078</v>
      </c>
      <c r="C409" s="363">
        <f t="shared" si="18"/>
        <v>5396</v>
      </c>
      <c r="D409" s="25">
        <v>5396</v>
      </c>
      <c r="E409" s="542">
        <f t="shared" si="21"/>
        <v>1</v>
      </c>
      <c r="F409" s="543">
        <v>4865</v>
      </c>
      <c r="G409" s="542">
        <f t="shared" si="22"/>
        <v>0.1091469681397739</v>
      </c>
      <c r="H409" s="518"/>
      <c r="I409" s="519"/>
      <c r="J409" s="519"/>
      <c r="K409" s="519"/>
      <c r="L409" s="519"/>
      <c r="M409" s="519"/>
      <c r="N409" s="519"/>
      <c r="O409" s="519"/>
      <c r="P409" s="519"/>
      <c r="Q409" s="519"/>
      <c r="R409" s="519"/>
      <c r="S409" s="519"/>
      <c r="T409" s="519"/>
      <c r="U409" s="519"/>
      <c r="V409" s="519"/>
      <c r="W409" s="519"/>
      <c r="X409" s="519"/>
      <c r="Y409" s="519"/>
      <c r="Z409" s="519"/>
      <c r="AA409" s="519"/>
      <c r="AB409" s="519"/>
      <c r="AC409" s="519"/>
      <c r="AD409" s="519"/>
      <c r="AE409" s="519"/>
      <c r="AF409" s="519"/>
      <c r="HQ409" s="519"/>
      <c r="HR409" s="519"/>
      <c r="HS409" s="519"/>
      <c r="HT409" s="519"/>
      <c r="HU409" s="519"/>
      <c r="HV409" s="519"/>
      <c r="HW409" s="519"/>
      <c r="HX409" s="519"/>
      <c r="HY409" s="519"/>
      <c r="HZ409" s="519"/>
      <c r="IA409" s="519"/>
      <c r="IB409" s="519"/>
      <c r="IC409" s="519"/>
      <c r="ID409" s="519"/>
      <c r="IE409" s="519"/>
      <c r="IF409" s="519"/>
      <c r="IG409" s="519"/>
      <c r="IH409" s="519"/>
      <c r="II409" s="519"/>
      <c r="IJ409" s="519"/>
      <c r="IK409" s="519"/>
      <c r="IL409" s="519"/>
      <c r="IM409" s="519"/>
      <c r="IN409" s="519"/>
      <c r="IO409" s="519"/>
      <c r="IP409" s="519"/>
      <c r="IQ409" s="519"/>
      <c r="IR409" s="519"/>
      <c r="IS409" s="519"/>
      <c r="IT409" s="519"/>
      <c r="IU409" s="519"/>
      <c r="IV409" s="519"/>
    </row>
    <row r="410" spans="1:256" s="510" customFormat="1" ht="24.75" customHeight="1">
      <c r="A410" s="541" t="s">
        <v>293</v>
      </c>
      <c r="B410" s="363">
        <v>1549</v>
      </c>
      <c r="C410" s="363">
        <f t="shared" si="18"/>
        <v>2151</v>
      </c>
      <c r="D410" s="25">
        <v>2135</v>
      </c>
      <c r="E410" s="542">
        <f t="shared" si="21"/>
        <v>0.9925615992561599</v>
      </c>
      <c r="F410" s="543">
        <v>1895</v>
      </c>
      <c r="G410" s="542">
        <f t="shared" si="22"/>
        <v>0.1266490765171504</v>
      </c>
      <c r="H410" s="518">
        <v>16</v>
      </c>
      <c r="I410" s="519"/>
      <c r="J410" s="519"/>
      <c r="K410" s="519"/>
      <c r="L410" s="519"/>
      <c r="M410" s="519"/>
      <c r="N410" s="519"/>
      <c r="O410" s="519"/>
      <c r="P410" s="519"/>
      <c r="Q410" s="519"/>
      <c r="R410" s="519"/>
      <c r="S410" s="519"/>
      <c r="T410" s="519"/>
      <c r="U410" s="519"/>
      <c r="V410" s="519"/>
      <c r="W410" s="519"/>
      <c r="X410" s="519"/>
      <c r="Y410" s="519"/>
      <c r="Z410" s="519"/>
      <c r="AA410" s="519"/>
      <c r="AB410" s="519"/>
      <c r="AC410" s="519"/>
      <c r="AD410" s="519"/>
      <c r="AE410" s="519"/>
      <c r="AF410" s="519"/>
      <c r="HQ410" s="519"/>
      <c r="HR410" s="519"/>
      <c r="HS410" s="519"/>
      <c r="HT410" s="519"/>
      <c r="HU410" s="519"/>
      <c r="HV410" s="519"/>
      <c r="HW410" s="519"/>
      <c r="HX410" s="519"/>
      <c r="HY410" s="519"/>
      <c r="HZ410" s="519"/>
      <c r="IA410" s="519"/>
      <c r="IB410" s="519"/>
      <c r="IC410" s="519"/>
      <c r="ID410" s="519"/>
      <c r="IE410" s="519"/>
      <c r="IF410" s="519"/>
      <c r="IG410" s="519"/>
      <c r="IH410" s="519"/>
      <c r="II410" s="519"/>
      <c r="IJ410" s="519"/>
      <c r="IK410" s="519"/>
      <c r="IL410" s="519"/>
      <c r="IM410" s="519"/>
      <c r="IN410" s="519"/>
      <c r="IO410" s="519"/>
      <c r="IP410" s="519"/>
      <c r="IQ410" s="519"/>
      <c r="IR410" s="519"/>
      <c r="IS410" s="519"/>
      <c r="IT410" s="519"/>
      <c r="IU410" s="519"/>
      <c r="IV410" s="519"/>
    </row>
    <row r="411" spans="1:256" s="510" customFormat="1" ht="24.75" customHeight="1">
      <c r="A411" s="541" t="s">
        <v>294</v>
      </c>
      <c r="B411" s="363"/>
      <c r="C411" s="363">
        <f t="shared" si="18"/>
        <v>0</v>
      </c>
      <c r="D411" s="25"/>
      <c r="E411" s="542"/>
      <c r="F411" s="543">
        <v>0</v>
      </c>
      <c r="G411" s="542"/>
      <c r="H411" s="518"/>
      <c r="I411" s="519"/>
      <c r="J411" s="519"/>
      <c r="K411" s="519"/>
      <c r="L411" s="519"/>
      <c r="M411" s="519"/>
      <c r="N411" s="519"/>
      <c r="O411" s="519"/>
      <c r="P411" s="519"/>
      <c r="Q411" s="519"/>
      <c r="R411" s="519"/>
      <c r="S411" s="519"/>
      <c r="T411" s="519"/>
      <c r="U411" s="519"/>
      <c r="V411" s="519"/>
      <c r="W411" s="519"/>
      <c r="X411" s="519"/>
      <c r="Y411" s="519"/>
      <c r="Z411" s="519"/>
      <c r="AA411" s="519"/>
      <c r="AB411" s="519"/>
      <c r="AC411" s="519"/>
      <c r="AD411" s="519"/>
      <c r="AE411" s="519"/>
      <c r="AF411" s="519"/>
      <c r="HQ411" s="519"/>
      <c r="HR411" s="519"/>
      <c r="HS411" s="519"/>
      <c r="HT411" s="519"/>
      <c r="HU411" s="519"/>
      <c r="HV411" s="519"/>
      <c r="HW411" s="519"/>
      <c r="HX411" s="519"/>
      <c r="HY411" s="519"/>
      <c r="HZ411" s="519"/>
      <c r="IA411" s="519"/>
      <c r="IB411" s="519"/>
      <c r="IC411" s="519"/>
      <c r="ID411" s="519"/>
      <c r="IE411" s="519"/>
      <c r="IF411" s="519"/>
      <c r="IG411" s="519"/>
      <c r="IH411" s="519"/>
      <c r="II411" s="519"/>
      <c r="IJ411" s="519"/>
      <c r="IK411" s="519"/>
      <c r="IL411" s="519"/>
      <c r="IM411" s="519"/>
      <c r="IN411" s="519"/>
      <c r="IO411" s="519"/>
      <c r="IP411" s="519"/>
      <c r="IQ411" s="519"/>
      <c r="IR411" s="519"/>
      <c r="IS411" s="519"/>
      <c r="IT411" s="519"/>
      <c r="IU411" s="519"/>
      <c r="IV411" s="519"/>
    </row>
    <row r="412" spans="1:8" s="508" customFormat="1" ht="24.75" customHeight="1">
      <c r="A412" s="541" t="s">
        <v>295</v>
      </c>
      <c r="B412" s="363"/>
      <c r="C412" s="363">
        <f t="shared" si="18"/>
        <v>0</v>
      </c>
      <c r="D412" s="25"/>
      <c r="E412" s="542"/>
      <c r="F412" s="543">
        <v>0</v>
      </c>
      <c r="G412" s="542"/>
      <c r="H412" s="544"/>
    </row>
    <row r="413" spans="1:256" s="510" customFormat="1" ht="24.75" customHeight="1">
      <c r="A413" s="541" t="s">
        <v>296</v>
      </c>
      <c r="B413" s="363"/>
      <c r="C413" s="363">
        <f t="shared" si="18"/>
        <v>0</v>
      </c>
      <c r="D413" s="363">
        <v>0</v>
      </c>
      <c r="E413" s="542"/>
      <c r="F413" s="543">
        <v>0</v>
      </c>
      <c r="G413" s="542"/>
      <c r="H413" s="518"/>
      <c r="I413" s="519"/>
      <c r="J413" s="519"/>
      <c r="K413" s="519"/>
      <c r="L413" s="519"/>
      <c r="M413" s="519"/>
      <c r="N413" s="519"/>
      <c r="O413" s="519"/>
      <c r="P413" s="519"/>
      <c r="Q413" s="519"/>
      <c r="R413" s="519"/>
      <c r="S413" s="519"/>
      <c r="T413" s="519"/>
      <c r="U413" s="519"/>
      <c r="V413" s="519"/>
      <c r="W413" s="519"/>
      <c r="X413" s="519"/>
      <c r="Y413" s="519"/>
      <c r="Z413" s="519"/>
      <c r="AA413" s="519"/>
      <c r="AB413" s="519"/>
      <c r="AC413" s="519"/>
      <c r="AD413" s="519"/>
      <c r="AE413" s="519"/>
      <c r="AF413" s="519"/>
      <c r="HQ413" s="519"/>
      <c r="HR413" s="519"/>
      <c r="HS413" s="519"/>
      <c r="HT413" s="519"/>
      <c r="HU413" s="519"/>
      <c r="HV413" s="519"/>
      <c r="HW413" s="519"/>
      <c r="HX413" s="519"/>
      <c r="HY413" s="519"/>
      <c r="HZ413" s="519"/>
      <c r="IA413" s="519"/>
      <c r="IB413" s="519"/>
      <c r="IC413" s="519"/>
      <c r="ID413" s="519"/>
      <c r="IE413" s="519"/>
      <c r="IF413" s="519"/>
      <c r="IG413" s="519"/>
      <c r="IH413" s="519"/>
      <c r="II413" s="519"/>
      <c r="IJ413" s="519"/>
      <c r="IK413" s="519"/>
      <c r="IL413" s="519"/>
      <c r="IM413" s="519"/>
      <c r="IN413" s="519"/>
      <c r="IO413" s="519"/>
      <c r="IP413" s="519"/>
      <c r="IQ413" s="519"/>
      <c r="IR413" s="519"/>
      <c r="IS413" s="519"/>
      <c r="IT413" s="519"/>
      <c r="IU413" s="519"/>
      <c r="IV413" s="519"/>
    </row>
    <row r="414" spans="1:256" s="510" customFormat="1" ht="24.75" customHeight="1">
      <c r="A414" s="541" t="s">
        <v>297</v>
      </c>
      <c r="B414" s="363"/>
      <c r="C414" s="363">
        <f t="shared" si="18"/>
        <v>456</v>
      </c>
      <c r="D414" s="363">
        <v>3</v>
      </c>
      <c r="E414" s="542">
        <f>D414/C414</f>
        <v>0.006578947368421052</v>
      </c>
      <c r="F414" s="543"/>
      <c r="G414" s="542"/>
      <c r="H414" s="518">
        <v>453</v>
      </c>
      <c r="I414" s="519"/>
      <c r="J414" s="519"/>
      <c r="K414" s="519"/>
      <c r="L414" s="519"/>
      <c r="M414" s="519"/>
      <c r="N414" s="519"/>
      <c r="O414" s="519"/>
      <c r="P414" s="519"/>
      <c r="Q414" s="519"/>
      <c r="R414" s="519"/>
      <c r="S414" s="519"/>
      <c r="T414" s="519"/>
      <c r="U414" s="519"/>
      <c r="V414" s="519"/>
      <c r="W414" s="519"/>
      <c r="X414" s="519"/>
      <c r="Y414" s="519"/>
      <c r="Z414" s="519"/>
      <c r="AA414" s="519"/>
      <c r="AB414" s="519"/>
      <c r="AC414" s="519"/>
      <c r="AD414" s="519"/>
      <c r="AE414" s="519"/>
      <c r="AF414" s="519"/>
      <c r="HQ414" s="519"/>
      <c r="HR414" s="519"/>
      <c r="HS414" s="519"/>
      <c r="HT414" s="519"/>
      <c r="HU414" s="519"/>
      <c r="HV414" s="519"/>
      <c r="HW414" s="519"/>
      <c r="HX414" s="519"/>
      <c r="HY414" s="519"/>
      <c r="HZ414" s="519"/>
      <c r="IA414" s="519"/>
      <c r="IB414" s="519"/>
      <c r="IC414" s="519"/>
      <c r="ID414" s="519"/>
      <c r="IE414" s="519"/>
      <c r="IF414" s="519"/>
      <c r="IG414" s="519"/>
      <c r="IH414" s="519"/>
      <c r="II414" s="519"/>
      <c r="IJ414" s="519"/>
      <c r="IK414" s="519"/>
      <c r="IL414" s="519"/>
      <c r="IM414" s="519"/>
      <c r="IN414" s="519"/>
      <c r="IO414" s="519"/>
      <c r="IP414" s="519"/>
      <c r="IQ414" s="519"/>
      <c r="IR414" s="519"/>
      <c r="IS414" s="519"/>
      <c r="IT414" s="519"/>
      <c r="IU414" s="519"/>
      <c r="IV414" s="519"/>
    </row>
    <row r="415" spans="1:8" s="508" customFormat="1" ht="24.75" customHeight="1">
      <c r="A415" s="534" t="s">
        <v>298</v>
      </c>
      <c r="B415" s="360">
        <f>SUM(B416:B420)</f>
        <v>0</v>
      </c>
      <c r="C415" s="360">
        <f t="shared" si="18"/>
        <v>0</v>
      </c>
      <c r="D415" s="360">
        <f>SUM(D416:D420)</f>
        <v>0</v>
      </c>
      <c r="E415" s="536"/>
      <c r="F415" s="539">
        <f>SUM(F416:F420)</f>
        <v>26</v>
      </c>
      <c r="G415" s="536">
        <f aca="true" t="shared" si="23" ref="G415:G420">(D415-F415)/F415</f>
        <v>-1</v>
      </c>
      <c r="H415" s="540">
        <f>SUM(H416:H420)</f>
        <v>0</v>
      </c>
    </row>
    <row r="416" spans="1:256" s="510" customFormat="1" ht="24.75" customHeight="1">
      <c r="A416" s="541" t="s">
        <v>299</v>
      </c>
      <c r="B416" s="363"/>
      <c r="C416" s="363">
        <f t="shared" si="18"/>
        <v>0</v>
      </c>
      <c r="D416" s="363">
        <v>0</v>
      </c>
      <c r="E416" s="542"/>
      <c r="F416" s="539">
        <v>0</v>
      </c>
      <c r="G416" s="542"/>
      <c r="H416" s="518"/>
      <c r="I416" s="519"/>
      <c r="J416" s="519"/>
      <c r="K416" s="519"/>
      <c r="L416" s="519"/>
      <c r="M416" s="519"/>
      <c r="N416" s="519"/>
      <c r="O416" s="519"/>
      <c r="P416" s="519"/>
      <c r="Q416" s="519"/>
      <c r="R416" s="519"/>
      <c r="S416" s="519"/>
      <c r="T416" s="519"/>
      <c r="U416" s="519"/>
      <c r="V416" s="519"/>
      <c r="W416" s="519"/>
      <c r="X416" s="519"/>
      <c r="Y416" s="519"/>
      <c r="Z416" s="519"/>
      <c r="AA416" s="519"/>
      <c r="AB416" s="519"/>
      <c r="AC416" s="519"/>
      <c r="AD416" s="519"/>
      <c r="AE416" s="519"/>
      <c r="AF416" s="519"/>
      <c r="HQ416" s="519"/>
      <c r="HR416" s="519"/>
      <c r="HS416" s="519"/>
      <c r="HT416" s="519"/>
      <c r="HU416" s="519"/>
      <c r="HV416" s="519"/>
      <c r="HW416" s="519"/>
      <c r="HX416" s="519"/>
      <c r="HY416" s="519"/>
      <c r="HZ416" s="519"/>
      <c r="IA416" s="519"/>
      <c r="IB416" s="519"/>
      <c r="IC416" s="519"/>
      <c r="ID416" s="519"/>
      <c r="IE416" s="519"/>
      <c r="IF416" s="519"/>
      <c r="IG416" s="519"/>
      <c r="IH416" s="519"/>
      <c r="II416" s="519"/>
      <c r="IJ416" s="519"/>
      <c r="IK416" s="519"/>
      <c r="IL416" s="519"/>
      <c r="IM416" s="519"/>
      <c r="IN416" s="519"/>
      <c r="IO416" s="519"/>
      <c r="IP416" s="519"/>
      <c r="IQ416" s="519"/>
      <c r="IR416" s="519"/>
      <c r="IS416" s="519"/>
      <c r="IT416" s="519"/>
      <c r="IU416" s="519"/>
      <c r="IV416" s="519"/>
    </row>
    <row r="417" spans="1:256" s="510" customFormat="1" ht="24.75" customHeight="1">
      <c r="A417" s="541" t="s">
        <v>300</v>
      </c>
      <c r="B417" s="363"/>
      <c r="C417" s="363">
        <f t="shared" si="18"/>
        <v>0</v>
      </c>
      <c r="D417" s="363">
        <v>0</v>
      </c>
      <c r="E417" s="542"/>
      <c r="F417" s="543">
        <v>6</v>
      </c>
      <c r="G417" s="542">
        <f t="shared" si="23"/>
        <v>-1</v>
      </c>
      <c r="H417" s="518"/>
      <c r="I417" s="519"/>
      <c r="J417" s="519"/>
      <c r="K417" s="519"/>
      <c r="L417" s="519"/>
      <c r="M417" s="519"/>
      <c r="N417" s="519"/>
      <c r="O417" s="519"/>
      <c r="P417" s="519"/>
      <c r="Q417" s="519"/>
      <c r="R417" s="519"/>
      <c r="S417" s="519"/>
      <c r="T417" s="519"/>
      <c r="U417" s="519"/>
      <c r="V417" s="519"/>
      <c r="W417" s="519"/>
      <c r="X417" s="519"/>
      <c r="Y417" s="519"/>
      <c r="Z417" s="519"/>
      <c r="AA417" s="519"/>
      <c r="AB417" s="519"/>
      <c r="AC417" s="519"/>
      <c r="AD417" s="519"/>
      <c r="AE417" s="519"/>
      <c r="AF417" s="519"/>
      <c r="HQ417" s="519"/>
      <c r="HR417" s="519"/>
      <c r="HS417" s="519"/>
      <c r="HT417" s="519"/>
      <c r="HU417" s="519"/>
      <c r="HV417" s="519"/>
      <c r="HW417" s="519"/>
      <c r="HX417" s="519"/>
      <c r="HY417" s="519"/>
      <c r="HZ417" s="519"/>
      <c r="IA417" s="519"/>
      <c r="IB417" s="519"/>
      <c r="IC417" s="519"/>
      <c r="ID417" s="519"/>
      <c r="IE417" s="519"/>
      <c r="IF417" s="519"/>
      <c r="IG417" s="519"/>
      <c r="IH417" s="519"/>
      <c r="II417" s="519"/>
      <c r="IJ417" s="519"/>
      <c r="IK417" s="519"/>
      <c r="IL417" s="519"/>
      <c r="IM417" s="519"/>
      <c r="IN417" s="519"/>
      <c r="IO417" s="519"/>
      <c r="IP417" s="519"/>
      <c r="IQ417" s="519"/>
      <c r="IR417" s="519"/>
      <c r="IS417" s="519"/>
      <c r="IT417" s="519"/>
      <c r="IU417" s="519"/>
      <c r="IV417" s="519"/>
    </row>
    <row r="418" spans="1:256" s="510" customFormat="1" ht="24.75" customHeight="1">
      <c r="A418" s="541" t="s">
        <v>301</v>
      </c>
      <c r="B418" s="363"/>
      <c r="C418" s="363">
        <f t="shared" si="18"/>
        <v>0</v>
      </c>
      <c r="D418" s="363">
        <v>0</v>
      </c>
      <c r="E418" s="542"/>
      <c r="F418" s="543">
        <v>0</v>
      </c>
      <c r="G418" s="542"/>
      <c r="H418" s="518"/>
      <c r="I418" s="519"/>
      <c r="J418" s="519"/>
      <c r="K418" s="519"/>
      <c r="L418" s="519"/>
      <c r="M418" s="519"/>
      <c r="N418" s="519"/>
      <c r="O418" s="519"/>
      <c r="P418" s="519"/>
      <c r="Q418" s="519"/>
      <c r="R418" s="519"/>
      <c r="S418" s="519"/>
      <c r="T418" s="519"/>
      <c r="U418" s="519"/>
      <c r="V418" s="519"/>
      <c r="W418" s="519"/>
      <c r="X418" s="519"/>
      <c r="Y418" s="519"/>
      <c r="Z418" s="519"/>
      <c r="AA418" s="519"/>
      <c r="AB418" s="519"/>
      <c r="AC418" s="519"/>
      <c r="AD418" s="519"/>
      <c r="AE418" s="519"/>
      <c r="AF418" s="519"/>
      <c r="HQ418" s="519"/>
      <c r="HR418" s="519"/>
      <c r="HS418" s="519"/>
      <c r="HT418" s="519"/>
      <c r="HU418" s="519"/>
      <c r="HV418" s="519"/>
      <c r="HW418" s="519"/>
      <c r="HX418" s="519"/>
      <c r="HY418" s="519"/>
      <c r="HZ418" s="519"/>
      <c r="IA418" s="519"/>
      <c r="IB418" s="519"/>
      <c r="IC418" s="519"/>
      <c r="ID418" s="519"/>
      <c r="IE418" s="519"/>
      <c r="IF418" s="519"/>
      <c r="IG418" s="519"/>
      <c r="IH418" s="519"/>
      <c r="II418" s="519"/>
      <c r="IJ418" s="519"/>
      <c r="IK418" s="519"/>
      <c r="IL418" s="519"/>
      <c r="IM418" s="519"/>
      <c r="IN418" s="519"/>
      <c r="IO418" s="519"/>
      <c r="IP418" s="519"/>
      <c r="IQ418" s="519"/>
      <c r="IR418" s="519"/>
      <c r="IS418" s="519"/>
      <c r="IT418" s="519"/>
      <c r="IU418" s="519"/>
      <c r="IV418" s="519"/>
    </row>
    <row r="419" spans="1:256" s="509" customFormat="1" ht="24.75" customHeight="1">
      <c r="A419" s="541" t="s">
        <v>302</v>
      </c>
      <c r="B419" s="363"/>
      <c r="C419" s="363">
        <f t="shared" si="18"/>
        <v>0</v>
      </c>
      <c r="D419" s="363">
        <f>SUM(D420:D424)</f>
        <v>0</v>
      </c>
      <c r="E419" s="542"/>
      <c r="F419" s="543">
        <v>0</v>
      </c>
      <c r="G419" s="542"/>
      <c r="H419" s="518"/>
      <c r="I419" s="519"/>
      <c r="J419" s="519"/>
      <c r="K419" s="519"/>
      <c r="L419" s="519"/>
      <c r="M419" s="519"/>
      <c r="N419" s="519"/>
      <c r="O419" s="519"/>
      <c r="P419" s="519"/>
      <c r="Q419" s="519"/>
      <c r="R419" s="519"/>
      <c r="S419" s="519"/>
      <c r="T419" s="519"/>
      <c r="U419" s="519"/>
      <c r="V419" s="519"/>
      <c r="W419" s="519"/>
      <c r="X419" s="519"/>
      <c r="Y419" s="519"/>
      <c r="Z419" s="519"/>
      <c r="AA419" s="519"/>
      <c r="AB419" s="519"/>
      <c r="AC419" s="519"/>
      <c r="AD419" s="519"/>
      <c r="AE419" s="519"/>
      <c r="AF419" s="519"/>
      <c r="HQ419" s="519"/>
      <c r="HR419" s="519"/>
      <c r="HS419" s="519"/>
      <c r="HT419" s="519"/>
      <c r="HU419" s="519"/>
      <c r="HV419" s="519"/>
      <c r="HW419" s="519"/>
      <c r="HX419" s="519"/>
      <c r="HY419" s="519"/>
      <c r="HZ419" s="519"/>
      <c r="IA419" s="519"/>
      <c r="IB419" s="519"/>
      <c r="IC419" s="519"/>
      <c r="ID419" s="519"/>
      <c r="IE419" s="519"/>
      <c r="IF419" s="519"/>
      <c r="IG419" s="519"/>
      <c r="IH419" s="519"/>
      <c r="II419" s="519"/>
      <c r="IJ419" s="519"/>
      <c r="IK419" s="519"/>
      <c r="IL419" s="519"/>
      <c r="IM419" s="519"/>
      <c r="IN419" s="519"/>
      <c r="IO419" s="519"/>
      <c r="IP419" s="519"/>
      <c r="IQ419" s="519"/>
      <c r="IR419" s="519"/>
      <c r="IS419" s="519"/>
      <c r="IT419" s="519"/>
      <c r="IU419" s="519"/>
      <c r="IV419" s="519"/>
    </row>
    <row r="420" spans="1:8" s="508" customFormat="1" ht="24.75" customHeight="1">
      <c r="A420" s="541" t="s">
        <v>303</v>
      </c>
      <c r="B420" s="363"/>
      <c r="C420" s="363">
        <f t="shared" si="18"/>
        <v>0</v>
      </c>
      <c r="D420" s="363">
        <v>0</v>
      </c>
      <c r="E420" s="542"/>
      <c r="F420" s="543">
        <v>20</v>
      </c>
      <c r="G420" s="542">
        <f t="shared" si="23"/>
        <v>-1</v>
      </c>
      <c r="H420" s="544"/>
    </row>
    <row r="421" spans="1:8" s="508" customFormat="1" ht="24.75" customHeight="1" hidden="1">
      <c r="A421" s="534" t="s">
        <v>304</v>
      </c>
      <c r="B421" s="360">
        <f>SUM(B422:B426)</f>
        <v>0</v>
      </c>
      <c r="C421" s="360">
        <f t="shared" si="18"/>
        <v>0</v>
      </c>
      <c r="D421" s="360">
        <f>SUM(D422:D426)</f>
        <v>0</v>
      </c>
      <c r="E421" s="536"/>
      <c r="F421" s="539">
        <f>SUM(F422:F426)</f>
        <v>0</v>
      </c>
      <c r="G421" s="536"/>
      <c r="H421" s="540"/>
    </row>
    <row r="422" spans="1:256" s="506" customFormat="1" ht="24.75" customHeight="1" hidden="1">
      <c r="A422" s="541" t="s">
        <v>305</v>
      </c>
      <c r="B422" s="363"/>
      <c r="C422" s="363">
        <f t="shared" si="18"/>
        <v>0</v>
      </c>
      <c r="D422" s="363">
        <v>0</v>
      </c>
      <c r="E422" s="542"/>
      <c r="F422" s="543"/>
      <c r="G422" s="542"/>
      <c r="H422" s="518"/>
      <c r="I422" s="519"/>
      <c r="J422" s="519"/>
      <c r="K422" s="519"/>
      <c r="L422" s="519"/>
      <c r="M422" s="519"/>
      <c r="N422" s="519"/>
      <c r="O422" s="519"/>
      <c r="P422" s="519"/>
      <c r="Q422" s="519"/>
      <c r="R422" s="519"/>
      <c r="S422" s="519"/>
      <c r="T422" s="519"/>
      <c r="U422" s="519"/>
      <c r="V422" s="519"/>
      <c r="W422" s="519"/>
      <c r="X422" s="519"/>
      <c r="Y422" s="519"/>
      <c r="Z422" s="519"/>
      <c r="AA422" s="519"/>
      <c r="AB422" s="519"/>
      <c r="AC422" s="519"/>
      <c r="AD422" s="519"/>
      <c r="AE422" s="519"/>
      <c r="AF422" s="519"/>
      <c r="HQ422" s="519"/>
      <c r="HR422" s="519"/>
      <c r="HS422" s="519"/>
      <c r="HT422" s="519"/>
      <c r="HU422" s="519"/>
      <c r="HV422" s="519"/>
      <c r="HW422" s="519"/>
      <c r="HX422" s="519"/>
      <c r="HY422" s="519"/>
      <c r="HZ422" s="519"/>
      <c r="IA422" s="519"/>
      <c r="IB422" s="519"/>
      <c r="IC422" s="519"/>
      <c r="ID422" s="519"/>
      <c r="IE422" s="519"/>
      <c r="IF422" s="519"/>
      <c r="IG422" s="519"/>
      <c r="IH422" s="519"/>
      <c r="II422" s="519"/>
      <c r="IJ422" s="519"/>
      <c r="IK422" s="519"/>
      <c r="IL422" s="519"/>
      <c r="IM422" s="519"/>
      <c r="IN422" s="519"/>
      <c r="IO422" s="519"/>
      <c r="IP422" s="519"/>
      <c r="IQ422" s="519"/>
      <c r="IR422" s="519"/>
      <c r="IS422" s="519"/>
      <c r="IT422" s="519"/>
      <c r="IU422" s="519"/>
      <c r="IV422" s="519"/>
    </row>
    <row r="423" spans="1:256" s="506" customFormat="1" ht="24.75" customHeight="1" hidden="1">
      <c r="A423" s="541" t="s">
        <v>306</v>
      </c>
      <c r="B423" s="363"/>
      <c r="C423" s="363">
        <f t="shared" si="18"/>
        <v>0</v>
      </c>
      <c r="D423" s="363">
        <v>0</v>
      </c>
      <c r="E423" s="542"/>
      <c r="F423" s="543"/>
      <c r="G423" s="542"/>
      <c r="H423" s="518"/>
      <c r="I423" s="519"/>
      <c r="J423" s="519"/>
      <c r="K423" s="519"/>
      <c r="L423" s="519"/>
      <c r="M423" s="519"/>
      <c r="N423" s="519"/>
      <c r="O423" s="519"/>
      <c r="P423" s="519"/>
      <c r="Q423" s="519"/>
      <c r="R423" s="519"/>
      <c r="S423" s="519"/>
      <c r="T423" s="519"/>
      <c r="U423" s="519"/>
      <c r="V423" s="519"/>
      <c r="W423" s="519"/>
      <c r="X423" s="519"/>
      <c r="Y423" s="519"/>
      <c r="Z423" s="519"/>
      <c r="AA423" s="519"/>
      <c r="AB423" s="519"/>
      <c r="AC423" s="519"/>
      <c r="AD423" s="519"/>
      <c r="AE423" s="519"/>
      <c r="AF423" s="519"/>
      <c r="HQ423" s="519"/>
      <c r="HR423" s="519"/>
      <c r="HS423" s="519"/>
      <c r="HT423" s="519"/>
      <c r="HU423" s="519"/>
      <c r="HV423" s="519"/>
      <c r="HW423" s="519"/>
      <c r="HX423" s="519"/>
      <c r="HY423" s="519"/>
      <c r="HZ423" s="519"/>
      <c r="IA423" s="519"/>
      <c r="IB423" s="519"/>
      <c r="IC423" s="519"/>
      <c r="ID423" s="519"/>
      <c r="IE423" s="519"/>
      <c r="IF423" s="519"/>
      <c r="IG423" s="519"/>
      <c r="IH423" s="519"/>
      <c r="II423" s="519"/>
      <c r="IJ423" s="519"/>
      <c r="IK423" s="519"/>
      <c r="IL423" s="519"/>
      <c r="IM423" s="519"/>
      <c r="IN423" s="519"/>
      <c r="IO423" s="519"/>
      <c r="IP423" s="519"/>
      <c r="IQ423" s="519"/>
      <c r="IR423" s="519"/>
      <c r="IS423" s="519"/>
      <c r="IT423" s="519"/>
      <c r="IU423" s="519"/>
      <c r="IV423" s="519"/>
    </row>
    <row r="424" spans="1:256" s="506" customFormat="1" ht="24.75" customHeight="1" hidden="1">
      <c r="A424" s="541" t="s">
        <v>307</v>
      </c>
      <c r="B424" s="363"/>
      <c r="C424" s="363">
        <f t="shared" si="18"/>
        <v>0</v>
      </c>
      <c r="D424" s="363">
        <v>0</v>
      </c>
      <c r="E424" s="542"/>
      <c r="F424" s="543"/>
      <c r="G424" s="542"/>
      <c r="H424" s="518"/>
      <c r="I424" s="519"/>
      <c r="J424" s="519"/>
      <c r="K424" s="519"/>
      <c r="L424" s="519"/>
      <c r="M424" s="519"/>
      <c r="N424" s="519"/>
      <c r="O424" s="519"/>
      <c r="P424" s="519"/>
      <c r="Q424" s="519"/>
      <c r="R424" s="519"/>
      <c r="S424" s="519"/>
      <c r="T424" s="519"/>
      <c r="U424" s="519"/>
      <c r="V424" s="519"/>
      <c r="W424" s="519"/>
      <c r="X424" s="519"/>
      <c r="Y424" s="519"/>
      <c r="Z424" s="519"/>
      <c r="AA424" s="519"/>
      <c r="AB424" s="519"/>
      <c r="AC424" s="519"/>
      <c r="AD424" s="519"/>
      <c r="AE424" s="519"/>
      <c r="AF424" s="519"/>
      <c r="HQ424" s="519"/>
      <c r="HR424" s="519"/>
      <c r="HS424" s="519"/>
      <c r="HT424" s="519"/>
      <c r="HU424" s="519"/>
      <c r="HV424" s="519"/>
      <c r="HW424" s="519"/>
      <c r="HX424" s="519"/>
      <c r="HY424" s="519"/>
      <c r="HZ424" s="519"/>
      <c r="IA424" s="519"/>
      <c r="IB424" s="519"/>
      <c r="IC424" s="519"/>
      <c r="ID424" s="519"/>
      <c r="IE424" s="519"/>
      <c r="IF424" s="519"/>
      <c r="IG424" s="519"/>
      <c r="IH424" s="519"/>
      <c r="II424" s="519"/>
      <c r="IJ424" s="519"/>
      <c r="IK424" s="519"/>
      <c r="IL424" s="519"/>
      <c r="IM424" s="519"/>
      <c r="IN424" s="519"/>
      <c r="IO424" s="519"/>
      <c r="IP424" s="519"/>
      <c r="IQ424" s="519"/>
      <c r="IR424" s="519"/>
      <c r="IS424" s="519"/>
      <c r="IT424" s="519"/>
      <c r="IU424" s="519"/>
      <c r="IV424" s="519"/>
    </row>
    <row r="425" spans="1:256" s="509" customFormat="1" ht="24.75" customHeight="1" hidden="1">
      <c r="A425" s="541" t="s">
        <v>308</v>
      </c>
      <c r="B425" s="363"/>
      <c r="C425" s="363">
        <f t="shared" si="18"/>
        <v>0</v>
      </c>
      <c r="D425" s="363">
        <f>SUM(D426:D428)</f>
        <v>0</v>
      </c>
      <c r="E425" s="542"/>
      <c r="F425" s="543"/>
      <c r="G425" s="542"/>
      <c r="H425" s="518"/>
      <c r="I425" s="519"/>
      <c r="J425" s="519"/>
      <c r="K425" s="519"/>
      <c r="L425" s="519"/>
      <c r="M425" s="519"/>
      <c r="N425" s="519"/>
      <c r="O425" s="519"/>
      <c r="P425" s="519"/>
      <c r="Q425" s="519"/>
      <c r="R425" s="519"/>
      <c r="S425" s="519"/>
      <c r="T425" s="519"/>
      <c r="U425" s="519"/>
      <c r="V425" s="519"/>
      <c r="W425" s="519"/>
      <c r="X425" s="519"/>
      <c r="Y425" s="519"/>
      <c r="Z425" s="519"/>
      <c r="AA425" s="519"/>
      <c r="AB425" s="519"/>
      <c r="AC425" s="519"/>
      <c r="AD425" s="519"/>
      <c r="AE425" s="519"/>
      <c r="AF425" s="519"/>
      <c r="HQ425" s="519"/>
      <c r="HR425" s="519"/>
      <c r="HS425" s="519"/>
      <c r="HT425" s="519"/>
      <c r="HU425" s="519"/>
      <c r="HV425" s="519"/>
      <c r="HW425" s="519"/>
      <c r="HX425" s="519"/>
      <c r="HY425" s="519"/>
      <c r="HZ425" s="519"/>
      <c r="IA425" s="519"/>
      <c r="IB425" s="519"/>
      <c r="IC425" s="519"/>
      <c r="ID425" s="519"/>
      <c r="IE425" s="519"/>
      <c r="IF425" s="519"/>
      <c r="IG425" s="519"/>
      <c r="IH425" s="519"/>
      <c r="II425" s="519"/>
      <c r="IJ425" s="519"/>
      <c r="IK425" s="519"/>
      <c r="IL425" s="519"/>
      <c r="IM425" s="519"/>
      <c r="IN425" s="519"/>
      <c r="IO425" s="519"/>
      <c r="IP425" s="519"/>
      <c r="IQ425" s="519"/>
      <c r="IR425" s="519"/>
      <c r="IS425" s="519"/>
      <c r="IT425" s="519"/>
      <c r="IU425" s="519"/>
      <c r="IV425" s="519"/>
    </row>
    <row r="426" spans="1:256" s="506" customFormat="1" ht="24.75" customHeight="1" hidden="1">
      <c r="A426" s="541" t="s">
        <v>309</v>
      </c>
      <c r="B426" s="363"/>
      <c r="C426" s="363">
        <f t="shared" si="18"/>
        <v>0</v>
      </c>
      <c r="D426" s="363">
        <v>0</v>
      </c>
      <c r="E426" s="542"/>
      <c r="F426" s="543"/>
      <c r="G426" s="542"/>
      <c r="H426" s="518"/>
      <c r="I426" s="519"/>
      <c r="J426" s="519"/>
      <c r="K426" s="519"/>
      <c r="L426" s="519"/>
      <c r="M426" s="519"/>
      <c r="N426" s="519"/>
      <c r="O426" s="519"/>
      <c r="P426" s="519"/>
      <c r="Q426" s="519"/>
      <c r="R426" s="519"/>
      <c r="S426" s="519"/>
      <c r="T426" s="519"/>
      <c r="U426" s="519"/>
      <c r="V426" s="519"/>
      <c r="W426" s="519"/>
      <c r="X426" s="519"/>
      <c r="Y426" s="519"/>
      <c r="Z426" s="519"/>
      <c r="AA426" s="519"/>
      <c r="AB426" s="519"/>
      <c r="AC426" s="519"/>
      <c r="AD426" s="519"/>
      <c r="AE426" s="519"/>
      <c r="AF426" s="519"/>
      <c r="HQ426" s="519"/>
      <c r="HR426" s="519"/>
      <c r="HS426" s="519"/>
      <c r="HT426" s="519"/>
      <c r="HU426" s="519"/>
      <c r="HV426" s="519"/>
      <c r="HW426" s="519"/>
      <c r="HX426" s="519"/>
      <c r="HY426" s="519"/>
      <c r="HZ426" s="519"/>
      <c r="IA426" s="519"/>
      <c r="IB426" s="519"/>
      <c r="IC426" s="519"/>
      <c r="ID426" s="519"/>
      <c r="IE426" s="519"/>
      <c r="IF426" s="519"/>
      <c r="IG426" s="519"/>
      <c r="IH426" s="519"/>
      <c r="II426" s="519"/>
      <c r="IJ426" s="519"/>
      <c r="IK426" s="519"/>
      <c r="IL426" s="519"/>
      <c r="IM426" s="519"/>
      <c r="IN426" s="519"/>
      <c r="IO426" s="519"/>
      <c r="IP426" s="519"/>
      <c r="IQ426" s="519"/>
      <c r="IR426" s="519"/>
      <c r="IS426" s="519"/>
      <c r="IT426" s="519"/>
      <c r="IU426" s="519"/>
      <c r="IV426" s="519"/>
    </row>
    <row r="427" spans="1:8" s="508" customFormat="1" ht="24.75" customHeight="1" hidden="1">
      <c r="A427" s="534" t="s">
        <v>310</v>
      </c>
      <c r="B427" s="360">
        <f>SUM(B428:B430)</f>
        <v>0</v>
      </c>
      <c r="C427" s="360">
        <f t="shared" si="18"/>
        <v>0</v>
      </c>
      <c r="D427" s="360">
        <f>SUM(D428:D430)</f>
        <v>0</v>
      </c>
      <c r="E427" s="536"/>
      <c r="F427" s="539">
        <f>SUM(F428:F430)</f>
        <v>0</v>
      </c>
      <c r="G427" s="536"/>
      <c r="H427" s="540"/>
    </row>
    <row r="428" spans="1:256" s="506" customFormat="1" ht="24.75" customHeight="1" hidden="1">
      <c r="A428" s="541" t="s">
        <v>311</v>
      </c>
      <c r="B428" s="363"/>
      <c r="C428" s="363">
        <f t="shared" si="18"/>
        <v>0</v>
      </c>
      <c r="D428" s="363">
        <v>0</v>
      </c>
      <c r="E428" s="542"/>
      <c r="F428" s="543"/>
      <c r="G428" s="542"/>
      <c r="H428" s="518"/>
      <c r="I428" s="519"/>
      <c r="J428" s="519"/>
      <c r="K428" s="519"/>
      <c r="L428" s="519"/>
      <c r="M428" s="519"/>
      <c r="N428" s="519"/>
      <c r="O428" s="519"/>
      <c r="P428" s="519"/>
      <c r="Q428" s="519"/>
      <c r="R428" s="519"/>
      <c r="S428" s="519"/>
      <c r="T428" s="519"/>
      <c r="U428" s="519"/>
      <c r="V428" s="519"/>
      <c r="W428" s="519"/>
      <c r="X428" s="519"/>
      <c r="Y428" s="519"/>
      <c r="Z428" s="519"/>
      <c r="AA428" s="519"/>
      <c r="AB428" s="519"/>
      <c r="AC428" s="519"/>
      <c r="AD428" s="519"/>
      <c r="AE428" s="519"/>
      <c r="AF428" s="519"/>
      <c r="HQ428" s="519"/>
      <c r="HR428" s="519"/>
      <c r="HS428" s="519"/>
      <c r="HT428" s="519"/>
      <c r="HU428" s="519"/>
      <c r="HV428" s="519"/>
      <c r="HW428" s="519"/>
      <c r="HX428" s="519"/>
      <c r="HY428" s="519"/>
      <c r="HZ428" s="519"/>
      <c r="IA428" s="519"/>
      <c r="IB428" s="519"/>
      <c r="IC428" s="519"/>
      <c r="ID428" s="519"/>
      <c r="IE428" s="519"/>
      <c r="IF428" s="519"/>
      <c r="IG428" s="519"/>
      <c r="IH428" s="519"/>
      <c r="II428" s="519"/>
      <c r="IJ428" s="519"/>
      <c r="IK428" s="519"/>
      <c r="IL428" s="519"/>
      <c r="IM428" s="519"/>
      <c r="IN428" s="519"/>
      <c r="IO428" s="519"/>
      <c r="IP428" s="519"/>
      <c r="IQ428" s="519"/>
      <c r="IR428" s="519"/>
      <c r="IS428" s="519"/>
      <c r="IT428" s="519"/>
      <c r="IU428" s="519"/>
      <c r="IV428" s="519"/>
    </row>
    <row r="429" spans="1:8" s="508" customFormat="1" ht="24.75" customHeight="1" hidden="1">
      <c r="A429" s="541" t="s">
        <v>312</v>
      </c>
      <c r="B429" s="363"/>
      <c r="C429" s="363">
        <f t="shared" si="18"/>
        <v>0</v>
      </c>
      <c r="D429" s="363">
        <f>SUM(D430:D432)</f>
        <v>0</v>
      </c>
      <c r="E429" s="542"/>
      <c r="F429" s="543"/>
      <c r="G429" s="542"/>
      <c r="H429" s="544"/>
    </row>
    <row r="430" spans="1:256" s="511" customFormat="1" ht="24.75" customHeight="1" hidden="1">
      <c r="A430" s="541" t="s">
        <v>313</v>
      </c>
      <c r="B430" s="363"/>
      <c r="C430" s="363">
        <f t="shared" si="18"/>
        <v>0</v>
      </c>
      <c r="D430" s="363">
        <v>0</v>
      </c>
      <c r="E430" s="542"/>
      <c r="F430" s="543"/>
      <c r="G430" s="542"/>
      <c r="H430" s="518"/>
      <c r="I430" s="519"/>
      <c r="J430" s="519"/>
      <c r="K430" s="519"/>
      <c r="L430" s="519"/>
      <c r="M430" s="519"/>
      <c r="N430" s="519"/>
      <c r="O430" s="519"/>
      <c r="P430" s="519"/>
      <c r="Q430" s="519"/>
      <c r="R430" s="519"/>
      <c r="S430" s="519"/>
      <c r="T430" s="519"/>
      <c r="U430" s="519"/>
      <c r="V430" s="519"/>
      <c r="W430" s="519"/>
      <c r="X430" s="519"/>
      <c r="Y430" s="519"/>
      <c r="Z430" s="519"/>
      <c r="AA430" s="519"/>
      <c r="AB430" s="519"/>
      <c r="AC430" s="519"/>
      <c r="AD430" s="519"/>
      <c r="AE430" s="519"/>
      <c r="AF430" s="519"/>
      <c r="HQ430" s="519"/>
      <c r="HR430" s="519"/>
      <c r="HS430" s="519"/>
      <c r="HT430" s="519"/>
      <c r="HU430" s="519"/>
      <c r="HV430" s="519"/>
      <c r="HW430" s="519"/>
      <c r="HX430" s="519"/>
      <c r="HY430" s="519"/>
      <c r="HZ430" s="519"/>
      <c r="IA430" s="519"/>
      <c r="IB430" s="519"/>
      <c r="IC430" s="519"/>
      <c r="ID430" s="519"/>
      <c r="IE430" s="519"/>
      <c r="IF430" s="519"/>
      <c r="IG430" s="519"/>
      <c r="IH430" s="519"/>
      <c r="II430" s="519"/>
      <c r="IJ430" s="519"/>
      <c r="IK430" s="519"/>
      <c r="IL430" s="519"/>
      <c r="IM430" s="519"/>
      <c r="IN430" s="519"/>
      <c r="IO430" s="519"/>
      <c r="IP430" s="519"/>
      <c r="IQ430" s="519"/>
      <c r="IR430" s="519"/>
      <c r="IS430" s="519"/>
      <c r="IT430" s="519"/>
      <c r="IU430" s="519"/>
      <c r="IV430" s="519"/>
    </row>
    <row r="431" spans="1:8" s="508" customFormat="1" ht="24.75" customHeight="1" hidden="1">
      <c r="A431" s="534" t="s">
        <v>314</v>
      </c>
      <c r="B431" s="360">
        <f>SUM(B432:B434)</f>
        <v>0</v>
      </c>
      <c r="C431" s="360">
        <f t="shared" si="18"/>
        <v>0</v>
      </c>
      <c r="D431" s="360">
        <f>SUM(D432:D434)</f>
        <v>0</v>
      </c>
      <c r="E431" s="536"/>
      <c r="F431" s="539">
        <f>SUM(F432:F434)</f>
        <v>0</v>
      </c>
      <c r="G431" s="536"/>
      <c r="H431" s="540"/>
    </row>
    <row r="432" spans="1:8" s="508" customFormat="1" ht="24.75" customHeight="1" hidden="1">
      <c r="A432" s="541" t="s">
        <v>315</v>
      </c>
      <c r="B432" s="363"/>
      <c r="C432" s="363">
        <f t="shared" si="18"/>
        <v>0</v>
      </c>
      <c r="D432" s="363">
        <v>0</v>
      </c>
      <c r="E432" s="542"/>
      <c r="F432" s="543"/>
      <c r="G432" s="542"/>
      <c r="H432" s="544"/>
    </row>
    <row r="433" spans="1:8" s="508" customFormat="1" ht="24.75" customHeight="1" hidden="1">
      <c r="A433" s="541" t="s">
        <v>316</v>
      </c>
      <c r="B433" s="363"/>
      <c r="C433" s="363">
        <f t="shared" si="18"/>
        <v>0</v>
      </c>
      <c r="D433" s="363">
        <f>SUM(D434:D436)</f>
        <v>0</v>
      </c>
      <c r="E433" s="542"/>
      <c r="F433" s="543"/>
      <c r="G433" s="542"/>
      <c r="H433" s="544"/>
    </row>
    <row r="434" spans="1:256" s="511" customFormat="1" ht="24.75" customHeight="1" hidden="1">
      <c r="A434" s="541" t="s">
        <v>317</v>
      </c>
      <c r="B434" s="363"/>
      <c r="C434" s="363">
        <f t="shared" si="18"/>
        <v>0</v>
      </c>
      <c r="D434" s="363">
        <v>0</v>
      </c>
      <c r="E434" s="542"/>
      <c r="F434" s="543"/>
      <c r="G434" s="542"/>
      <c r="H434" s="518"/>
      <c r="I434" s="519"/>
      <c r="J434" s="519"/>
      <c r="K434" s="519"/>
      <c r="L434" s="519"/>
      <c r="M434" s="519"/>
      <c r="N434" s="519"/>
      <c r="O434" s="519"/>
      <c r="P434" s="519"/>
      <c r="Q434" s="519"/>
      <c r="R434" s="519"/>
      <c r="S434" s="519"/>
      <c r="T434" s="519"/>
      <c r="U434" s="519"/>
      <c r="V434" s="519"/>
      <c r="W434" s="519"/>
      <c r="X434" s="519"/>
      <c r="Y434" s="519"/>
      <c r="Z434" s="519"/>
      <c r="AA434" s="519"/>
      <c r="AB434" s="519"/>
      <c r="AC434" s="519"/>
      <c r="AD434" s="519"/>
      <c r="AE434" s="519"/>
      <c r="AF434" s="519"/>
      <c r="HQ434" s="519"/>
      <c r="HR434" s="519"/>
      <c r="HS434" s="519"/>
      <c r="HT434" s="519"/>
      <c r="HU434" s="519"/>
      <c r="HV434" s="519"/>
      <c r="HW434" s="519"/>
      <c r="HX434" s="519"/>
      <c r="HY434" s="519"/>
      <c r="HZ434" s="519"/>
      <c r="IA434" s="519"/>
      <c r="IB434" s="519"/>
      <c r="IC434" s="519"/>
      <c r="ID434" s="519"/>
      <c r="IE434" s="519"/>
      <c r="IF434" s="519"/>
      <c r="IG434" s="519"/>
      <c r="IH434" s="519"/>
      <c r="II434" s="519"/>
      <c r="IJ434" s="519"/>
      <c r="IK434" s="519"/>
      <c r="IL434" s="519"/>
      <c r="IM434" s="519"/>
      <c r="IN434" s="519"/>
      <c r="IO434" s="519"/>
      <c r="IP434" s="519"/>
      <c r="IQ434" s="519"/>
      <c r="IR434" s="519"/>
      <c r="IS434" s="519"/>
      <c r="IT434" s="519"/>
      <c r="IU434" s="519"/>
      <c r="IV434" s="519"/>
    </row>
    <row r="435" spans="1:256" s="506" customFormat="1" ht="24.75" customHeight="1" hidden="1">
      <c r="A435" s="534" t="s">
        <v>318</v>
      </c>
      <c r="B435" s="360">
        <f>SUM(B436:B438)</f>
        <v>0</v>
      </c>
      <c r="C435" s="363">
        <f t="shared" si="18"/>
        <v>0</v>
      </c>
      <c r="D435" s="360">
        <f>SUM(D436:D438)</f>
        <v>0</v>
      </c>
      <c r="E435" s="542"/>
      <c r="F435" s="539">
        <f>SUM(F436:F438)</f>
        <v>0</v>
      </c>
      <c r="G435" s="542"/>
      <c r="H435" s="518"/>
      <c r="I435" s="519"/>
      <c r="J435" s="519"/>
      <c r="K435" s="519"/>
      <c r="L435" s="519"/>
      <c r="M435" s="519"/>
      <c r="N435" s="519"/>
      <c r="O435" s="519"/>
      <c r="P435" s="519"/>
      <c r="Q435" s="519"/>
      <c r="R435" s="519"/>
      <c r="S435" s="519"/>
      <c r="T435" s="519"/>
      <c r="U435" s="519"/>
      <c r="V435" s="519"/>
      <c r="W435" s="519"/>
      <c r="X435" s="519"/>
      <c r="Y435" s="519"/>
      <c r="Z435" s="519"/>
      <c r="AA435" s="519"/>
      <c r="AB435" s="519"/>
      <c r="AC435" s="519"/>
      <c r="AD435" s="519"/>
      <c r="AE435" s="519"/>
      <c r="AF435" s="519"/>
      <c r="HQ435" s="519"/>
      <c r="HR435" s="519"/>
      <c r="HS435" s="519"/>
      <c r="HT435" s="519"/>
      <c r="HU435" s="519"/>
      <c r="HV435" s="519"/>
      <c r="HW435" s="519"/>
      <c r="HX435" s="519"/>
      <c r="HY435" s="519"/>
      <c r="HZ435" s="519"/>
      <c r="IA435" s="519"/>
      <c r="IB435" s="519"/>
      <c r="IC435" s="519"/>
      <c r="ID435" s="519"/>
      <c r="IE435" s="519"/>
      <c r="IF435" s="519"/>
      <c r="IG435" s="519"/>
      <c r="IH435" s="519"/>
      <c r="II435" s="519"/>
      <c r="IJ435" s="519"/>
      <c r="IK435" s="519"/>
      <c r="IL435" s="519"/>
      <c r="IM435" s="519"/>
      <c r="IN435" s="519"/>
      <c r="IO435" s="519"/>
      <c r="IP435" s="519"/>
      <c r="IQ435" s="519"/>
      <c r="IR435" s="519"/>
      <c r="IS435" s="519"/>
      <c r="IT435" s="519"/>
      <c r="IU435" s="519"/>
      <c r="IV435" s="519"/>
    </row>
    <row r="436" spans="1:256" s="506" customFormat="1" ht="24.75" customHeight="1" hidden="1">
      <c r="A436" s="541" t="s">
        <v>319</v>
      </c>
      <c r="B436" s="363"/>
      <c r="C436" s="363">
        <f t="shared" si="18"/>
        <v>0</v>
      </c>
      <c r="D436" s="363">
        <v>0</v>
      </c>
      <c r="E436" s="542"/>
      <c r="F436" s="543"/>
      <c r="G436" s="542"/>
      <c r="H436" s="518"/>
      <c r="I436" s="519"/>
      <c r="J436" s="519"/>
      <c r="K436" s="519"/>
      <c r="L436" s="519"/>
      <c r="M436" s="519"/>
      <c r="N436" s="519"/>
      <c r="O436" s="519"/>
      <c r="P436" s="519"/>
      <c r="Q436" s="519"/>
      <c r="R436" s="519"/>
      <c r="S436" s="519"/>
      <c r="T436" s="519"/>
      <c r="U436" s="519"/>
      <c r="V436" s="519"/>
      <c r="W436" s="519"/>
      <c r="X436" s="519"/>
      <c r="Y436" s="519"/>
      <c r="Z436" s="519"/>
      <c r="AA436" s="519"/>
      <c r="AB436" s="519"/>
      <c r="AC436" s="519"/>
      <c r="AD436" s="519"/>
      <c r="AE436" s="519"/>
      <c r="AF436" s="519"/>
      <c r="HQ436" s="519"/>
      <c r="HR436" s="519"/>
      <c r="HS436" s="519"/>
      <c r="HT436" s="519"/>
      <c r="HU436" s="519"/>
      <c r="HV436" s="519"/>
      <c r="HW436" s="519"/>
      <c r="HX436" s="519"/>
      <c r="HY436" s="519"/>
      <c r="HZ436" s="519"/>
      <c r="IA436" s="519"/>
      <c r="IB436" s="519"/>
      <c r="IC436" s="519"/>
      <c r="ID436" s="519"/>
      <c r="IE436" s="519"/>
      <c r="IF436" s="519"/>
      <c r="IG436" s="519"/>
      <c r="IH436" s="519"/>
      <c r="II436" s="519"/>
      <c r="IJ436" s="519"/>
      <c r="IK436" s="519"/>
      <c r="IL436" s="519"/>
      <c r="IM436" s="519"/>
      <c r="IN436" s="519"/>
      <c r="IO436" s="519"/>
      <c r="IP436" s="519"/>
      <c r="IQ436" s="519"/>
      <c r="IR436" s="519"/>
      <c r="IS436" s="519"/>
      <c r="IT436" s="519"/>
      <c r="IU436" s="519"/>
      <c r="IV436" s="519"/>
    </row>
    <row r="437" spans="1:256" s="509" customFormat="1" ht="24.75" customHeight="1" hidden="1">
      <c r="A437" s="541" t="s">
        <v>320</v>
      </c>
      <c r="B437" s="363"/>
      <c r="C437" s="363">
        <f t="shared" si="18"/>
        <v>0</v>
      </c>
      <c r="D437" s="363">
        <f>SUM(D438:D442)</f>
        <v>0</v>
      </c>
      <c r="E437" s="542"/>
      <c r="F437" s="543"/>
      <c r="G437" s="542"/>
      <c r="H437" s="518"/>
      <c r="I437" s="519"/>
      <c r="J437" s="519"/>
      <c r="K437" s="519"/>
      <c r="L437" s="519"/>
      <c r="M437" s="519"/>
      <c r="N437" s="519"/>
      <c r="O437" s="519"/>
      <c r="P437" s="519"/>
      <c r="Q437" s="519"/>
      <c r="R437" s="519"/>
      <c r="S437" s="519"/>
      <c r="T437" s="519"/>
      <c r="U437" s="519"/>
      <c r="V437" s="519"/>
      <c r="W437" s="519"/>
      <c r="X437" s="519"/>
      <c r="Y437" s="519"/>
      <c r="Z437" s="519"/>
      <c r="AA437" s="519"/>
      <c r="AB437" s="519"/>
      <c r="AC437" s="519"/>
      <c r="AD437" s="519"/>
      <c r="AE437" s="519"/>
      <c r="AF437" s="519"/>
      <c r="HQ437" s="519"/>
      <c r="HR437" s="519"/>
      <c r="HS437" s="519"/>
      <c r="HT437" s="519"/>
      <c r="HU437" s="519"/>
      <c r="HV437" s="519"/>
      <c r="HW437" s="519"/>
      <c r="HX437" s="519"/>
      <c r="HY437" s="519"/>
      <c r="HZ437" s="519"/>
      <c r="IA437" s="519"/>
      <c r="IB437" s="519"/>
      <c r="IC437" s="519"/>
      <c r="ID437" s="519"/>
      <c r="IE437" s="519"/>
      <c r="IF437" s="519"/>
      <c r="IG437" s="519"/>
      <c r="IH437" s="519"/>
      <c r="II437" s="519"/>
      <c r="IJ437" s="519"/>
      <c r="IK437" s="519"/>
      <c r="IL437" s="519"/>
      <c r="IM437" s="519"/>
      <c r="IN437" s="519"/>
      <c r="IO437" s="519"/>
      <c r="IP437" s="519"/>
      <c r="IQ437" s="519"/>
      <c r="IR437" s="519"/>
      <c r="IS437" s="519"/>
      <c r="IT437" s="519"/>
      <c r="IU437" s="519"/>
      <c r="IV437" s="519"/>
    </row>
    <row r="438" spans="1:8" s="508" customFormat="1" ht="24.75" customHeight="1" hidden="1">
      <c r="A438" s="541" t="s">
        <v>321</v>
      </c>
      <c r="B438" s="363"/>
      <c r="C438" s="363">
        <f t="shared" si="18"/>
        <v>0</v>
      </c>
      <c r="D438" s="363">
        <v>0</v>
      </c>
      <c r="E438" s="542"/>
      <c r="F438" s="543"/>
      <c r="G438" s="542"/>
      <c r="H438" s="544"/>
    </row>
    <row r="439" spans="1:8" s="508" customFormat="1" ht="24.75" customHeight="1" hidden="1">
      <c r="A439" s="534" t="s">
        <v>322</v>
      </c>
      <c r="B439" s="360">
        <f>SUM(B440:B444)</f>
        <v>0</v>
      </c>
      <c r="C439" s="360">
        <f t="shared" si="18"/>
        <v>0</v>
      </c>
      <c r="D439" s="360">
        <f>SUM(D440:D444)</f>
        <v>0</v>
      </c>
      <c r="E439" s="536"/>
      <c r="F439" s="539">
        <f>SUM(F440:F444)</f>
        <v>0</v>
      </c>
      <c r="G439" s="536"/>
      <c r="H439" s="540"/>
    </row>
    <row r="440" spans="1:256" s="506" customFormat="1" ht="24.75" customHeight="1" hidden="1">
      <c r="A440" s="541" t="s">
        <v>323</v>
      </c>
      <c r="B440" s="363"/>
      <c r="C440" s="363">
        <f t="shared" si="18"/>
        <v>0</v>
      </c>
      <c r="D440" s="363">
        <v>0</v>
      </c>
      <c r="E440" s="542"/>
      <c r="F440" s="543"/>
      <c r="G440" s="542"/>
      <c r="H440" s="518"/>
      <c r="I440" s="519"/>
      <c r="J440" s="519"/>
      <c r="K440" s="519"/>
      <c r="L440" s="519"/>
      <c r="M440" s="519"/>
      <c r="N440" s="519"/>
      <c r="O440" s="519"/>
      <c r="P440" s="519"/>
      <c r="Q440" s="519"/>
      <c r="R440" s="519"/>
      <c r="S440" s="519"/>
      <c r="T440" s="519"/>
      <c r="U440" s="519"/>
      <c r="V440" s="519"/>
      <c r="W440" s="519"/>
      <c r="X440" s="519"/>
      <c r="Y440" s="519"/>
      <c r="Z440" s="519"/>
      <c r="AA440" s="519"/>
      <c r="AB440" s="519"/>
      <c r="AC440" s="519"/>
      <c r="AD440" s="519"/>
      <c r="AE440" s="519"/>
      <c r="AF440" s="519"/>
      <c r="HQ440" s="519"/>
      <c r="HR440" s="519"/>
      <c r="HS440" s="519"/>
      <c r="HT440" s="519"/>
      <c r="HU440" s="519"/>
      <c r="HV440" s="519"/>
      <c r="HW440" s="519"/>
      <c r="HX440" s="519"/>
      <c r="HY440" s="519"/>
      <c r="HZ440" s="519"/>
      <c r="IA440" s="519"/>
      <c r="IB440" s="519"/>
      <c r="IC440" s="519"/>
      <c r="ID440" s="519"/>
      <c r="IE440" s="519"/>
      <c r="IF440" s="519"/>
      <c r="IG440" s="519"/>
      <c r="IH440" s="519"/>
      <c r="II440" s="519"/>
      <c r="IJ440" s="519"/>
      <c r="IK440" s="519"/>
      <c r="IL440" s="519"/>
      <c r="IM440" s="519"/>
      <c r="IN440" s="519"/>
      <c r="IO440" s="519"/>
      <c r="IP440" s="519"/>
      <c r="IQ440" s="519"/>
      <c r="IR440" s="519"/>
      <c r="IS440" s="519"/>
      <c r="IT440" s="519"/>
      <c r="IU440" s="519"/>
      <c r="IV440" s="519"/>
    </row>
    <row r="441" spans="1:256" s="506" customFormat="1" ht="24.75" customHeight="1" hidden="1">
      <c r="A441" s="541" t="s">
        <v>324</v>
      </c>
      <c r="B441" s="363"/>
      <c r="C441" s="363">
        <f t="shared" si="18"/>
        <v>0</v>
      </c>
      <c r="D441" s="363">
        <v>0</v>
      </c>
      <c r="E441" s="542"/>
      <c r="F441" s="543"/>
      <c r="G441" s="542"/>
      <c r="H441" s="518"/>
      <c r="I441" s="519"/>
      <c r="J441" s="519"/>
      <c r="K441" s="519"/>
      <c r="L441" s="519"/>
      <c r="M441" s="519"/>
      <c r="N441" s="519"/>
      <c r="O441" s="519"/>
      <c r="P441" s="519"/>
      <c r="Q441" s="519"/>
      <c r="R441" s="519"/>
      <c r="S441" s="519"/>
      <c r="T441" s="519"/>
      <c r="U441" s="519"/>
      <c r="V441" s="519"/>
      <c r="W441" s="519"/>
      <c r="X441" s="519"/>
      <c r="Y441" s="519"/>
      <c r="Z441" s="519"/>
      <c r="AA441" s="519"/>
      <c r="AB441" s="519"/>
      <c r="AC441" s="519"/>
      <c r="AD441" s="519"/>
      <c r="AE441" s="519"/>
      <c r="AF441" s="519"/>
      <c r="HQ441" s="519"/>
      <c r="HR441" s="519"/>
      <c r="HS441" s="519"/>
      <c r="HT441" s="519"/>
      <c r="HU441" s="519"/>
      <c r="HV441" s="519"/>
      <c r="HW441" s="519"/>
      <c r="HX441" s="519"/>
      <c r="HY441" s="519"/>
      <c r="HZ441" s="519"/>
      <c r="IA441" s="519"/>
      <c r="IB441" s="519"/>
      <c r="IC441" s="519"/>
      <c r="ID441" s="519"/>
      <c r="IE441" s="519"/>
      <c r="IF441" s="519"/>
      <c r="IG441" s="519"/>
      <c r="IH441" s="519"/>
      <c r="II441" s="519"/>
      <c r="IJ441" s="519"/>
      <c r="IK441" s="519"/>
      <c r="IL441" s="519"/>
      <c r="IM441" s="519"/>
      <c r="IN441" s="519"/>
      <c r="IO441" s="519"/>
      <c r="IP441" s="519"/>
      <c r="IQ441" s="519"/>
      <c r="IR441" s="519"/>
      <c r="IS441" s="519"/>
      <c r="IT441" s="519"/>
      <c r="IU441" s="519"/>
      <c r="IV441" s="519"/>
    </row>
    <row r="442" spans="1:256" s="506" customFormat="1" ht="24.75" customHeight="1" hidden="1">
      <c r="A442" s="541" t="s">
        <v>325</v>
      </c>
      <c r="B442" s="363"/>
      <c r="C442" s="363">
        <f t="shared" si="18"/>
        <v>0</v>
      </c>
      <c r="D442" s="363">
        <v>0</v>
      </c>
      <c r="E442" s="542"/>
      <c r="F442" s="543"/>
      <c r="G442" s="542"/>
      <c r="H442" s="518"/>
      <c r="I442" s="519"/>
      <c r="J442" s="519"/>
      <c r="K442" s="519"/>
      <c r="L442" s="519"/>
      <c r="M442" s="519"/>
      <c r="N442" s="519"/>
      <c r="O442" s="519"/>
      <c r="P442" s="519"/>
      <c r="Q442" s="519"/>
      <c r="R442" s="519"/>
      <c r="S442" s="519"/>
      <c r="T442" s="519"/>
      <c r="U442" s="519"/>
      <c r="V442" s="519"/>
      <c r="W442" s="519"/>
      <c r="X442" s="519"/>
      <c r="Y442" s="519"/>
      <c r="Z442" s="519"/>
      <c r="AA442" s="519"/>
      <c r="AB442" s="519"/>
      <c r="AC442" s="519"/>
      <c r="AD442" s="519"/>
      <c r="AE442" s="519"/>
      <c r="AF442" s="519"/>
      <c r="HQ442" s="519"/>
      <c r="HR442" s="519"/>
      <c r="HS442" s="519"/>
      <c r="HT442" s="519"/>
      <c r="HU442" s="519"/>
      <c r="HV442" s="519"/>
      <c r="HW442" s="519"/>
      <c r="HX442" s="519"/>
      <c r="HY442" s="519"/>
      <c r="HZ442" s="519"/>
      <c r="IA442" s="519"/>
      <c r="IB442" s="519"/>
      <c r="IC442" s="519"/>
      <c r="ID442" s="519"/>
      <c r="IE442" s="519"/>
      <c r="IF442" s="519"/>
      <c r="IG442" s="519"/>
      <c r="IH442" s="519"/>
      <c r="II442" s="519"/>
      <c r="IJ442" s="519"/>
      <c r="IK442" s="519"/>
      <c r="IL442" s="519"/>
      <c r="IM442" s="519"/>
      <c r="IN442" s="519"/>
      <c r="IO442" s="519"/>
      <c r="IP442" s="519"/>
      <c r="IQ442" s="519"/>
      <c r="IR442" s="519"/>
      <c r="IS442" s="519"/>
      <c r="IT442" s="519"/>
      <c r="IU442" s="519"/>
      <c r="IV442" s="519"/>
    </row>
    <row r="443" spans="1:8" s="508" customFormat="1" ht="24.75" customHeight="1" hidden="1">
      <c r="A443" s="541" t="s">
        <v>326</v>
      </c>
      <c r="B443" s="363"/>
      <c r="C443" s="363">
        <f t="shared" si="18"/>
        <v>0</v>
      </c>
      <c r="D443" s="360"/>
      <c r="E443" s="542"/>
      <c r="F443" s="539"/>
      <c r="G443" s="542"/>
      <c r="H443" s="544"/>
    </row>
    <row r="444" spans="1:256" s="510" customFormat="1" ht="24.75" customHeight="1" hidden="1">
      <c r="A444" s="541" t="s">
        <v>327</v>
      </c>
      <c r="B444" s="363"/>
      <c r="C444" s="363">
        <f t="shared" si="18"/>
        <v>0</v>
      </c>
      <c r="D444" s="363">
        <v>0</v>
      </c>
      <c r="E444" s="542"/>
      <c r="F444" s="543"/>
      <c r="G444" s="542"/>
      <c r="H444" s="518"/>
      <c r="I444" s="519"/>
      <c r="J444" s="519"/>
      <c r="K444" s="519"/>
      <c r="L444" s="519"/>
      <c r="M444" s="519"/>
      <c r="N444" s="519"/>
      <c r="O444" s="519"/>
      <c r="P444" s="519"/>
      <c r="Q444" s="519"/>
      <c r="R444" s="519"/>
      <c r="S444" s="519"/>
      <c r="T444" s="519"/>
      <c r="U444" s="519"/>
      <c r="V444" s="519"/>
      <c r="W444" s="519"/>
      <c r="X444" s="519"/>
      <c r="Y444" s="519"/>
      <c r="Z444" s="519"/>
      <c r="AA444" s="519"/>
      <c r="AB444" s="519"/>
      <c r="AC444" s="519"/>
      <c r="AD444" s="519"/>
      <c r="AE444" s="519"/>
      <c r="AF444" s="519"/>
      <c r="HQ444" s="519"/>
      <c r="HR444" s="519"/>
      <c r="HS444" s="519"/>
      <c r="HT444" s="519"/>
      <c r="HU444" s="519"/>
      <c r="HV444" s="519"/>
      <c r="HW444" s="519"/>
      <c r="HX444" s="519"/>
      <c r="HY444" s="519"/>
      <c r="HZ444" s="519"/>
      <c r="IA444" s="519"/>
      <c r="IB444" s="519"/>
      <c r="IC444" s="519"/>
      <c r="ID444" s="519"/>
      <c r="IE444" s="519"/>
      <c r="IF444" s="519"/>
      <c r="IG444" s="519"/>
      <c r="IH444" s="519"/>
      <c r="II444" s="519"/>
      <c r="IJ444" s="519"/>
      <c r="IK444" s="519"/>
      <c r="IL444" s="519"/>
      <c r="IM444" s="519"/>
      <c r="IN444" s="519"/>
      <c r="IO444" s="519"/>
      <c r="IP444" s="519"/>
      <c r="IQ444" s="519"/>
      <c r="IR444" s="519"/>
      <c r="IS444" s="519"/>
      <c r="IT444" s="519"/>
      <c r="IU444" s="519"/>
      <c r="IV444" s="519"/>
    </row>
    <row r="445" spans="1:8" s="508" customFormat="1" ht="24.75" customHeight="1">
      <c r="A445" s="534" t="s">
        <v>328</v>
      </c>
      <c r="B445" s="360">
        <f>SUM(B446:B451)</f>
        <v>34</v>
      </c>
      <c r="C445" s="360">
        <f t="shared" si="18"/>
        <v>817</v>
      </c>
      <c r="D445" s="360">
        <f>SUM(D446:D451)</f>
        <v>799</v>
      </c>
      <c r="E445" s="536">
        <f>D445/C445</f>
        <v>0.97796817625459</v>
      </c>
      <c r="F445" s="539">
        <f>SUM(F446:F451)</f>
        <v>614</v>
      </c>
      <c r="G445" s="536">
        <f>(D445-F445)/F445</f>
        <v>0.30130293159609123</v>
      </c>
      <c r="H445" s="540">
        <f>SUM(H446:H451)</f>
        <v>18</v>
      </c>
    </row>
    <row r="446" spans="1:256" s="510" customFormat="1" ht="24.75" customHeight="1">
      <c r="A446" s="541" t="s">
        <v>329</v>
      </c>
      <c r="B446" s="363"/>
      <c r="C446" s="363">
        <f t="shared" si="18"/>
        <v>0</v>
      </c>
      <c r="D446" s="25"/>
      <c r="E446" s="542"/>
      <c r="F446" s="543">
        <v>0</v>
      </c>
      <c r="G446" s="542"/>
      <c r="H446" s="518"/>
      <c r="I446" s="519"/>
      <c r="J446" s="519"/>
      <c r="K446" s="519"/>
      <c r="L446" s="519"/>
      <c r="M446" s="519"/>
      <c r="N446" s="519"/>
      <c r="O446" s="519"/>
      <c r="P446" s="519"/>
      <c r="Q446" s="519"/>
      <c r="R446" s="519"/>
      <c r="S446" s="519"/>
      <c r="T446" s="519"/>
      <c r="U446" s="519"/>
      <c r="V446" s="519"/>
      <c r="W446" s="519"/>
      <c r="X446" s="519"/>
      <c r="Y446" s="519"/>
      <c r="Z446" s="519"/>
      <c r="AA446" s="519"/>
      <c r="AB446" s="519"/>
      <c r="AC446" s="519"/>
      <c r="AD446" s="519"/>
      <c r="AE446" s="519"/>
      <c r="AF446" s="519"/>
      <c r="HQ446" s="519"/>
      <c r="HR446" s="519"/>
      <c r="HS446" s="519"/>
      <c r="HT446" s="519"/>
      <c r="HU446" s="519"/>
      <c r="HV446" s="519"/>
      <c r="HW446" s="519"/>
      <c r="HX446" s="519"/>
      <c r="HY446" s="519"/>
      <c r="HZ446" s="519"/>
      <c r="IA446" s="519"/>
      <c r="IB446" s="519"/>
      <c r="IC446" s="519"/>
      <c r="ID446" s="519"/>
      <c r="IE446" s="519"/>
      <c r="IF446" s="519"/>
      <c r="IG446" s="519"/>
      <c r="IH446" s="519"/>
      <c r="II446" s="519"/>
      <c r="IJ446" s="519"/>
      <c r="IK446" s="519"/>
      <c r="IL446" s="519"/>
      <c r="IM446" s="519"/>
      <c r="IN446" s="519"/>
      <c r="IO446" s="519"/>
      <c r="IP446" s="519"/>
      <c r="IQ446" s="519"/>
      <c r="IR446" s="519"/>
      <c r="IS446" s="519"/>
      <c r="IT446" s="519"/>
      <c r="IU446" s="519"/>
      <c r="IV446" s="519"/>
    </row>
    <row r="447" spans="1:8" s="508" customFormat="1" ht="24.75" customHeight="1" hidden="1">
      <c r="A447" s="541" t="s">
        <v>330</v>
      </c>
      <c r="B447" s="363"/>
      <c r="C447" s="363">
        <f t="shared" si="18"/>
        <v>0</v>
      </c>
      <c r="D447" s="25"/>
      <c r="E447" s="542"/>
      <c r="F447" s="543">
        <v>0</v>
      </c>
      <c r="G447" s="542"/>
      <c r="H447" s="544"/>
    </row>
    <row r="448" spans="1:256" s="510" customFormat="1" ht="24.75" customHeight="1" hidden="1">
      <c r="A448" s="541" t="s">
        <v>331</v>
      </c>
      <c r="B448" s="363"/>
      <c r="C448" s="363">
        <f t="shared" si="18"/>
        <v>0</v>
      </c>
      <c r="D448" s="25"/>
      <c r="E448" s="542"/>
      <c r="F448" s="543">
        <v>0</v>
      </c>
      <c r="G448" s="542"/>
      <c r="H448" s="518"/>
      <c r="I448" s="519"/>
      <c r="J448" s="519"/>
      <c r="K448" s="519"/>
      <c r="L448" s="519"/>
      <c r="M448" s="519"/>
      <c r="N448" s="519"/>
      <c r="O448" s="519"/>
      <c r="P448" s="519"/>
      <c r="Q448" s="519"/>
      <c r="R448" s="519"/>
      <c r="S448" s="519"/>
      <c r="T448" s="519"/>
      <c r="U448" s="519"/>
      <c r="V448" s="519"/>
      <c r="W448" s="519"/>
      <c r="X448" s="519"/>
      <c r="Y448" s="519"/>
      <c r="Z448" s="519"/>
      <c r="AA448" s="519"/>
      <c r="AB448" s="519"/>
      <c r="AC448" s="519"/>
      <c r="AD448" s="519"/>
      <c r="AE448" s="519"/>
      <c r="AF448" s="519"/>
      <c r="HQ448" s="519"/>
      <c r="HR448" s="519"/>
      <c r="HS448" s="519"/>
      <c r="HT448" s="519"/>
      <c r="HU448" s="519"/>
      <c r="HV448" s="519"/>
      <c r="HW448" s="519"/>
      <c r="HX448" s="519"/>
      <c r="HY448" s="519"/>
      <c r="HZ448" s="519"/>
      <c r="IA448" s="519"/>
      <c r="IB448" s="519"/>
      <c r="IC448" s="519"/>
      <c r="ID448" s="519"/>
      <c r="IE448" s="519"/>
      <c r="IF448" s="519"/>
      <c r="IG448" s="519"/>
      <c r="IH448" s="519"/>
      <c r="II448" s="519"/>
      <c r="IJ448" s="519"/>
      <c r="IK448" s="519"/>
      <c r="IL448" s="519"/>
      <c r="IM448" s="519"/>
      <c r="IN448" s="519"/>
      <c r="IO448" s="519"/>
      <c r="IP448" s="519"/>
      <c r="IQ448" s="519"/>
      <c r="IR448" s="519"/>
      <c r="IS448" s="519"/>
      <c r="IT448" s="519"/>
      <c r="IU448" s="519"/>
      <c r="IV448" s="519"/>
    </row>
    <row r="449" spans="1:256" s="510" customFormat="1" ht="24.75" customHeight="1" hidden="1">
      <c r="A449" s="541" t="s">
        <v>332</v>
      </c>
      <c r="B449" s="363"/>
      <c r="C449" s="363">
        <f t="shared" si="18"/>
        <v>0</v>
      </c>
      <c r="D449" s="25"/>
      <c r="E449" s="542"/>
      <c r="F449" s="543">
        <v>0</v>
      </c>
      <c r="G449" s="542"/>
      <c r="H449" s="518"/>
      <c r="I449" s="519"/>
      <c r="J449" s="519"/>
      <c r="K449" s="519"/>
      <c r="L449" s="519"/>
      <c r="M449" s="519"/>
      <c r="N449" s="519"/>
      <c r="O449" s="519"/>
      <c r="P449" s="519"/>
      <c r="Q449" s="519"/>
      <c r="R449" s="519"/>
      <c r="S449" s="519"/>
      <c r="T449" s="519"/>
      <c r="U449" s="519"/>
      <c r="V449" s="519"/>
      <c r="W449" s="519"/>
      <c r="X449" s="519"/>
      <c r="Y449" s="519"/>
      <c r="Z449" s="519"/>
      <c r="AA449" s="519"/>
      <c r="AB449" s="519"/>
      <c r="AC449" s="519"/>
      <c r="AD449" s="519"/>
      <c r="AE449" s="519"/>
      <c r="AF449" s="519"/>
      <c r="HQ449" s="519"/>
      <c r="HR449" s="519"/>
      <c r="HS449" s="519"/>
      <c r="HT449" s="519"/>
      <c r="HU449" s="519"/>
      <c r="HV449" s="519"/>
      <c r="HW449" s="519"/>
      <c r="HX449" s="519"/>
      <c r="HY449" s="519"/>
      <c r="HZ449" s="519"/>
      <c r="IA449" s="519"/>
      <c r="IB449" s="519"/>
      <c r="IC449" s="519"/>
      <c r="ID449" s="519"/>
      <c r="IE449" s="519"/>
      <c r="IF449" s="519"/>
      <c r="IG449" s="519"/>
      <c r="IH449" s="519"/>
      <c r="II449" s="519"/>
      <c r="IJ449" s="519"/>
      <c r="IK449" s="519"/>
      <c r="IL449" s="519"/>
      <c r="IM449" s="519"/>
      <c r="IN449" s="519"/>
      <c r="IO449" s="519"/>
      <c r="IP449" s="519"/>
      <c r="IQ449" s="519"/>
      <c r="IR449" s="519"/>
      <c r="IS449" s="519"/>
      <c r="IT449" s="519"/>
      <c r="IU449" s="519"/>
      <c r="IV449" s="519"/>
    </row>
    <row r="450" spans="1:8" s="508" customFormat="1" ht="24.75" customHeight="1">
      <c r="A450" s="541" t="s">
        <v>333</v>
      </c>
      <c r="B450" s="363"/>
      <c r="C450" s="363">
        <f t="shared" si="18"/>
        <v>0</v>
      </c>
      <c r="D450" s="25"/>
      <c r="E450" s="542"/>
      <c r="F450" s="543">
        <v>0</v>
      </c>
      <c r="G450" s="542"/>
      <c r="H450" s="544"/>
    </row>
    <row r="451" spans="1:256" s="510" customFormat="1" ht="24.75" customHeight="1">
      <c r="A451" s="541" t="s">
        <v>334</v>
      </c>
      <c r="B451" s="363">
        <v>34</v>
      </c>
      <c r="C451" s="363">
        <f t="shared" si="18"/>
        <v>817</v>
      </c>
      <c r="D451" s="25">
        <v>799</v>
      </c>
      <c r="E451" s="542">
        <f aca="true" t="shared" si="24" ref="E451:E456">D451/C451</f>
        <v>0.97796817625459</v>
      </c>
      <c r="F451" s="545">
        <v>614</v>
      </c>
      <c r="G451" s="542">
        <f aca="true" t="shared" si="25" ref="G451:G457">(D451-F451)/F451</f>
        <v>0.30130293159609123</v>
      </c>
      <c r="H451" s="518">
        <v>18</v>
      </c>
      <c r="I451" s="519"/>
      <c r="J451" s="519"/>
      <c r="K451" s="519"/>
      <c r="L451" s="519"/>
      <c r="M451" s="519"/>
      <c r="N451" s="519"/>
      <c r="O451" s="519"/>
      <c r="P451" s="519"/>
      <c r="Q451" s="519"/>
      <c r="R451" s="519"/>
      <c r="S451" s="519"/>
      <c r="T451" s="519"/>
      <c r="U451" s="519"/>
      <c r="V451" s="519"/>
      <c r="W451" s="519"/>
      <c r="X451" s="519"/>
      <c r="Y451" s="519"/>
      <c r="Z451" s="519"/>
      <c r="AA451" s="519"/>
      <c r="AB451" s="519"/>
      <c r="AC451" s="519"/>
      <c r="AD451" s="519"/>
      <c r="AE451" s="519"/>
      <c r="AF451" s="519"/>
      <c r="HQ451" s="519"/>
      <c r="HR451" s="519"/>
      <c r="HS451" s="519"/>
      <c r="HT451" s="519"/>
      <c r="HU451" s="519"/>
      <c r="HV451" s="519"/>
      <c r="HW451" s="519"/>
      <c r="HX451" s="519"/>
      <c r="HY451" s="519"/>
      <c r="HZ451" s="519"/>
      <c r="IA451" s="519"/>
      <c r="IB451" s="519"/>
      <c r="IC451" s="519"/>
      <c r="ID451" s="519"/>
      <c r="IE451" s="519"/>
      <c r="IF451" s="519"/>
      <c r="IG451" s="519"/>
      <c r="IH451" s="519"/>
      <c r="II451" s="519"/>
      <c r="IJ451" s="519"/>
      <c r="IK451" s="519"/>
      <c r="IL451" s="519"/>
      <c r="IM451" s="519"/>
      <c r="IN451" s="519"/>
      <c r="IO451" s="519"/>
      <c r="IP451" s="519"/>
      <c r="IQ451" s="519"/>
      <c r="IR451" s="519"/>
      <c r="IS451" s="519"/>
      <c r="IT451" s="519"/>
      <c r="IU451" s="519"/>
      <c r="IV451" s="519"/>
    </row>
    <row r="452" spans="1:8" s="508" customFormat="1" ht="24.75" customHeight="1">
      <c r="A452" s="534" t="s">
        <v>335</v>
      </c>
      <c r="B452" s="360">
        <f>B453</f>
        <v>0</v>
      </c>
      <c r="C452" s="360">
        <f t="shared" si="18"/>
        <v>0</v>
      </c>
      <c r="D452" s="360">
        <f>D453</f>
        <v>0</v>
      </c>
      <c r="E452" s="536"/>
      <c r="F452" s="539">
        <f>F453</f>
        <v>2000</v>
      </c>
      <c r="G452" s="536">
        <f t="shared" si="25"/>
        <v>-1</v>
      </c>
      <c r="H452" s="540">
        <f>H453</f>
        <v>0</v>
      </c>
    </row>
    <row r="453" spans="1:8" s="508" customFormat="1" ht="24.75" customHeight="1">
      <c r="A453" s="541" t="s">
        <v>336</v>
      </c>
      <c r="B453" s="363"/>
      <c r="C453" s="363">
        <f t="shared" si="18"/>
        <v>0</v>
      </c>
      <c r="D453" s="360"/>
      <c r="E453" s="542"/>
      <c r="F453" s="543">
        <v>2000</v>
      </c>
      <c r="G453" s="542">
        <f t="shared" si="25"/>
        <v>-1</v>
      </c>
      <c r="H453" s="544"/>
    </row>
    <row r="454" spans="1:8" s="508" customFormat="1" ht="24.75" customHeight="1">
      <c r="A454" s="534" t="s">
        <v>337</v>
      </c>
      <c r="B454" s="360">
        <f>SUM(B455,B460,B468,B474,B478,B483,B488,B495,B499,B503)</f>
        <v>200</v>
      </c>
      <c r="C454" s="360">
        <f t="shared" si="18"/>
        <v>190</v>
      </c>
      <c r="D454" s="360">
        <f>SUM(D455,D460,D468,D474,D478,D483,D488,D495,D499,D503)</f>
        <v>170</v>
      </c>
      <c r="E454" s="536">
        <f t="shared" si="24"/>
        <v>0.8947368421052632</v>
      </c>
      <c r="F454" s="539">
        <f>SUM(F455,F460,F468,F474,F478,F483,F488,F495,F499,F503)</f>
        <v>171</v>
      </c>
      <c r="G454" s="536">
        <f t="shared" si="25"/>
        <v>-0.005847953216374269</v>
      </c>
      <c r="H454" s="540">
        <f>SUM(H455,H460,H468,H474,H478,H483,H488,H495,H499,H503)</f>
        <v>20</v>
      </c>
    </row>
    <row r="455" spans="1:8" s="508" customFormat="1" ht="24.75" customHeight="1">
      <c r="A455" s="534" t="s">
        <v>338</v>
      </c>
      <c r="B455" s="360">
        <f>SUM(B456:B459)</f>
        <v>165</v>
      </c>
      <c r="C455" s="360">
        <f aca="true" t="shared" si="26" ref="C455:C518">D455+H455</f>
        <v>151</v>
      </c>
      <c r="D455" s="360">
        <f>SUM(D456:D459)</f>
        <v>151</v>
      </c>
      <c r="E455" s="536">
        <f t="shared" si="24"/>
        <v>1</v>
      </c>
      <c r="F455" s="539">
        <f>SUM(F456:F459)</f>
        <v>153</v>
      </c>
      <c r="G455" s="536">
        <f t="shared" si="25"/>
        <v>-0.013071895424836602</v>
      </c>
      <c r="H455" s="540">
        <f>SUM(H456:H459)</f>
        <v>0</v>
      </c>
    </row>
    <row r="456" spans="1:256" s="510" customFormat="1" ht="24.75" customHeight="1">
      <c r="A456" s="541" t="s">
        <v>45</v>
      </c>
      <c r="B456" s="363">
        <v>113</v>
      </c>
      <c r="C456" s="363">
        <f t="shared" si="26"/>
        <v>114</v>
      </c>
      <c r="D456" s="25">
        <v>114</v>
      </c>
      <c r="E456" s="542">
        <f t="shared" si="24"/>
        <v>1</v>
      </c>
      <c r="F456" s="543">
        <v>118</v>
      </c>
      <c r="G456" s="542">
        <f t="shared" si="25"/>
        <v>-0.03389830508474576</v>
      </c>
      <c r="H456" s="518"/>
      <c r="I456" s="519"/>
      <c r="J456" s="519"/>
      <c r="K456" s="519"/>
      <c r="L456" s="519"/>
      <c r="M456" s="519"/>
      <c r="N456" s="519"/>
      <c r="O456" s="519"/>
      <c r="P456" s="519"/>
      <c r="Q456" s="519"/>
      <c r="R456" s="519"/>
      <c r="S456" s="519"/>
      <c r="T456" s="519"/>
      <c r="U456" s="519"/>
      <c r="V456" s="519"/>
      <c r="W456" s="519"/>
      <c r="X456" s="519"/>
      <c r="Y456" s="519"/>
      <c r="Z456" s="519"/>
      <c r="AA456" s="519"/>
      <c r="AB456" s="519"/>
      <c r="AC456" s="519"/>
      <c r="AD456" s="519"/>
      <c r="AE456" s="519"/>
      <c r="AF456" s="519"/>
      <c r="HQ456" s="519"/>
      <c r="HR456" s="519"/>
      <c r="HS456" s="519"/>
      <c r="HT456" s="519"/>
      <c r="HU456" s="519"/>
      <c r="HV456" s="519"/>
      <c r="HW456" s="519"/>
      <c r="HX456" s="519"/>
      <c r="HY456" s="519"/>
      <c r="HZ456" s="519"/>
      <c r="IA456" s="519"/>
      <c r="IB456" s="519"/>
      <c r="IC456" s="519"/>
      <c r="ID456" s="519"/>
      <c r="IE456" s="519"/>
      <c r="IF456" s="519"/>
      <c r="IG456" s="519"/>
      <c r="IH456" s="519"/>
      <c r="II456" s="519"/>
      <c r="IJ456" s="519"/>
      <c r="IK456" s="519"/>
      <c r="IL456" s="519"/>
      <c r="IM456" s="519"/>
      <c r="IN456" s="519"/>
      <c r="IO456" s="519"/>
      <c r="IP456" s="519"/>
      <c r="IQ456" s="519"/>
      <c r="IR456" s="519"/>
      <c r="IS456" s="519"/>
      <c r="IT456" s="519"/>
      <c r="IU456" s="519"/>
      <c r="IV456" s="519"/>
    </row>
    <row r="457" spans="1:256" s="510" customFormat="1" ht="24.75" customHeight="1">
      <c r="A457" s="541" t="s">
        <v>46</v>
      </c>
      <c r="B457" s="363"/>
      <c r="C457" s="363">
        <f t="shared" si="26"/>
        <v>0</v>
      </c>
      <c r="D457" s="25"/>
      <c r="E457" s="542"/>
      <c r="F457" s="543">
        <v>5</v>
      </c>
      <c r="G457" s="542">
        <f t="shared" si="25"/>
        <v>-1</v>
      </c>
      <c r="H457" s="518"/>
      <c r="I457" s="519"/>
      <c r="J457" s="519"/>
      <c r="K457" s="519"/>
      <c r="L457" s="519"/>
      <c r="M457" s="519"/>
      <c r="N457" s="519"/>
      <c r="O457" s="519"/>
      <c r="P457" s="519"/>
      <c r="Q457" s="519"/>
      <c r="R457" s="519"/>
      <c r="S457" s="519"/>
      <c r="T457" s="519"/>
      <c r="U457" s="519"/>
      <c r="V457" s="519"/>
      <c r="W457" s="519"/>
      <c r="X457" s="519"/>
      <c r="Y457" s="519"/>
      <c r="Z457" s="519"/>
      <c r="AA457" s="519"/>
      <c r="AB457" s="519"/>
      <c r="AC457" s="519"/>
      <c r="AD457" s="519"/>
      <c r="AE457" s="519"/>
      <c r="AF457" s="519"/>
      <c r="HQ457" s="519"/>
      <c r="HR457" s="519"/>
      <c r="HS457" s="519"/>
      <c r="HT457" s="519"/>
      <c r="HU457" s="519"/>
      <c r="HV457" s="519"/>
      <c r="HW457" s="519"/>
      <c r="HX457" s="519"/>
      <c r="HY457" s="519"/>
      <c r="HZ457" s="519"/>
      <c r="IA457" s="519"/>
      <c r="IB457" s="519"/>
      <c r="IC457" s="519"/>
      <c r="ID457" s="519"/>
      <c r="IE457" s="519"/>
      <c r="IF457" s="519"/>
      <c r="IG457" s="519"/>
      <c r="IH457" s="519"/>
      <c r="II457" s="519"/>
      <c r="IJ457" s="519"/>
      <c r="IK457" s="519"/>
      <c r="IL457" s="519"/>
      <c r="IM457" s="519"/>
      <c r="IN457" s="519"/>
      <c r="IO457" s="519"/>
      <c r="IP457" s="519"/>
      <c r="IQ457" s="519"/>
      <c r="IR457" s="519"/>
      <c r="IS457" s="519"/>
      <c r="IT457" s="519"/>
      <c r="IU457" s="519"/>
      <c r="IV457" s="519"/>
    </row>
    <row r="458" spans="1:256" s="509" customFormat="1" ht="24.75" customHeight="1">
      <c r="A458" s="541" t="s">
        <v>47</v>
      </c>
      <c r="B458" s="363">
        <v>0</v>
      </c>
      <c r="C458" s="363">
        <f t="shared" si="26"/>
        <v>0</v>
      </c>
      <c r="D458" s="25"/>
      <c r="E458" s="542"/>
      <c r="F458" s="543">
        <v>0</v>
      </c>
      <c r="G458" s="542"/>
      <c r="H458" s="518"/>
      <c r="I458" s="519"/>
      <c r="J458" s="519"/>
      <c r="K458" s="519"/>
      <c r="L458" s="519"/>
      <c r="M458" s="519"/>
      <c r="N458" s="519"/>
      <c r="O458" s="519"/>
      <c r="P458" s="519"/>
      <c r="Q458" s="519"/>
      <c r="R458" s="519"/>
      <c r="S458" s="519"/>
      <c r="T458" s="519"/>
      <c r="U458" s="519"/>
      <c r="V458" s="519"/>
      <c r="W458" s="519"/>
      <c r="X458" s="519"/>
      <c r="Y458" s="519"/>
      <c r="Z458" s="519"/>
      <c r="AA458" s="519"/>
      <c r="AB458" s="519"/>
      <c r="AC458" s="519"/>
      <c r="AD458" s="519"/>
      <c r="AE458" s="519"/>
      <c r="AF458" s="519"/>
      <c r="HQ458" s="519"/>
      <c r="HR458" s="519"/>
      <c r="HS458" s="519"/>
      <c r="HT458" s="519"/>
      <c r="HU458" s="519"/>
      <c r="HV458" s="519"/>
      <c r="HW458" s="519"/>
      <c r="HX458" s="519"/>
      <c r="HY458" s="519"/>
      <c r="HZ458" s="519"/>
      <c r="IA458" s="519"/>
      <c r="IB458" s="519"/>
      <c r="IC458" s="519"/>
      <c r="ID458" s="519"/>
      <c r="IE458" s="519"/>
      <c r="IF458" s="519"/>
      <c r="IG458" s="519"/>
      <c r="IH458" s="519"/>
      <c r="II458" s="519"/>
      <c r="IJ458" s="519"/>
      <c r="IK458" s="519"/>
      <c r="IL458" s="519"/>
      <c r="IM458" s="519"/>
      <c r="IN458" s="519"/>
      <c r="IO458" s="519"/>
      <c r="IP458" s="519"/>
      <c r="IQ458" s="519"/>
      <c r="IR458" s="519"/>
      <c r="IS458" s="519"/>
      <c r="IT458" s="519"/>
      <c r="IU458" s="519"/>
      <c r="IV458" s="519"/>
    </row>
    <row r="459" spans="1:256" s="510" customFormat="1" ht="24.75" customHeight="1">
      <c r="A459" s="541" t="s">
        <v>339</v>
      </c>
      <c r="B459" s="363">
        <v>52</v>
      </c>
      <c r="C459" s="363">
        <f t="shared" si="26"/>
        <v>37</v>
      </c>
      <c r="D459" s="25">
        <v>37</v>
      </c>
      <c r="E459" s="542">
        <f>D459/C459</f>
        <v>1</v>
      </c>
      <c r="F459" s="543">
        <v>30</v>
      </c>
      <c r="G459" s="542">
        <f>(D459-F459)/F459</f>
        <v>0.23333333333333334</v>
      </c>
      <c r="H459" s="518"/>
      <c r="I459" s="519"/>
      <c r="J459" s="519"/>
      <c r="K459" s="519"/>
      <c r="L459" s="519"/>
      <c r="M459" s="519"/>
      <c r="N459" s="519"/>
      <c r="O459" s="519"/>
      <c r="P459" s="519"/>
      <c r="Q459" s="519"/>
      <c r="R459" s="519"/>
      <c r="S459" s="519"/>
      <c r="T459" s="519"/>
      <c r="U459" s="519"/>
      <c r="V459" s="519"/>
      <c r="W459" s="519"/>
      <c r="X459" s="519"/>
      <c r="Y459" s="519"/>
      <c r="Z459" s="519"/>
      <c r="AA459" s="519"/>
      <c r="AB459" s="519"/>
      <c r="AC459" s="519"/>
      <c r="AD459" s="519"/>
      <c r="AE459" s="519"/>
      <c r="AF459" s="519"/>
      <c r="HQ459" s="519"/>
      <c r="HR459" s="519"/>
      <c r="HS459" s="519"/>
      <c r="HT459" s="519"/>
      <c r="HU459" s="519"/>
      <c r="HV459" s="519"/>
      <c r="HW459" s="519"/>
      <c r="HX459" s="519"/>
      <c r="HY459" s="519"/>
      <c r="HZ459" s="519"/>
      <c r="IA459" s="519"/>
      <c r="IB459" s="519"/>
      <c r="IC459" s="519"/>
      <c r="ID459" s="519"/>
      <c r="IE459" s="519"/>
      <c r="IF459" s="519"/>
      <c r="IG459" s="519"/>
      <c r="IH459" s="519"/>
      <c r="II459" s="519"/>
      <c r="IJ459" s="519"/>
      <c r="IK459" s="519"/>
      <c r="IL459" s="519"/>
      <c r="IM459" s="519"/>
      <c r="IN459" s="519"/>
      <c r="IO459" s="519"/>
      <c r="IP459" s="519"/>
      <c r="IQ459" s="519"/>
      <c r="IR459" s="519"/>
      <c r="IS459" s="519"/>
      <c r="IT459" s="519"/>
      <c r="IU459" s="519"/>
      <c r="IV459" s="519"/>
    </row>
    <row r="460" spans="1:8" s="508" customFormat="1" ht="24.75" customHeight="1" hidden="1">
      <c r="A460" s="534" t="s">
        <v>340</v>
      </c>
      <c r="B460" s="360">
        <f>SUM(B461:B467)</f>
        <v>0</v>
      </c>
      <c r="C460" s="360">
        <f t="shared" si="26"/>
        <v>0</v>
      </c>
      <c r="D460" s="360">
        <f>SUM(D461:D467)</f>
        <v>0</v>
      </c>
      <c r="E460" s="536"/>
      <c r="F460" s="539">
        <f>SUM(F461:F467)</f>
        <v>0</v>
      </c>
      <c r="G460" s="536"/>
      <c r="H460" s="540">
        <f>SUM(H461:H467)</f>
        <v>0</v>
      </c>
    </row>
    <row r="461" spans="1:256" s="510" customFormat="1" ht="24.75" customHeight="1" hidden="1">
      <c r="A461" s="541" t="s">
        <v>341</v>
      </c>
      <c r="B461" s="363"/>
      <c r="C461" s="363">
        <f t="shared" si="26"/>
        <v>0</v>
      </c>
      <c r="D461" s="363"/>
      <c r="E461" s="542"/>
      <c r="F461" s="543"/>
      <c r="G461" s="542"/>
      <c r="H461" s="518"/>
      <c r="I461" s="519"/>
      <c r="J461" s="519"/>
      <c r="K461" s="519"/>
      <c r="L461" s="519"/>
      <c r="M461" s="519"/>
      <c r="N461" s="519"/>
      <c r="O461" s="519"/>
      <c r="P461" s="519"/>
      <c r="Q461" s="519"/>
      <c r="R461" s="519"/>
      <c r="S461" s="519"/>
      <c r="T461" s="519"/>
      <c r="U461" s="519"/>
      <c r="V461" s="519"/>
      <c r="W461" s="519"/>
      <c r="X461" s="519"/>
      <c r="Y461" s="519"/>
      <c r="Z461" s="519"/>
      <c r="AA461" s="519"/>
      <c r="AB461" s="519"/>
      <c r="AC461" s="519"/>
      <c r="AD461" s="519"/>
      <c r="AE461" s="519"/>
      <c r="AF461" s="519"/>
      <c r="HQ461" s="519"/>
      <c r="HR461" s="519"/>
      <c r="HS461" s="519"/>
      <c r="HT461" s="519"/>
      <c r="HU461" s="519"/>
      <c r="HV461" s="519"/>
      <c r="HW461" s="519"/>
      <c r="HX461" s="519"/>
      <c r="HY461" s="519"/>
      <c r="HZ461" s="519"/>
      <c r="IA461" s="519"/>
      <c r="IB461" s="519"/>
      <c r="IC461" s="519"/>
      <c r="ID461" s="519"/>
      <c r="IE461" s="519"/>
      <c r="IF461" s="519"/>
      <c r="IG461" s="519"/>
      <c r="IH461" s="519"/>
      <c r="II461" s="519"/>
      <c r="IJ461" s="519"/>
      <c r="IK461" s="519"/>
      <c r="IL461" s="519"/>
      <c r="IM461" s="519"/>
      <c r="IN461" s="519"/>
      <c r="IO461" s="519"/>
      <c r="IP461" s="519"/>
      <c r="IQ461" s="519"/>
      <c r="IR461" s="519"/>
      <c r="IS461" s="519"/>
      <c r="IT461" s="519"/>
      <c r="IU461" s="519"/>
      <c r="IV461" s="519"/>
    </row>
    <row r="462" spans="1:256" s="510" customFormat="1" ht="24.75" customHeight="1" hidden="1">
      <c r="A462" s="541" t="s">
        <v>342</v>
      </c>
      <c r="B462" s="363"/>
      <c r="C462" s="363">
        <f t="shared" si="26"/>
        <v>0</v>
      </c>
      <c r="D462" s="363"/>
      <c r="E462" s="542"/>
      <c r="F462" s="543"/>
      <c r="G462" s="542"/>
      <c r="H462" s="518"/>
      <c r="I462" s="519"/>
      <c r="J462" s="519"/>
      <c r="K462" s="519"/>
      <c r="L462" s="519"/>
      <c r="M462" s="519"/>
      <c r="N462" s="519"/>
      <c r="O462" s="519"/>
      <c r="P462" s="519"/>
      <c r="Q462" s="519"/>
      <c r="R462" s="519"/>
      <c r="S462" s="519"/>
      <c r="T462" s="519"/>
      <c r="U462" s="519"/>
      <c r="V462" s="519"/>
      <c r="W462" s="519"/>
      <c r="X462" s="519"/>
      <c r="Y462" s="519"/>
      <c r="Z462" s="519"/>
      <c r="AA462" s="519"/>
      <c r="AB462" s="519"/>
      <c r="AC462" s="519"/>
      <c r="AD462" s="519"/>
      <c r="AE462" s="519"/>
      <c r="AF462" s="519"/>
      <c r="HQ462" s="519"/>
      <c r="HR462" s="519"/>
      <c r="HS462" s="519"/>
      <c r="HT462" s="519"/>
      <c r="HU462" s="519"/>
      <c r="HV462" s="519"/>
      <c r="HW462" s="519"/>
      <c r="HX462" s="519"/>
      <c r="HY462" s="519"/>
      <c r="HZ462" s="519"/>
      <c r="IA462" s="519"/>
      <c r="IB462" s="519"/>
      <c r="IC462" s="519"/>
      <c r="ID462" s="519"/>
      <c r="IE462" s="519"/>
      <c r="IF462" s="519"/>
      <c r="IG462" s="519"/>
      <c r="IH462" s="519"/>
      <c r="II462" s="519"/>
      <c r="IJ462" s="519"/>
      <c r="IK462" s="519"/>
      <c r="IL462" s="519"/>
      <c r="IM462" s="519"/>
      <c r="IN462" s="519"/>
      <c r="IO462" s="519"/>
      <c r="IP462" s="519"/>
      <c r="IQ462" s="519"/>
      <c r="IR462" s="519"/>
      <c r="IS462" s="519"/>
      <c r="IT462" s="519"/>
      <c r="IU462" s="519"/>
      <c r="IV462" s="519"/>
    </row>
    <row r="463" spans="1:256" s="510" customFormat="1" ht="24.75" customHeight="1" hidden="1">
      <c r="A463" s="541" t="s">
        <v>343</v>
      </c>
      <c r="B463" s="363"/>
      <c r="C463" s="363">
        <f t="shared" si="26"/>
        <v>0</v>
      </c>
      <c r="D463" s="363"/>
      <c r="E463" s="542"/>
      <c r="F463" s="543"/>
      <c r="G463" s="542"/>
      <c r="H463" s="518"/>
      <c r="I463" s="519"/>
      <c r="J463" s="519"/>
      <c r="K463" s="519"/>
      <c r="L463" s="519"/>
      <c r="M463" s="519"/>
      <c r="N463" s="519"/>
      <c r="O463" s="519"/>
      <c r="P463" s="519"/>
      <c r="Q463" s="519"/>
      <c r="R463" s="519"/>
      <c r="S463" s="519"/>
      <c r="T463" s="519"/>
      <c r="U463" s="519"/>
      <c r="V463" s="519"/>
      <c r="W463" s="519"/>
      <c r="X463" s="519"/>
      <c r="Y463" s="519"/>
      <c r="Z463" s="519"/>
      <c r="AA463" s="519"/>
      <c r="AB463" s="519"/>
      <c r="AC463" s="519"/>
      <c r="AD463" s="519"/>
      <c r="AE463" s="519"/>
      <c r="AF463" s="519"/>
      <c r="HQ463" s="519"/>
      <c r="HR463" s="519"/>
      <c r="HS463" s="519"/>
      <c r="HT463" s="519"/>
      <c r="HU463" s="519"/>
      <c r="HV463" s="519"/>
      <c r="HW463" s="519"/>
      <c r="HX463" s="519"/>
      <c r="HY463" s="519"/>
      <c r="HZ463" s="519"/>
      <c r="IA463" s="519"/>
      <c r="IB463" s="519"/>
      <c r="IC463" s="519"/>
      <c r="ID463" s="519"/>
      <c r="IE463" s="519"/>
      <c r="IF463" s="519"/>
      <c r="IG463" s="519"/>
      <c r="IH463" s="519"/>
      <c r="II463" s="519"/>
      <c r="IJ463" s="519"/>
      <c r="IK463" s="519"/>
      <c r="IL463" s="519"/>
      <c r="IM463" s="519"/>
      <c r="IN463" s="519"/>
      <c r="IO463" s="519"/>
      <c r="IP463" s="519"/>
      <c r="IQ463" s="519"/>
      <c r="IR463" s="519"/>
      <c r="IS463" s="519"/>
      <c r="IT463" s="519"/>
      <c r="IU463" s="519"/>
      <c r="IV463" s="519"/>
    </row>
    <row r="464" spans="1:8" s="508" customFormat="1" ht="24.75" customHeight="1" hidden="1">
      <c r="A464" s="541" t="s">
        <v>344</v>
      </c>
      <c r="B464" s="363"/>
      <c r="C464" s="363">
        <f t="shared" si="26"/>
        <v>0</v>
      </c>
      <c r="D464" s="363"/>
      <c r="E464" s="542"/>
      <c r="F464" s="543"/>
      <c r="G464" s="542"/>
      <c r="H464" s="544"/>
    </row>
    <row r="465" spans="1:256" s="510" customFormat="1" ht="24.75" customHeight="1" hidden="1">
      <c r="A465" s="541" t="s">
        <v>345</v>
      </c>
      <c r="B465" s="363"/>
      <c r="C465" s="363">
        <f t="shared" si="26"/>
        <v>0</v>
      </c>
      <c r="D465" s="363"/>
      <c r="E465" s="542"/>
      <c r="F465" s="543"/>
      <c r="G465" s="542"/>
      <c r="H465" s="518"/>
      <c r="I465" s="519"/>
      <c r="J465" s="519"/>
      <c r="K465" s="519"/>
      <c r="L465" s="519"/>
      <c r="M465" s="519"/>
      <c r="N465" s="519"/>
      <c r="O465" s="519"/>
      <c r="P465" s="519"/>
      <c r="Q465" s="519"/>
      <c r="R465" s="519"/>
      <c r="S465" s="519"/>
      <c r="T465" s="519"/>
      <c r="U465" s="519"/>
      <c r="V465" s="519"/>
      <c r="W465" s="519"/>
      <c r="X465" s="519"/>
      <c r="Y465" s="519"/>
      <c r="Z465" s="519"/>
      <c r="AA465" s="519"/>
      <c r="AB465" s="519"/>
      <c r="AC465" s="519"/>
      <c r="AD465" s="519"/>
      <c r="AE465" s="519"/>
      <c r="AF465" s="519"/>
      <c r="HQ465" s="519"/>
      <c r="HR465" s="519"/>
      <c r="HS465" s="519"/>
      <c r="HT465" s="519"/>
      <c r="HU465" s="519"/>
      <c r="HV465" s="519"/>
      <c r="HW465" s="519"/>
      <c r="HX465" s="519"/>
      <c r="HY465" s="519"/>
      <c r="HZ465" s="519"/>
      <c r="IA465" s="519"/>
      <c r="IB465" s="519"/>
      <c r="IC465" s="519"/>
      <c r="ID465" s="519"/>
      <c r="IE465" s="519"/>
      <c r="IF465" s="519"/>
      <c r="IG465" s="519"/>
      <c r="IH465" s="519"/>
      <c r="II465" s="519"/>
      <c r="IJ465" s="519"/>
      <c r="IK465" s="519"/>
      <c r="IL465" s="519"/>
      <c r="IM465" s="519"/>
      <c r="IN465" s="519"/>
      <c r="IO465" s="519"/>
      <c r="IP465" s="519"/>
      <c r="IQ465" s="519"/>
      <c r="IR465" s="519"/>
      <c r="IS465" s="519"/>
      <c r="IT465" s="519"/>
      <c r="IU465" s="519"/>
      <c r="IV465" s="519"/>
    </row>
    <row r="466" spans="1:256" s="510" customFormat="1" ht="24.75" customHeight="1" hidden="1">
      <c r="A466" s="541" t="s">
        <v>346</v>
      </c>
      <c r="B466" s="363"/>
      <c r="C466" s="363">
        <f t="shared" si="26"/>
        <v>0</v>
      </c>
      <c r="D466" s="363"/>
      <c r="E466" s="542"/>
      <c r="F466" s="543"/>
      <c r="G466" s="542"/>
      <c r="H466" s="518"/>
      <c r="I466" s="519"/>
      <c r="J466" s="519"/>
      <c r="K466" s="519"/>
      <c r="L466" s="519"/>
      <c r="M466" s="519"/>
      <c r="N466" s="519"/>
      <c r="O466" s="519"/>
      <c r="P466" s="519"/>
      <c r="Q466" s="519"/>
      <c r="R466" s="519"/>
      <c r="S466" s="519"/>
      <c r="T466" s="519"/>
      <c r="U466" s="519"/>
      <c r="V466" s="519"/>
      <c r="W466" s="519"/>
      <c r="X466" s="519"/>
      <c r="Y466" s="519"/>
      <c r="Z466" s="519"/>
      <c r="AA466" s="519"/>
      <c r="AB466" s="519"/>
      <c r="AC466" s="519"/>
      <c r="AD466" s="519"/>
      <c r="AE466" s="519"/>
      <c r="AF466" s="519"/>
      <c r="HQ466" s="519"/>
      <c r="HR466" s="519"/>
      <c r="HS466" s="519"/>
      <c r="HT466" s="519"/>
      <c r="HU466" s="519"/>
      <c r="HV466" s="519"/>
      <c r="HW466" s="519"/>
      <c r="HX466" s="519"/>
      <c r="HY466" s="519"/>
      <c r="HZ466" s="519"/>
      <c r="IA466" s="519"/>
      <c r="IB466" s="519"/>
      <c r="IC466" s="519"/>
      <c r="ID466" s="519"/>
      <c r="IE466" s="519"/>
      <c r="IF466" s="519"/>
      <c r="IG466" s="519"/>
      <c r="IH466" s="519"/>
      <c r="II466" s="519"/>
      <c r="IJ466" s="519"/>
      <c r="IK466" s="519"/>
      <c r="IL466" s="519"/>
      <c r="IM466" s="519"/>
      <c r="IN466" s="519"/>
      <c r="IO466" s="519"/>
      <c r="IP466" s="519"/>
      <c r="IQ466" s="519"/>
      <c r="IR466" s="519"/>
      <c r="IS466" s="519"/>
      <c r="IT466" s="519"/>
      <c r="IU466" s="519"/>
      <c r="IV466" s="519"/>
    </row>
    <row r="467" spans="1:8" s="508" customFormat="1" ht="24.75" customHeight="1" hidden="1">
      <c r="A467" s="541" t="s">
        <v>347</v>
      </c>
      <c r="B467" s="363"/>
      <c r="C467" s="363">
        <f t="shared" si="26"/>
        <v>0</v>
      </c>
      <c r="D467" s="363"/>
      <c r="E467" s="542"/>
      <c r="F467" s="539">
        <f>SUM(F468:F472)</f>
        <v>0</v>
      </c>
      <c r="G467" s="542"/>
      <c r="H467" s="544"/>
    </row>
    <row r="468" spans="1:8" s="508" customFormat="1" ht="24.75" customHeight="1" hidden="1">
      <c r="A468" s="534" t="s">
        <v>348</v>
      </c>
      <c r="B468" s="360">
        <f>SUM(B469:B473)</f>
        <v>0</v>
      </c>
      <c r="C468" s="360">
        <f t="shared" si="26"/>
        <v>0</v>
      </c>
      <c r="D468" s="360">
        <f>SUM(D469:D473)</f>
        <v>0</v>
      </c>
      <c r="E468" s="536"/>
      <c r="F468" s="539">
        <f>SUM(F469:F473)</f>
        <v>0</v>
      </c>
      <c r="G468" s="536"/>
      <c r="H468" s="540"/>
    </row>
    <row r="469" spans="1:256" s="510" customFormat="1" ht="24.75" customHeight="1" hidden="1">
      <c r="A469" s="541" t="s">
        <v>341</v>
      </c>
      <c r="B469" s="363"/>
      <c r="C469" s="363">
        <f t="shared" si="26"/>
        <v>0</v>
      </c>
      <c r="D469" s="363"/>
      <c r="E469" s="542"/>
      <c r="F469" s="543">
        <v>0</v>
      </c>
      <c r="G469" s="542"/>
      <c r="H469" s="518"/>
      <c r="I469" s="519"/>
      <c r="J469" s="519"/>
      <c r="K469" s="519"/>
      <c r="L469" s="519"/>
      <c r="M469" s="519"/>
      <c r="N469" s="519"/>
      <c r="O469" s="519"/>
      <c r="P469" s="519"/>
      <c r="Q469" s="519"/>
      <c r="R469" s="519"/>
      <c r="S469" s="519"/>
      <c r="T469" s="519"/>
      <c r="U469" s="519"/>
      <c r="V469" s="519"/>
      <c r="W469" s="519"/>
      <c r="X469" s="519"/>
      <c r="Y469" s="519"/>
      <c r="Z469" s="519"/>
      <c r="AA469" s="519"/>
      <c r="AB469" s="519"/>
      <c r="AC469" s="519"/>
      <c r="AD469" s="519"/>
      <c r="AE469" s="519"/>
      <c r="AF469" s="519"/>
      <c r="HQ469" s="519"/>
      <c r="HR469" s="519"/>
      <c r="HS469" s="519"/>
      <c r="HT469" s="519"/>
      <c r="HU469" s="519"/>
      <c r="HV469" s="519"/>
      <c r="HW469" s="519"/>
      <c r="HX469" s="519"/>
      <c r="HY469" s="519"/>
      <c r="HZ469" s="519"/>
      <c r="IA469" s="519"/>
      <c r="IB469" s="519"/>
      <c r="IC469" s="519"/>
      <c r="ID469" s="519"/>
      <c r="IE469" s="519"/>
      <c r="IF469" s="519"/>
      <c r="IG469" s="519"/>
      <c r="IH469" s="519"/>
      <c r="II469" s="519"/>
      <c r="IJ469" s="519"/>
      <c r="IK469" s="519"/>
      <c r="IL469" s="519"/>
      <c r="IM469" s="519"/>
      <c r="IN469" s="519"/>
      <c r="IO469" s="519"/>
      <c r="IP469" s="519"/>
      <c r="IQ469" s="519"/>
      <c r="IR469" s="519"/>
      <c r="IS469" s="519"/>
      <c r="IT469" s="519"/>
      <c r="IU469" s="519"/>
      <c r="IV469" s="519"/>
    </row>
    <row r="470" spans="1:256" s="510" customFormat="1" ht="24.75" customHeight="1" hidden="1">
      <c r="A470" s="541" t="s">
        <v>349</v>
      </c>
      <c r="B470" s="363"/>
      <c r="C470" s="363">
        <f t="shared" si="26"/>
        <v>0</v>
      </c>
      <c r="D470" s="363"/>
      <c r="E470" s="542"/>
      <c r="F470" s="543"/>
      <c r="G470" s="542"/>
      <c r="H470" s="518"/>
      <c r="I470" s="519"/>
      <c r="J470" s="519"/>
      <c r="K470" s="519"/>
      <c r="L470" s="519"/>
      <c r="M470" s="519"/>
      <c r="N470" s="519"/>
      <c r="O470" s="519"/>
      <c r="P470" s="519"/>
      <c r="Q470" s="519"/>
      <c r="R470" s="519"/>
      <c r="S470" s="519"/>
      <c r="T470" s="519"/>
      <c r="U470" s="519"/>
      <c r="V470" s="519"/>
      <c r="W470" s="519"/>
      <c r="X470" s="519"/>
      <c r="Y470" s="519"/>
      <c r="Z470" s="519"/>
      <c r="AA470" s="519"/>
      <c r="AB470" s="519"/>
      <c r="AC470" s="519"/>
      <c r="AD470" s="519"/>
      <c r="AE470" s="519"/>
      <c r="AF470" s="519"/>
      <c r="HQ470" s="519"/>
      <c r="HR470" s="519"/>
      <c r="HS470" s="519"/>
      <c r="HT470" s="519"/>
      <c r="HU470" s="519"/>
      <c r="HV470" s="519"/>
      <c r="HW470" s="519"/>
      <c r="HX470" s="519"/>
      <c r="HY470" s="519"/>
      <c r="HZ470" s="519"/>
      <c r="IA470" s="519"/>
      <c r="IB470" s="519"/>
      <c r="IC470" s="519"/>
      <c r="ID470" s="519"/>
      <c r="IE470" s="519"/>
      <c r="IF470" s="519"/>
      <c r="IG470" s="519"/>
      <c r="IH470" s="519"/>
      <c r="II470" s="519"/>
      <c r="IJ470" s="519"/>
      <c r="IK470" s="519"/>
      <c r="IL470" s="519"/>
      <c r="IM470" s="519"/>
      <c r="IN470" s="519"/>
      <c r="IO470" s="519"/>
      <c r="IP470" s="519"/>
      <c r="IQ470" s="519"/>
      <c r="IR470" s="519"/>
      <c r="IS470" s="519"/>
      <c r="IT470" s="519"/>
      <c r="IU470" s="519"/>
      <c r="IV470" s="519"/>
    </row>
    <row r="471" spans="1:256" s="510" customFormat="1" ht="24.75" customHeight="1" hidden="1">
      <c r="A471" s="551" t="s">
        <v>350</v>
      </c>
      <c r="B471" s="552"/>
      <c r="C471" s="363">
        <f t="shared" si="26"/>
        <v>0</v>
      </c>
      <c r="D471" s="363"/>
      <c r="E471" s="542"/>
      <c r="F471" s="543">
        <v>0</v>
      </c>
      <c r="G471" s="542"/>
      <c r="H471" s="518"/>
      <c r="I471" s="519"/>
      <c r="J471" s="519"/>
      <c r="K471" s="519"/>
      <c r="L471" s="519"/>
      <c r="M471" s="519"/>
      <c r="N471" s="519"/>
      <c r="O471" s="519"/>
      <c r="P471" s="519"/>
      <c r="Q471" s="519"/>
      <c r="R471" s="519"/>
      <c r="S471" s="519"/>
      <c r="T471" s="519"/>
      <c r="U471" s="519"/>
      <c r="V471" s="519"/>
      <c r="W471" s="519"/>
      <c r="X471" s="519"/>
      <c r="Y471" s="519"/>
      <c r="Z471" s="519"/>
      <c r="AA471" s="519"/>
      <c r="AB471" s="519"/>
      <c r="AC471" s="519"/>
      <c r="AD471" s="519"/>
      <c r="AE471" s="519"/>
      <c r="AF471" s="519"/>
      <c r="HQ471" s="519"/>
      <c r="HR471" s="519"/>
      <c r="HS471" s="519"/>
      <c r="HT471" s="519"/>
      <c r="HU471" s="519"/>
      <c r="HV471" s="519"/>
      <c r="HW471" s="519"/>
      <c r="HX471" s="519"/>
      <c r="HY471" s="519"/>
      <c r="HZ471" s="519"/>
      <c r="IA471" s="519"/>
      <c r="IB471" s="519"/>
      <c r="IC471" s="519"/>
      <c r="ID471" s="519"/>
      <c r="IE471" s="519"/>
      <c r="IF471" s="519"/>
      <c r="IG471" s="519"/>
      <c r="IH471" s="519"/>
      <c r="II471" s="519"/>
      <c r="IJ471" s="519"/>
      <c r="IK471" s="519"/>
      <c r="IL471" s="519"/>
      <c r="IM471" s="519"/>
      <c r="IN471" s="519"/>
      <c r="IO471" s="519"/>
      <c r="IP471" s="519"/>
      <c r="IQ471" s="519"/>
      <c r="IR471" s="519"/>
      <c r="IS471" s="519"/>
      <c r="IT471" s="519"/>
      <c r="IU471" s="519"/>
      <c r="IV471" s="519"/>
    </row>
    <row r="472" spans="1:8" s="508" customFormat="1" ht="24.75" customHeight="1" hidden="1">
      <c r="A472" s="541" t="s">
        <v>351</v>
      </c>
      <c r="B472" s="363"/>
      <c r="C472" s="363">
        <f t="shared" si="26"/>
        <v>0</v>
      </c>
      <c r="D472" s="363"/>
      <c r="E472" s="542"/>
      <c r="F472" s="543">
        <v>0</v>
      </c>
      <c r="G472" s="542"/>
      <c r="H472" s="544"/>
    </row>
    <row r="473" spans="1:8" s="508" customFormat="1" ht="24.75" customHeight="1" hidden="1">
      <c r="A473" s="541" t="s">
        <v>352</v>
      </c>
      <c r="B473" s="363"/>
      <c r="C473" s="363">
        <f t="shared" si="26"/>
        <v>0</v>
      </c>
      <c r="D473" s="360"/>
      <c r="E473" s="542"/>
      <c r="F473" s="539">
        <f>SUM(F474:F478)</f>
        <v>0</v>
      </c>
      <c r="G473" s="542"/>
      <c r="H473" s="544"/>
    </row>
    <row r="474" spans="1:8" s="508" customFormat="1" ht="24.75" customHeight="1">
      <c r="A474" s="534" t="s">
        <v>353</v>
      </c>
      <c r="B474" s="360">
        <f>SUM(B475:B477)</f>
        <v>0</v>
      </c>
      <c r="C474" s="360">
        <f t="shared" si="26"/>
        <v>20</v>
      </c>
      <c r="D474" s="360">
        <f>SUM(D475:D477)</f>
        <v>0</v>
      </c>
      <c r="E474" s="536">
        <f>D474/C474</f>
        <v>0</v>
      </c>
      <c r="F474" s="539">
        <f>SUM(F475:F477)</f>
        <v>0</v>
      </c>
      <c r="G474" s="536"/>
      <c r="H474" s="540">
        <f>SUM(H475:H477)</f>
        <v>20</v>
      </c>
    </row>
    <row r="475" spans="1:256" s="506" customFormat="1" ht="24.75" customHeight="1">
      <c r="A475" s="541" t="s">
        <v>341</v>
      </c>
      <c r="B475" s="363"/>
      <c r="C475" s="363">
        <f t="shared" si="26"/>
        <v>0</v>
      </c>
      <c r="D475" s="363"/>
      <c r="E475" s="542"/>
      <c r="F475" s="543"/>
      <c r="G475" s="542"/>
      <c r="H475" s="518"/>
      <c r="I475" s="519"/>
      <c r="J475" s="519"/>
      <c r="K475" s="519"/>
      <c r="L475" s="519"/>
      <c r="M475" s="519"/>
      <c r="N475" s="519"/>
      <c r="O475" s="519"/>
      <c r="P475" s="519"/>
      <c r="Q475" s="519"/>
      <c r="R475" s="519"/>
      <c r="S475" s="519"/>
      <c r="T475" s="519"/>
      <c r="U475" s="519"/>
      <c r="V475" s="519"/>
      <c r="W475" s="519"/>
      <c r="X475" s="519"/>
      <c r="Y475" s="519"/>
      <c r="Z475" s="519"/>
      <c r="AA475" s="519"/>
      <c r="AB475" s="519"/>
      <c r="AC475" s="519"/>
      <c r="AD475" s="519"/>
      <c r="AE475" s="519"/>
      <c r="AF475" s="519"/>
      <c r="HQ475" s="519"/>
      <c r="HR475" s="519"/>
      <c r="HS475" s="519"/>
      <c r="HT475" s="519"/>
      <c r="HU475" s="519"/>
      <c r="HV475" s="519"/>
      <c r="HW475" s="519"/>
      <c r="HX475" s="519"/>
      <c r="HY475" s="519"/>
      <c r="HZ475" s="519"/>
      <c r="IA475" s="519"/>
      <c r="IB475" s="519"/>
      <c r="IC475" s="519"/>
      <c r="ID475" s="519"/>
      <c r="IE475" s="519"/>
      <c r="IF475" s="519"/>
      <c r="IG475" s="519"/>
      <c r="IH475" s="519"/>
      <c r="II475" s="519"/>
      <c r="IJ475" s="519"/>
      <c r="IK475" s="519"/>
      <c r="IL475" s="519"/>
      <c r="IM475" s="519"/>
      <c r="IN475" s="519"/>
      <c r="IO475" s="519"/>
      <c r="IP475" s="519"/>
      <c r="IQ475" s="519"/>
      <c r="IR475" s="519"/>
      <c r="IS475" s="519"/>
      <c r="IT475" s="519"/>
      <c r="IU475" s="519"/>
      <c r="IV475" s="519"/>
    </row>
    <row r="476" spans="1:256" s="506" customFormat="1" ht="24.75" customHeight="1">
      <c r="A476" s="541" t="s">
        <v>354</v>
      </c>
      <c r="B476" s="363"/>
      <c r="C476" s="363">
        <f t="shared" si="26"/>
        <v>20</v>
      </c>
      <c r="D476" s="363"/>
      <c r="E476" s="542">
        <f>D476/C476</f>
        <v>0</v>
      </c>
      <c r="F476" s="543"/>
      <c r="G476" s="542"/>
      <c r="H476" s="518">
        <v>20</v>
      </c>
      <c r="I476" s="519"/>
      <c r="J476" s="519"/>
      <c r="K476" s="519"/>
      <c r="L476" s="519"/>
      <c r="M476" s="519"/>
      <c r="N476" s="519"/>
      <c r="O476" s="519"/>
      <c r="P476" s="519"/>
      <c r="Q476" s="519"/>
      <c r="R476" s="519"/>
      <c r="S476" s="519"/>
      <c r="T476" s="519"/>
      <c r="U476" s="519"/>
      <c r="V476" s="519"/>
      <c r="W476" s="519"/>
      <c r="X476" s="519"/>
      <c r="Y476" s="519"/>
      <c r="Z476" s="519"/>
      <c r="AA476" s="519"/>
      <c r="AB476" s="519"/>
      <c r="AC476" s="519"/>
      <c r="AD476" s="519"/>
      <c r="AE476" s="519"/>
      <c r="AF476" s="519"/>
      <c r="HQ476" s="519"/>
      <c r="HR476" s="519"/>
      <c r="HS476" s="519"/>
      <c r="HT476" s="519"/>
      <c r="HU476" s="519"/>
      <c r="HV476" s="519"/>
      <c r="HW476" s="519"/>
      <c r="HX476" s="519"/>
      <c r="HY476" s="519"/>
      <c r="HZ476" s="519"/>
      <c r="IA476" s="519"/>
      <c r="IB476" s="519"/>
      <c r="IC476" s="519"/>
      <c r="ID476" s="519"/>
      <c r="IE476" s="519"/>
      <c r="IF476" s="519"/>
      <c r="IG476" s="519"/>
      <c r="IH476" s="519"/>
      <c r="II476" s="519"/>
      <c r="IJ476" s="519"/>
      <c r="IK476" s="519"/>
      <c r="IL476" s="519"/>
      <c r="IM476" s="519"/>
      <c r="IN476" s="519"/>
      <c r="IO476" s="519"/>
      <c r="IP476" s="519"/>
      <c r="IQ476" s="519"/>
      <c r="IR476" s="519"/>
      <c r="IS476" s="519"/>
      <c r="IT476" s="519"/>
      <c r="IU476" s="519"/>
      <c r="IV476" s="519"/>
    </row>
    <row r="477" spans="1:256" s="506" customFormat="1" ht="24.75" customHeight="1">
      <c r="A477" s="541" t="s">
        <v>355</v>
      </c>
      <c r="B477" s="363"/>
      <c r="C477" s="363">
        <f t="shared" si="26"/>
        <v>0</v>
      </c>
      <c r="D477" s="363"/>
      <c r="E477" s="542"/>
      <c r="F477" s="543"/>
      <c r="G477" s="542"/>
      <c r="H477" s="518"/>
      <c r="I477" s="519"/>
      <c r="J477" s="519"/>
      <c r="K477" s="519"/>
      <c r="L477" s="519"/>
      <c r="M477" s="519"/>
      <c r="N477" s="519"/>
      <c r="O477" s="519"/>
      <c r="P477" s="519"/>
      <c r="Q477" s="519"/>
      <c r="R477" s="519"/>
      <c r="S477" s="519"/>
      <c r="T477" s="519"/>
      <c r="U477" s="519"/>
      <c r="V477" s="519"/>
      <c r="W477" s="519"/>
      <c r="X477" s="519"/>
      <c r="Y477" s="519"/>
      <c r="Z477" s="519"/>
      <c r="AA477" s="519"/>
      <c r="AB477" s="519"/>
      <c r="AC477" s="519"/>
      <c r="AD477" s="519"/>
      <c r="AE477" s="519"/>
      <c r="AF477" s="519"/>
      <c r="HQ477" s="519"/>
      <c r="HR477" s="519"/>
      <c r="HS477" s="519"/>
      <c r="HT477" s="519"/>
      <c r="HU477" s="519"/>
      <c r="HV477" s="519"/>
      <c r="HW477" s="519"/>
      <c r="HX477" s="519"/>
      <c r="HY477" s="519"/>
      <c r="HZ477" s="519"/>
      <c r="IA477" s="519"/>
      <c r="IB477" s="519"/>
      <c r="IC477" s="519"/>
      <c r="ID477" s="519"/>
      <c r="IE477" s="519"/>
      <c r="IF477" s="519"/>
      <c r="IG477" s="519"/>
      <c r="IH477" s="519"/>
      <c r="II477" s="519"/>
      <c r="IJ477" s="519"/>
      <c r="IK477" s="519"/>
      <c r="IL477" s="519"/>
      <c r="IM477" s="519"/>
      <c r="IN477" s="519"/>
      <c r="IO477" s="519"/>
      <c r="IP477" s="519"/>
      <c r="IQ477" s="519"/>
      <c r="IR477" s="519"/>
      <c r="IS477" s="519"/>
      <c r="IT477" s="519"/>
      <c r="IU477" s="519"/>
      <c r="IV477" s="519"/>
    </row>
    <row r="478" spans="1:8" s="508" customFormat="1" ht="24.75" customHeight="1" hidden="1">
      <c r="A478" s="534" t="s">
        <v>356</v>
      </c>
      <c r="B478" s="360">
        <f>SUM(B479:B482)</f>
        <v>0</v>
      </c>
      <c r="C478" s="360">
        <f t="shared" si="26"/>
        <v>0</v>
      </c>
      <c r="D478" s="360">
        <f>SUM(D479:D482)</f>
        <v>0</v>
      </c>
      <c r="E478" s="536"/>
      <c r="F478" s="539">
        <f>SUM(F479:F482)</f>
        <v>0</v>
      </c>
      <c r="G478" s="536"/>
      <c r="H478" s="540">
        <f>SUM(H479:H482)</f>
        <v>0</v>
      </c>
    </row>
    <row r="479" spans="1:256" s="509" customFormat="1" ht="24.75" customHeight="1" hidden="1">
      <c r="A479" s="541" t="s">
        <v>341</v>
      </c>
      <c r="B479" s="363"/>
      <c r="C479" s="363">
        <f t="shared" si="26"/>
        <v>0</v>
      </c>
      <c r="D479" s="363"/>
      <c r="E479" s="542"/>
      <c r="F479" s="543"/>
      <c r="G479" s="542"/>
      <c r="H479" s="518"/>
      <c r="I479" s="519"/>
      <c r="J479" s="519"/>
      <c r="K479" s="519"/>
      <c r="L479" s="519"/>
      <c r="M479" s="519"/>
      <c r="N479" s="519"/>
      <c r="O479" s="519"/>
      <c r="P479" s="519"/>
      <c r="Q479" s="519"/>
      <c r="R479" s="519"/>
      <c r="S479" s="519"/>
      <c r="T479" s="519"/>
      <c r="U479" s="519"/>
      <c r="V479" s="519"/>
      <c r="W479" s="519"/>
      <c r="X479" s="519"/>
      <c r="Y479" s="519"/>
      <c r="Z479" s="519"/>
      <c r="AA479" s="519"/>
      <c r="AB479" s="519"/>
      <c r="AC479" s="519"/>
      <c r="AD479" s="519"/>
      <c r="AE479" s="519"/>
      <c r="AF479" s="519"/>
      <c r="HQ479" s="519"/>
      <c r="HR479" s="519"/>
      <c r="HS479" s="519"/>
      <c r="HT479" s="519"/>
      <c r="HU479" s="519"/>
      <c r="HV479" s="519"/>
      <c r="HW479" s="519"/>
      <c r="HX479" s="519"/>
      <c r="HY479" s="519"/>
      <c r="HZ479" s="519"/>
      <c r="IA479" s="519"/>
      <c r="IB479" s="519"/>
      <c r="IC479" s="519"/>
      <c r="ID479" s="519"/>
      <c r="IE479" s="519"/>
      <c r="IF479" s="519"/>
      <c r="IG479" s="519"/>
      <c r="IH479" s="519"/>
      <c r="II479" s="519"/>
      <c r="IJ479" s="519"/>
      <c r="IK479" s="519"/>
      <c r="IL479" s="519"/>
      <c r="IM479" s="519"/>
      <c r="IN479" s="519"/>
      <c r="IO479" s="519"/>
      <c r="IP479" s="519"/>
      <c r="IQ479" s="519"/>
      <c r="IR479" s="519"/>
      <c r="IS479" s="519"/>
      <c r="IT479" s="519"/>
      <c r="IU479" s="519"/>
      <c r="IV479" s="519"/>
    </row>
    <row r="480" spans="1:256" s="506" customFormat="1" ht="24.75" customHeight="1" hidden="1">
      <c r="A480" s="541" t="s">
        <v>357</v>
      </c>
      <c r="B480" s="363"/>
      <c r="C480" s="363">
        <f t="shared" si="26"/>
        <v>0</v>
      </c>
      <c r="D480" s="363"/>
      <c r="E480" s="542"/>
      <c r="F480" s="543"/>
      <c r="G480" s="542"/>
      <c r="H480" s="518"/>
      <c r="I480" s="519"/>
      <c r="J480" s="519"/>
      <c r="K480" s="519"/>
      <c r="L480" s="519"/>
      <c r="M480" s="519"/>
      <c r="N480" s="519"/>
      <c r="O480" s="519"/>
      <c r="P480" s="519"/>
      <c r="Q480" s="519"/>
      <c r="R480" s="519"/>
      <c r="S480" s="519"/>
      <c r="T480" s="519"/>
      <c r="U480" s="519"/>
      <c r="V480" s="519"/>
      <c r="W480" s="519"/>
      <c r="X480" s="519"/>
      <c r="Y480" s="519"/>
      <c r="Z480" s="519"/>
      <c r="AA480" s="519"/>
      <c r="AB480" s="519"/>
      <c r="AC480" s="519"/>
      <c r="AD480" s="519"/>
      <c r="AE480" s="519"/>
      <c r="AF480" s="519"/>
      <c r="HQ480" s="519"/>
      <c r="HR480" s="519"/>
      <c r="HS480" s="519"/>
      <c r="HT480" s="519"/>
      <c r="HU480" s="519"/>
      <c r="HV480" s="519"/>
      <c r="HW480" s="519"/>
      <c r="HX480" s="519"/>
      <c r="HY480" s="519"/>
      <c r="HZ480" s="519"/>
      <c r="IA480" s="519"/>
      <c r="IB480" s="519"/>
      <c r="IC480" s="519"/>
      <c r="ID480" s="519"/>
      <c r="IE480" s="519"/>
      <c r="IF480" s="519"/>
      <c r="IG480" s="519"/>
      <c r="IH480" s="519"/>
      <c r="II480" s="519"/>
      <c r="IJ480" s="519"/>
      <c r="IK480" s="519"/>
      <c r="IL480" s="519"/>
      <c r="IM480" s="519"/>
      <c r="IN480" s="519"/>
      <c r="IO480" s="519"/>
      <c r="IP480" s="519"/>
      <c r="IQ480" s="519"/>
      <c r="IR480" s="519"/>
      <c r="IS480" s="519"/>
      <c r="IT480" s="519"/>
      <c r="IU480" s="519"/>
      <c r="IV480" s="519"/>
    </row>
    <row r="481" spans="1:256" s="506" customFormat="1" ht="24.75" customHeight="1" hidden="1">
      <c r="A481" s="541" t="s">
        <v>358</v>
      </c>
      <c r="B481" s="363"/>
      <c r="C481" s="363">
        <f t="shared" si="26"/>
        <v>0</v>
      </c>
      <c r="D481" s="363"/>
      <c r="E481" s="542"/>
      <c r="F481" s="543"/>
      <c r="G481" s="542"/>
      <c r="H481" s="518"/>
      <c r="I481" s="519"/>
      <c r="J481" s="519"/>
      <c r="K481" s="519"/>
      <c r="L481" s="519"/>
      <c r="M481" s="519"/>
      <c r="N481" s="519"/>
      <c r="O481" s="519"/>
      <c r="P481" s="519"/>
      <c r="Q481" s="519"/>
      <c r="R481" s="519"/>
      <c r="S481" s="519"/>
      <c r="T481" s="519"/>
      <c r="U481" s="519"/>
      <c r="V481" s="519"/>
      <c r="W481" s="519"/>
      <c r="X481" s="519"/>
      <c r="Y481" s="519"/>
      <c r="Z481" s="519"/>
      <c r="AA481" s="519"/>
      <c r="AB481" s="519"/>
      <c r="AC481" s="519"/>
      <c r="AD481" s="519"/>
      <c r="AE481" s="519"/>
      <c r="AF481" s="519"/>
      <c r="HQ481" s="519"/>
      <c r="HR481" s="519"/>
      <c r="HS481" s="519"/>
      <c r="HT481" s="519"/>
      <c r="HU481" s="519"/>
      <c r="HV481" s="519"/>
      <c r="HW481" s="519"/>
      <c r="HX481" s="519"/>
      <c r="HY481" s="519"/>
      <c r="HZ481" s="519"/>
      <c r="IA481" s="519"/>
      <c r="IB481" s="519"/>
      <c r="IC481" s="519"/>
      <c r="ID481" s="519"/>
      <c r="IE481" s="519"/>
      <c r="IF481" s="519"/>
      <c r="IG481" s="519"/>
      <c r="IH481" s="519"/>
      <c r="II481" s="519"/>
      <c r="IJ481" s="519"/>
      <c r="IK481" s="519"/>
      <c r="IL481" s="519"/>
      <c r="IM481" s="519"/>
      <c r="IN481" s="519"/>
      <c r="IO481" s="519"/>
      <c r="IP481" s="519"/>
      <c r="IQ481" s="519"/>
      <c r="IR481" s="519"/>
      <c r="IS481" s="519"/>
      <c r="IT481" s="519"/>
      <c r="IU481" s="519"/>
      <c r="IV481" s="519"/>
    </row>
    <row r="482" spans="1:256" s="506" customFormat="1" ht="24.75" customHeight="1" hidden="1">
      <c r="A482" s="541" t="s">
        <v>359</v>
      </c>
      <c r="B482" s="363"/>
      <c r="C482" s="363">
        <f t="shared" si="26"/>
        <v>0</v>
      </c>
      <c r="D482" s="363"/>
      <c r="E482" s="542"/>
      <c r="F482" s="543"/>
      <c r="G482" s="542"/>
      <c r="H482" s="518"/>
      <c r="I482" s="519"/>
      <c r="J482" s="519"/>
      <c r="K482" s="519"/>
      <c r="L482" s="519"/>
      <c r="M482" s="519"/>
      <c r="N482" s="519"/>
      <c r="O482" s="519"/>
      <c r="P482" s="519"/>
      <c r="Q482" s="519"/>
      <c r="R482" s="519"/>
      <c r="S482" s="519"/>
      <c r="T482" s="519"/>
      <c r="U482" s="519"/>
      <c r="V482" s="519"/>
      <c r="W482" s="519"/>
      <c r="X482" s="519"/>
      <c r="Y482" s="519"/>
      <c r="Z482" s="519"/>
      <c r="AA482" s="519"/>
      <c r="AB482" s="519"/>
      <c r="AC482" s="519"/>
      <c r="AD482" s="519"/>
      <c r="AE482" s="519"/>
      <c r="AF482" s="519"/>
      <c r="HQ482" s="519"/>
      <c r="HR482" s="519"/>
      <c r="HS482" s="519"/>
      <c r="HT482" s="519"/>
      <c r="HU482" s="519"/>
      <c r="HV482" s="519"/>
      <c r="HW482" s="519"/>
      <c r="HX482" s="519"/>
      <c r="HY482" s="519"/>
      <c r="HZ482" s="519"/>
      <c r="IA482" s="519"/>
      <c r="IB482" s="519"/>
      <c r="IC482" s="519"/>
      <c r="ID482" s="519"/>
      <c r="IE482" s="519"/>
      <c r="IF482" s="519"/>
      <c r="IG482" s="519"/>
      <c r="IH482" s="519"/>
      <c r="II482" s="519"/>
      <c r="IJ482" s="519"/>
      <c r="IK482" s="519"/>
      <c r="IL482" s="519"/>
      <c r="IM482" s="519"/>
      <c r="IN482" s="519"/>
      <c r="IO482" s="519"/>
      <c r="IP482" s="519"/>
      <c r="IQ482" s="519"/>
      <c r="IR482" s="519"/>
      <c r="IS482" s="519"/>
      <c r="IT482" s="519"/>
      <c r="IU482" s="519"/>
      <c r="IV482" s="519"/>
    </row>
    <row r="483" spans="1:8" s="508" customFormat="1" ht="24.75" customHeight="1" hidden="1">
      <c r="A483" s="534" t="s">
        <v>360</v>
      </c>
      <c r="B483" s="360">
        <f>SUM(B484:B487)</f>
        <v>0</v>
      </c>
      <c r="C483" s="360">
        <f t="shared" si="26"/>
        <v>0</v>
      </c>
      <c r="D483" s="360">
        <f>SUM(D484:D487)</f>
        <v>0</v>
      </c>
      <c r="E483" s="536"/>
      <c r="F483" s="539">
        <f>SUM(F484:F487)</f>
        <v>0</v>
      </c>
      <c r="G483" s="536"/>
      <c r="H483" s="540"/>
    </row>
    <row r="484" spans="1:256" s="509" customFormat="1" ht="24.75" customHeight="1" hidden="1">
      <c r="A484" s="541" t="s">
        <v>361</v>
      </c>
      <c r="B484" s="363"/>
      <c r="C484" s="363">
        <f t="shared" si="26"/>
        <v>0</v>
      </c>
      <c r="D484" s="363"/>
      <c r="E484" s="542"/>
      <c r="F484" s="543"/>
      <c r="G484" s="542"/>
      <c r="H484" s="518"/>
      <c r="I484" s="519"/>
      <c r="J484" s="519"/>
      <c r="K484" s="519"/>
      <c r="L484" s="519"/>
      <c r="M484" s="519"/>
      <c r="N484" s="519"/>
      <c r="O484" s="519"/>
      <c r="P484" s="519"/>
      <c r="Q484" s="519"/>
      <c r="R484" s="519"/>
      <c r="S484" s="519"/>
      <c r="T484" s="519"/>
      <c r="U484" s="519"/>
      <c r="V484" s="519"/>
      <c r="W484" s="519"/>
      <c r="X484" s="519"/>
      <c r="Y484" s="519"/>
      <c r="Z484" s="519"/>
      <c r="AA484" s="519"/>
      <c r="AB484" s="519"/>
      <c r="AC484" s="519"/>
      <c r="AD484" s="519"/>
      <c r="AE484" s="519"/>
      <c r="AF484" s="519"/>
      <c r="HQ484" s="519"/>
      <c r="HR484" s="519"/>
      <c r="HS484" s="519"/>
      <c r="HT484" s="519"/>
      <c r="HU484" s="519"/>
      <c r="HV484" s="519"/>
      <c r="HW484" s="519"/>
      <c r="HX484" s="519"/>
      <c r="HY484" s="519"/>
      <c r="HZ484" s="519"/>
      <c r="IA484" s="519"/>
      <c r="IB484" s="519"/>
      <c r="IC484" s="519"/>
      <c r="ID484" s="519"/>
      <c r="IE484" s="519"/>
      <c r="IF484" s="519"/>
      <c r="IG484" s="519"/>
      <c r="IH484" s="519"/>
      <c r="II484" s="519"/>
      <c r="IJ484" s="519"/>
      <c r="IK484" s="519"/>
      <c r="IL484" s="519"/>
      <c r="IM484" s="519"/>
      <c r="IN484" s="519"/>
      <c r="IO484" s="519"/>
      <c r="IP484" s="519"/>
      <c r="IQ484" s="519"/>
      <c r="IR484" s="519"/>
      <c r="IS484" s="519"/>
      <c r="IT484" s="519"/>
      <c r="IU484" s="519"/>
      <c r="IV484" s="519"/>
    </row>
    <row r="485" spans="1:8" s="508" customFormat="1" ht="24.75" customHeight="1" hidden="1">
      <c r="A485" s="541" t="s">
        <v>362</v>
      </c>
      <c r="B485" s="363"/>
      <c r="C485" s="363">
        <f t="shared" si="26"/>
        <v>0</v>
      </c>
      <c r="D485" s="363"/>
      <c r="E485" s="542"/>
      <c r="F485" s="543"/>
      <c r="G485" s="542"/>
      <c r="H485" s="544"/>
    </row>
    <row r="486" spans="1:256" s="511" customFormat="1" ht="24.75" customHeight="1" hidden="1">
      <c r="A486" s="541" t="s">
        <v>363</v>
      </c>
      <c r="B486" s="363"/>
      <c r="C486" s="363">
        <f t="shared" si="26"/>
        <v>0</v>
      </c>
      <c r="D486" s="363"/>
      <c r="E486" s="542"/>
      <c r="F486" s="543"/>
      <c r="G486" s="542"/>
      <c r="H486" s="518"/>
      <c r="I486" s="519"/>
      <c r="J486" s="519"/>
      <c r="K486" s="519"/>
      <c r="L486" s="519"/>
      <c r="M486" s="519"/>
      <c r="N486" s="519"/>
      <c r="O486" s="519"/>
      <c r="P486" s="519"/>
      <c r="Q486" s="519"/>
      <c r="R486" s="519"/>
      <c r="S486" s="519"/>
      <c r="T486" s="519"/>
      <c r="U486" s="519"/>
      <c r="V486" s="519"/>
      <c r="W486" s="519"/>
      <c r="X486" s="519"/>
      <c r="Y486" s="519"/>
      <c r="Z486" s="519"/>
      <c r="AA486" s="519"/>
      <c r="AB486" s="519"/>
      <c r="AC486" s="519"/>
      <c r="AD486" s="519"/>
      <c r="AE486" s="519"/>
      <c r="AF486" s="519"/>
      <c r="HQ486" s="519"/>
      <c r="HR486" s="519"/>
      <c r="HS486" s="519"/>
      <c r="HT486" s="519"/>
      <c r="HU486" s="519"/>
      <c r="HV486" s="519"/>
      <c r="HW486" s="519"/>
      <c r="HX486" s="519"/>
      <c r="HY486" s="519"/>
      <c r="HZ486" s="519"/>
      <c r="IA486" s="519"/>
      <c r="IB486" s="519"/>
      <c r="IC486" s="519"/>
      <c r="ID486" s="519"/>
      <c r="IE486" s="519"/>
      <c r="IF486" s="519"/>
      <c r="IG486" s="519"/>
      <c r="IH486" s="519"/>
      <c r="II486" s="519"/>
      <c r="IJ486" s="519"/>
      <c r="IK486" s="519"/>
      <c r="IL486" s="519"/>
      <c r="IM486" s="519"/>
      <c r="IN486" s="519"/>
      <c r="IO486" s="519"/>
      <c r="IP486" s="519"/>
      <c r="IQ486" s="519"/>
      <c r="IR486" s="519"/>
      <c r="IS486" s="519"/>
      <c r="IT486" s="519"/>
      <c r="IU486" s="519"/>
      <c r="IV486" s="519"/>
    </row>
    <row r="487" spans="1:8" s="508" customFormat="1" ht="24.75" customHeight="1" hidden="1">
      <c r="A487" s="541" t="s">
        <v>364</v>
      </c>
      <c r="B487" s="363"/>
      <c r="C487" s="363">
        <f t="shared" si="26"/>
        <v>0</v>
      </c>
      <c r="D487" s="363"/>
      <c r="E487" s="542"/>
      <c r="F487" s="543"/>
      <c r="G487" s="542"/>
      <c r="H487" s="544"/>
    </row>
    <row r="488" spans="1:8" s="508" customFormat="1" ht="24.75" customHeight="1">
      <c r="A488" s="534" t="s">
        <v>365</v>
      </c>
      <c r="B488" s="360">
        <f>SUM(B489:B494)</f>
        <v>35</v>
      </c>
      <c r="C488" s="360">
        <f t="shared" si="26"/>
        <v>19</v>
      </c>
      <c r="D488" s="360">
        <f>SUM(D489:D494)</f>
        <v>19</v>
      </c>
      <c r="E488" s="536">
        <f>D488/C488</f>
        <v>1</v>
      </c>
      <c r="F488" s="539">
        <f>SUM(F489:F494)</f>
        <v>43</v>
      </c>
      <c r="G488" s="536">
        <f>(D488-F488)/F488</f>
        <v>-0.5581395348837209</v>
      </c>
      <c r="H488" s="540">
        <f>SUM(H489:H494)</f>
        <v>0</v>
      </c>
    </row>
    <row r="489" spans="1:8" s="508" customFormat="1" ht="24.75" customHeight="1">
      <c r="A489" s="541" t="s">
        <v>341</v>
      </c>
      <c r="B489" s="363"/>
      <c r="C489" s="363">
        <f t="shared" si="26"/>
        <v>0</v>
      </c>
      <c r="D489" s="360"/>
      <c r="E489" s="542"/>
      <c r="F489" s="543">
        <v>0</v>
      </c>
      <c r="G489" s="542"/>
      <c r="H489" s="544"/>
    </row>
    <row r="490" spans="1:256" s="510" customFormat="1" ht="24.75" customHeight="1">
      <c r="A490" s="541" t="s">
        <v>366</v>
      </c>
      <c r="B490" s="363">
        <v>7</v>
      </c>
      <c r="C490" s="363">
        <f t="shared" si="26"/>
        <v>2</v>
      </c>
      <c r="D490" s="363">
        <v>2</v>
      </c>
      <c r="E490" s="542">
        <f>D490/C490</f>
        <v>1</v>
      </c>
      <c r="F490" s="543">
        <v>43</v>
      </c>
      <c r="G490" s="542">
        <f>(D490-F490)/F490</f>
        <v>-0.9534883720930233</v>
      </c>
      <c r="H490" s="518"/>
      <c r="I490" s="519"/>
      <c r="J490" s="519"/>
      <c r="K490" s="519"/>
      <c r="L490" s="519"/>
      <c r="M490" s="519"/>
      <c r="N490" s="519"/>
      <c r="O490" s="519"/>
      <c r="P490" s="519"/>
      <c r="Q490" s="519"/>
      <c r="R490" s="519"/>
      <c r="S490" s="519"/>
      <c r="T490" s="519"/>
      <c r="U490" s="519"/>
      <c r="V490" s="519"/>
      <c r="W490" s="519"/>
      <c r="X490" s="519"/>
      <c r="Y490" s="519"/>
      <c r="Z490" s="519"/>
      <c r="AA490" s="519"/>
      <c r="AB490" s="519"/>
      <c r="AC490" s="519"/>
      <c r="AD490" s="519"/>
      <c r="AE490" s="519"/>
      <c r="AF490" s="519"/>
      <c r="HQ490" s="519"/>
      <c r="HR490" s="519"/>
      <c r="HS490" s="519"/>
      <c r="HT490" s="519"/>
      <c r="HU490" s="519"/>
      <c r="HV490" s="519"/>
      <c r="HW490" s="519"/>
      <c r="HX490" s="519"/>
      <c r="HY490" s="519"/>
      <c r="HZ490" s="519"/>
      <c r="IA490" s="519"/>
      <c r="IB490" s="519"/>
      <c r="IC490" s="519"/>
      <c r="ID490" s="519"/>
      <c r="IE490" s="519"/>
      <c r="IF490" s="519"/>
      <c r="IG490" s="519"/>
      <c r="IH490" s="519"/>
      <c r="II490" s="519"/>
      <c r="IJ490" s="519"/>
      <c r="IK490" s="519"/>
      <c r="IL490" s="519"/>
      <c r="IM490" s="519"/>
      <c r="IN490" s="519"/>
      <c r="IO490" s="519"/>
      <c r="IP490" s="519"/>
      <c r="IQ490" s="519"/>
      <c r="IR490" s="519"/>
      <c r="IS490" s="519"/>
      <c r="IT490" s="519"/>
      <c r="IU490" s="519"/>
      <c r="IV490" s="519"/>
    </row>
    <row r="491" spans="1:256" s="510" customFormat="1" ht="24.75" customHeight="1">
      <c r="A491" s="541" t="s">
        <v>367</v>
      </c>
      <c r="B491" s="363"/>
      <c r="C491" s="363">
        <f t="shared" si="26"/>
        <v>0</v>
      </c>
      <c r="D491" s="363">
        <v>0</v>
      </c>
      <c r="E491" s="542"/>
      <c r="F491" s="543">
        <v>0</v>
      </c>
      <c r="G491" s="542"/>
      <c r="H491" s="518"/>
      <c r="I491" s="519"/>
      <c r="J491" s="519"/>
      <c r="K491" s="519"/>
      <c r="L491" s="519"/>
      <c r="M491" s="519"/>
      <c r="N491" s="519"/>
      <c r="O491" s="519"/>
      <c r="P491" s="519"/>
      <c r="Q491" s="519"/>
      <c r="R491" s="519"/>
      <c r="S491" s="519"/>
      <c r="T491" s="519"/>
      <c r="U491" s="519"/>
      <c r="V491" s="519"/>
      <c r="W491" s="519"/>
      <c r="X491" s="519"/>
      <c r="Y491" s="519"/>
      <c r="Z491" s="519"/>
      <c r="AA491" s="519"/>
      <c r="AB491" s="519"/>
      <c r="AC491" s="519"/>
      <c r="AD491" s="519"/>
      <c r="AE491" s="519"/>
      <c r="AF491" s="519"/>
      <c r="HQ491" s="519"/>
      <c r="HR491" s="519"/>
      <c r="HS491" s="519"/>
      <c r="HT491" s="519"/>
      <c r="HU491" s="519"/>
      <c r="HV491" s="519"/>
      <c r="HW491" s="519"/>
      <c r="HX491" s="519"/>
      <c r="HY491" s="519"/>
      <c r="HZ491" s="519"/>
      <c r="IA491" s="519"/>
      <c r="IB491" s="519"/>
      <c r="IC491" s="519"/>
      <c r="ID491" s="519"/>
      <c r="IE491" s="519"/>
      <c r="IF491" s="519"/>
      <c r="IG491" s="519"/>
      <c r="IH491" s="519"/>
      <c r="II491" s="519"/>
      <c r="IJ491" s="519"/>
      <c r="IK491" s="519"/>
      <c r="IL491" s="519"/>
      <c r="IM491" s="519"/>
      <c r="IN491" s="519"/>
      <c r="IO491" s="519"/>
      <c r="IP491" s="519"/>
      <c r="IQ491" s="519"/>
      <c r="IR491" s="519"/>
      <c r="IS491" s="519"/>
      <c r="IT491" s="519"/>
      <c r="IU491" s="519"/>
      <c r="IV491" s="519"/>
    </row>
    <row r="492" spans="1:256" s="510" customFormat="1" ht="24.75" customHeight="1">
      <c r="A492" s="541" t="s">
        <v>368</v>
      </c>
      <c r="B492" s="363"/>
      <c r="C492" s="363">
        <f t="shared" si="26"/>
        <v>0</v>
      </c>
      <c r="D492" s="363">
        <v>0</v>
      </c>
      <c r="E492" s="542"/>
      <c r="F492" s="543">
        <v>0</v>
      </c>
      <c r="G492" s="542"/>
      <c r="H492" s="518"/>
      <c r="I492" s="519"/>
      <c r="J492" s="519"/>
      <c r="K492" s="519"/>
      <c r="L492" s="519"/>
      <c r="M492" s="519"/>
      <c r="N492" s="519"/>
      <c r="O492" s="519"/>
      <c r="P492" s="519"/>
      <c r="Q492" s="519"/>
      <c r="R492" s="519"/>
      <c r="S492" s="519"/>
      <c r="T492" s="519"/>
      <c r="U492" s="519"/>
      <c r="V492" s="519"/>
      <c r="W492" s="519"/>
      <c r="X492" s="519"/>
      <c r="Y492" s="519"/>
      <c r="Z492" s="519"/>
      <c r="AA492" s="519"/>
      <c r="AB492" s="519"/>
      <c r="AC492" s="519"/>
      <c r="AD492" s="519"/>
      <c r="AE492" s="519"/>
      <c r="AF492" s="519"/>
      <c r="HQ492" s="519"/>
      <c r="HR492" s="519"/>
      <c r="HS492" s="519"/>
      <c r="HT492" s="519"/>
      <c r="HU492" s="519"/>
      <c r="HV492" s="519"/>
      <c r="HW492" s="519"/>
      <c r="HX492" s="519"/>
      <c r="HY492" s="519"/>
      <c r="HZ492" s="519"/>
      <c r="IA492" s="519"/>
      <c r="IB492" s="519"/>
      <c r="IC492" s="519"/>
      <c r="ID492" s="519"/>
      <c r="IE492" s="519"/>
      <c r="IF492" s="519"/>
      <c r="IG492" s="519"/>
      <c r="IH492" s="519"/>
      <c r="II492" s="519"/>
      <c r="IJ492" s="519"/>
      <c r="IK492" s="519"/>
      <c r="IL492" s="519"/>
      <c r="IM492" s="519"/>
      <c r="IN492" s="519"/>
      <c r="IO492" s="519"/>
      <c r="IP492" s="519"/>
      <c r="IQ492" s="519"/>
      <c r="IR492" s="519"/>
      <c r="IS492" s="519"/>
      <c r="IT492" s="519"/>
      <c r="IU492" s="519"/>
      <c r="IV492" s="519"/>
    </row>
    <row r="493" spans="1:8" s="508" customFormat="1" ht="24.75" customHeight="1">
      <c r="A493" s="541" t="s">
        <v>369</v>
      </c>
      <c r="B493" s="363"/>
      <c r="C493" s="363">
        <f t="shared" si="26"/>
        <v>0</v>
      </c>
      <c r="D493" s="363">
        <v>0</v>
      </c>
      <c r="E493" s="542"/>
      <c r="F493" s="543">
        <v>0</v>
      </c>
      <c r="G493" s="542"/>
      <c r="H493" s="544"/>
    </row>
    <row r="494" spans="1:256" s="510" customFormat="1" ht="24.75" customHeight="1">
      <c r="A494" s="541" t="s">
        <v>370</v>
      </c>
      <c r="B494" s="363">
        <v>28</v>
      </c>
      <c r="C494" s="363">
        <f t="shared" si="26"/>
        <v>17</v>
      </c>
      <c r="D494" s="363">
        <v>17</v>
      </c>
      <c r="E494" s="542">
        <f>D494/C494</f>
        <v>1</v>
      </c>
      <c r="F494" s="543">
        <v>0</v>
      </c>
      <c r="G494" s="542"/>
      <c r="H494" s="518"/>
      <c r="I494" s="519"/>
      <c r="J494" s="519"/>
      <c r="K494" s="519"/>
      <c r="L494" s="519"/>
      <c r="M494" s="519"/>
      <c r="N494" s="519"/>
      <c r="O494" s="519"/>
      <c r="P494" s="519"/>
      <c r="Q494" s="519"/>
      <c r="R494" s="519"/>
      <c r="S494" s="519"/>
      <c r="T494" s="519"/>
      <c r="U494" s="519"/>
      <c r="V494" s="519"/>
      <c r="W494" s="519"/>
      <c r="X494" s="519"/>
      <c r="Y494" s="519"/>
      <c r="Z494" s="519"/>
      <c r="AA494" s="519"/>
      <c r="AB494" s="519"/>
      <c r="AC494" s="519"/>
      <c r="AD494" s="519"/>
      <c r="AE494" s="519"/>
      <c r="AF494" s="519"/>
      <c r="HQ494" s="519"/>
      <c r="HR494" s="519"/>
      <c r="HS494" s="519"/>
      <c r="HT494" s="519"/>
      <c r="HU494" s="519"/>
      <c r="HV494" s="519"/>
      <c r="HW494" s="519"/>
      <c r="HX494" s="519"/>
      <c r="HY494" s="519"/>
      <c r="HZ494" s="519"/>
      <c r="IA494" s="519"/>
      <c r="IB494" s="519"/>
      <c r="IC494" s="519"/>
      <c r="ID494" s="519"/>
      <c r="IE494" s="519"/>
      <c r="IF494" s="519"/>
      <c r="IG494" s="519"/>
      <c r="IH494" s="519"/>
      <c r="II494" s="519"/>
      <c r="IJ494" s="519"/>
      <c r="IK494" s="519"/>
      <c r="IL494" s="519"/>
      <c r="IM494" s="519"/>
      <c r="IN494" s="519"/>
      <c r="IO494" s="519"/>
      <c r="IP494" s="519"/>
      <c r="IQ494" s="519"/>
      <c r="IR494" s="519"/>
      <c r="IS494" s="519"/>
      <c r="IT494" s="519"/>
      <c r="IU494" s="519"/>
      <c r="IV494" s="519"/>
    </row>
    <row r="495" spans="1:8" s="508" customFormat="1" ht="24.75" customHeight="1" hidden="1">
      <c r="A495" s="534" t="s">
        <v>371</v>
      </c>
      <c r="B495" s="360">
        <f>SUM(B496:B498)</f>
        <v>0</v>
      </c>
      <c r="C495" s="360">
        <f t="shared" si="26"/>
        <v>0</v>
      </c>
      <c r="D495" s="360">
        <f>SUM(D496:D498)</f>
        <v>0</v>
      </c>
      <c r="E495" s="536"/>
      <c r="F495" s="539">
        <f>SUM(F496:F498)</f>
        <v>0</v>
      </c>
      <c r="G495" s="536"/>
      <c r="H495" s="540"/>
    </row>
    <row r="496" spans="1:256" s="509" customFormat="1" ht="24.75" customHeight="1" hidden="1">
      <c r="A496" s="541" t="s">
        <v>372</v>
      </c>
      <c r="B496" s="363"/>
      <c r="C496" s="363">
        <f t="shared" si="26"/>
        <v>0</v>
      </c>
      <c r="D496" s="363"/>
      <c r="E496" s="542"/>
      <c r="F496" s="543"/>
      <c r="G496" s="542"/>
      <c r="H496" s="518"/>
      <c r="I496" s="519"/>
      <c r="J496" s="519"/>
      <c r="K496" s="519"/>
      <c r="L496" s="519"/>
      <c r="M496" s="519"/>
      <c r="N496" s="519"/>
      <c r="O496" s="519"/>
      <c r="P496" s="519"/>
      <c r="Q496" s="519"/>
      <c r="R496" s="519"/>
      <c r="S496" s="519"/>
      <c r="T496" s="519"/>
      <c r="U496" s="519"/>
      <c r="V496" s="519"/>
      <c r="W496" s="519"/>
      <c r="X496" s="519"/>
      <c r="Y496" s="519"/>
      <c r="Z496" s="519"/>
      <c r="AA496" s="519"/>
      <c r="AB496" s="519"/>
      <c r="AC496" s="519"/>
      <c r="AD496" s="519"/>
      <c r="AE496" s="519"/>
      <c r="AF496" s="519"/>
      <c r="HQ496" s="519"/>
      <c r="HR496" s="519"/>
      <c r="HS496" s="519"/>
      <c r="HT496" s="519"/>
      <c r="HU496" s="519"/>
      <c r="HV496" s="519"/>
      <c r="HW496" s="519"/>
      <c r="HX496" s="519"/>
      <c r="HY496" s="519"/>
      <c r="HZ496" s="519"/>
      <c r="IA496" s="519"/>
      <c r="IB496" s="519"/>
      <c r="IC496" s="519"/>
      <c r="ID496" s="519"/>
      <c r="IE496" s="519"/>
      <c r="IF496" s="519"/>
      <c r="IG496" s="519"/>
      <c r="IH496" s="519"/>
      <c r="II496" s="519"/>
      <c r="IJ496" s="519"/>
      <c r="IK496" s="519"/>
      <c r="IL496" s="519"/>
      <c r="IM496" s="519"/>
      <c r="IN496" s="519"/>
      <c r="IO496" s="519"/>
      <c r="IP496" s="519"/>
      <c r="IQ496" s="519"/>
      <c r="IR496" s="519"/>
      <c r="IS496" s="519"/>
      <c r="IT496" s="519"/>
      <c r="IU496" s="519"/>
      <c r="IV496" s="519"/>
    </row>
    <row r="497" spans="1:256" s="506" customFormat="1" ht="24.75" customHeight="1" hidden="1">
      <c r="A497" s="541" t="s">
        <v>373</v>
      </c>
      <c r="B497" s="363"/>
      <c r="C497" s="363">
        <f t="shared" si="26"/>
        <v>0</v>
      </c>
      <c r="D497" s="363">
        <v>0</v>
      </c>
      <c r="E497" s="542"/>
      <c r="F497" s="543"/>
      <c r="G497" s="542"/>
      <c r="H497" s="518"/>
      <c r="I497" s="519"/>
      <c r="J497" s="519"/>
      <c r="K497" s="519"/>
      <c r="L497" s="519"/>
      <c r="M497" s="519"/>
      <c r="N497" s="519"/>
      <c r="O497" s="519"/>
      <c r="P497" s="519"/>
      <c r="Q497" s="519"/>
      <c r="R497" s="519"/>
      <c r="S497" s="519"/>
      <c r="T497" s="519"/>
      <c r="U497" s="519"/>
      <c r="V497" s="519"/>
      <c r="W497" s="519"/>
      <c r="X497" s="519"/>
      <c r="Y497" s="519"/>
      <c r="Z497" s="519"/>
      <c r="AA497" s="519"/>
      <c r="AB497" s="519"/>
      <c r="AC497" s="519"/>
      <c r="AD497" s="519"/>
      <c r="AE497" s="519"/>
      <c r="AF497" s="519"/>
      <c r="HQ497" s="519"/>
      <c r="HR497" s="519"/>
      <c r="HS497" s="519"/>
      <c r="HT497" s="519"/>
      <c r="HU497" s="519"/>
      <c r="HV497" s="519"/>
      <c r="HW497" s="519"/>
      <c r="HX497" s="519"/>
      <c r="HY497" s="519"/>
      <c r="HZ497" s="519"/>
      <c r="IA497" s="519"/>
      <c r="IB497" s="519"/>
      <c r="IC497" s="519"/>
      <c r="ID497" s="519"/>
      <c r="IE497" s="519"/>
      <c r="IF497" s="519"/>
      <c r="IG497" s="519"/>
      <c r="IH497" s="519"/>
      <c r="II497" s="519"/>
      <c r="IJ497" s="519"/>
      <c r="IK497" s="519"/>
      <c r="IL497" s="519"/>
      <c r="IM497" s="519"/>
      <c r="IN497" s="519"/>
      <c r="IO497" s="519"/>
      <c r="IP497" s="519"/>
      <c r="IQ497" s="519"/>
      <c r="IR497" s="519"/>
      <c r="IS497" s="519"/>
      <c r="IT497" s="519"/>
      <c r="IU497" s="519"/>
      <c r="IV497" s="519"/>
    </row>
    <row r="498" spans="1:256" s="506" customFormat="1" ht="24.75" customHeight="1" hidden="1">
      <c r="A498" s="541" t="s">
        <v>374</v>
      </c>
      <c r="B498" s="363"/>
      <c r="C498" s="363">
        <f t="shared" si="26"/>
        <v>0</v>
      </c>
      <c r="D498" s="363">
        <v>0</v>
      </c>
      <c r="E498" s="542"/>
      <c r="F498" s="543"/>
      <c r="G498" s="542"/>
      <c r="H498" s="518"/>
      <c r="I498" s="519"/>
      <c r="J498" s="519"/>
      <c r="K498" s="519"/>
      <c r="L498" s="519"/>
      <c r="M498" s="519"/>
      <c r="N498" s="519"/>
      <c r="O498" s="519"/>
      <c r="P498" s="519"/>
      <c r="Q498" s="519"/>
      <c r="R498" s="519"/>
      <c r="S498" s="519"/>
      <c r="T498" s="519"/>
      <c r="U498" s="519"/>
      <c r="V498" s="519"/>
      <c r="W498" s="519"/>
      <c r="X498" s="519"/>
      <c r="Y498" s="519"/>
      <c r="Z498" s="519"/>
      <c r="AA498" s="519"/>
      <c r="AB498" s="519"/>
      <c r="AC498" s="519"/>
      <c r="AD498" s="519"/>
      <c r="AE498" s="519"/>
      <c r="AF498" s="519"/>
      <c r="HQ498" s="519"/>
      <c r="HR498" s="519"/>
      <c r="HS498" s="519"/>
      <c r="HT498" s="519"/>
      <c r="HU498" s="519"/>
      <c r="HV498" s="519"/>
      <c r="HW498" s="519"/>
      <c r="HX498" s="519"/>
      <c r="HY498" s="519"/>
      <c r="HZ498" s="519"/>
      <c r="IA498" s="519"/>
      <c r="IB498" s="519"/>
      <c r="IC498" s="519"/>
      <c r="ID498" s="519"/>
      <c r="IE498" s="519"/>
      <c r="IF498" s="519"/>
      <c r="IG498" s="519"/>
      <c r="IH498" s="519"/>
      <c r="II498" s="519"/>
      <c r="IJ498" s="519"/>
      <c r="IK498" s="519"/>
      <c r="IL498" s="519"/>
      <c r="IM498" s="519"/>
      <c r="IN498" s="519"/>
      <c r="IO498" s="519"/>
      <c r="IP498" s="519"/>
      <c r="IQ498" s="519"/>
      <c r="IR498" s="519"/>
      <c r="IS498" s="519"/>
      <c r="IT498" s="519"/>
      <c r="IU498" s="519"/>
      <c r="IV498" s="519"/>
    </row>
    <row r="499" spans="1:8" s="508" customFormat="1" ht="24.75" customHeight="1">
      <c r="A499" s="534" t="s">
        <v>375</v>
      </c>
      <c r="B499" s="360">
        <f>B500+B501+B502</f>
        <v>0</v>
      </c>
      <c r="C499" s="360">
        <f t="shared" si="26"/>
        <v>0</v>
      </c>
      <c r="D499" s="360">
        <f>D500+D501+D502</f>
        <v>0</v>
      </c>
      <c r="E499" s="536"/>
      <c r="F499" s="539">
        <f>F500+F501+F502</f>
        <v>50</v>
      </c>
      <c r="G499" s="536">
        <f>(D499-F499)/F499</f>
        <v>-1</v>
      </c>
      <c r="H499" s="540">
        <f>H500+H501+H502</f>
        <v>0</v>
      </c>
    </row>
    <row r="500" spans="1:256" s="509" customFormat="1" ht="24.75" customHeight="1">
      <c r="A500" s="541" t="s">
        <v>376</v>
      </c>
      <c r="B500" s="363"/>
      <c r="C500" s="363">
        <f t="shared" si="26"/>
        <v>0</v>
      </c>
      <c r="D500" s="363"/>
      <c r="E500" s="542"/>
      <c r="F500" s="539">
        <v>0</v>
      </c>
      <c r="G500" s="542"/>
      <c r="H500" s="518"/>
      <c r="I500" s="519"/>
      <c r="J500" s="519"/>
      <c r="K500" s="519"/>
      <c r="L500" s="519"/>
      <c r="M500" s="519"/>
      <c r="N500" s="519"/>
      <c r="O500" s="519"/>
      <c r="P500" s="519"/>
      <c r="Q500" s="519"/>
      <c r="R500" s="519"/>
      <c r="S500" s="519"/>
      <c r="T500" s="519"/>
      <c r="U500" s="519"/>
      <c r="V500" s="519"/>
      <c r="W500" s="519"/>
      <c r="X500" s="519"/>
      <c r="Y500" s="519"/>
      <c r="Z500" s="519"/>
      <c r="AA500" s="519"/>
      <c r="AB500" s="519"/>
      <c r="AC500" s="519"/>
      <c r="AD500" s="519"/>
      <c r="AE500" s="519"/>
      <c r="AF500" s="519"/>
      <c r="HQ500" s="519"/>
      <c r="HR500" s="519"/>
      <c r="HS500" s="519"/>
      <c r="HT500" s="519"/>
      <c r="HU500" s="519"/>
      <c r="HV500" s="519"/>
      <c r="HW500" s="519"/>
      <c r="HX500" s="519"/>
      <c r="HY500" s="519"/>
      <c r="HZ500" s="519"/>
      <c r="IA500" s="519"/>
      <c r="IB500" s="519"/>
      <c r="IC500" s="519"/>
      <c r="ID500" s="519"/>
      <c r="IE500" s="519"/>
      <c r="IF500" s="519"/>
      <c r="IG500" s="519"/>
      <c r="IH500" s="519"/>
      <c r="II500" s="519"/>
      <c r="IJ500" s="519"/>
      <c r="IK500" s="519"/>
      <c r="IL500" s="519"/>
      <c r="IM500" s="519"/>
      <c r="IN500" s="519"/>
      <c r="IO500" s="519"/>
      <c r="IP500" s="519"/>
      <c r="IQ500" s="519"/>
      <c r="IR500" s="519"/>
      <c r="IS500" s="519"/>
      <c r="IT500" s="519"/>
      <c r="IU500" s="519"/>
      <c r="IV500" s="519"/>
    </row>
    <row r="501" spans="1:256" s="510" customFormat="1" ht="24.75" customHeight="1">
      <c r="A501" s="541" t="s">
        <v>377</v>
      </c>
      <c r="B501" s="363"/>
      <c r="C501" s="363">
        <f t="shared" si="26"/>
        <v>0</v>
      </c>
      <c r="D501" s="363">
        <v>0</v>
      </c>
      <c r="E501" s="542"/>
      <c r="F501" s="543">
        <v>50</v>
      </c>
      <c r="G501" s="542">
        <f>(D501-F501)/F501</f>
        <v>-1</v>
      </c>
      <c r="H501" s="518"/>
      <c r="I501" s="519"/>
      <c r="J501" s="519"/>
      <c r="K501" s="519"/>
      <c r="L501" s="519"/>
      <c r="M501" s="519"/>
      <c r="N501" s="519"/>
      <c r="O501" s="519"/>
      <c r="P501" s="519"/>
      <c r="Q501" s="519"/>
      <c r="R501" s="519"/>
      <c r="S501" s="519"/>
      <c r="T501" s="519"/>
      <c r="U501" s="519"/>
      <c r="V501" s="519"/>
      <c r="W501" s="519"/>
      <c r="X501" s="519"/>
      <c r="Y501" s="519"/>
      <c r="Z501" s="519"/>
      <c r="AA501" s="519"/>
      <c r="AB501" s="519"/>
      <c r="AC501" s="519"/>
      <c r="AD501" s="519"/>
      <c r="AE501" s="519"/>
      <c r="AF501" s="519"/>
      <c r="HQ501" s="519"/>
      <c r="HR501" s="519"/>
      <c r="HS501" s="519"/>
      <c r="HT501" s="519"/>
      <c r="HU501" s="519"/>
      <c r="HV501" s="519"/>
      <c r="HW501" s="519"/>
      <c r="HX501" s="519"/>
      <c r="HY501" s="519"/>
      <c r="HZ501" s="519"/>
      <c r="IA501" s="519"/>
      <c r="IB501" s="519"/>
      <c r="IC501" s="519"/>
      <c r="ID501" s="519"/>
      <c r="IE501" s="519"/>
      <c r="IF501" s="519"/>
      <c r="IG501" s="519"/>
      <c r="IH501" s="519"/>
      <c r="II501" s="519"/>
      <c r="IJ501" s="519"/>
      <c r="IK501" s="519"/>
      <c r="IL501" s="519"/>
      <c r="IM501" s="519"/>
      <c r="IN501" s="519"/>
      <c r="IO501" s="519"/>
      <c r="IP501" s="519"/>
      <c r="IQ501" s="519"/>
      <c r="IR501" s="519"/>
      <c r="IS501" s="519"/>
      <c r="IT501" s="519"/>
      <c r="IU501" s="519"/>
      <c r="IV501" s="519"/>
    </row>
    <row r="502" spans="1:8" s="508" customFormat="1" ht="24.75" customHeight="1">
      <c r="A502" s="541" t="s">
        <v>378</v>
      </c>
      <c r="B502" s="363"/>
      <c r="C502" s="363">
        <f t="shared" si="26"/>
        <v>0</v>
      </c>
      <c r="D502" s="363"/>
      <c r="E502" s="542"/>
      <c r="F502" s="543">
        <v>0</v>
      </c>
      <c r="G502" s="542"/>
      <c r="H502" s="544"/>
    </row>
    <row r="503" spans="1:8" s="508" customFormat="1" ht="24.75" customHeight="1">
      <c r="A503" s="534" t="s">
        <v>379</v>
      </c>
      <c r="B503" s="360">
        <f>SUM(B504:B507)</f>
        <v>0</v>
      </c>
      <c r="C503" s="360">
        <f t="shared" si="26"/>
        <v>0</v>
      </c>
      <c r="D503" s="360">
        <f>SUM(D504:D507)</f>
        <v>0</v>
      </c>
      <c r="E503" s="536"/>
      <c r="F503" s="539">
        <f>SUM(F504:F507)</f>
        <v>-75</v>
      </c>
      <c r="G503" s="536">
        <f>(D503-F503)/F503</f>
        <v>-1</v>
      </c>
      <c r="H503" s="540">
        <f>SUM(H504:H507)</f>
        <v>0</v>
      </c>
    </row>
    <row r="504" spans="1:256" s="510" customFormat="1" ht="24.75" customHeight="1">
      <c r="A504" s="541" t="s">
        <v>380</v>
      </c>
      <c r="B504" s="363"/>
      <c r="C504" s="363">
        <f t="shared" si="26"/>
        <v>0</v>
      </c>
      <c r="D504" s="363">
        <v>0</v>
      </c>
      <c r="E504" s="542"/>
      <c r="F504" s="543">
        <v>0</v>
      </c>
      <c r="G504" s="542"/>
      <c r="H504" s="518"/>
      <c r="I504" s="519"/>
      <c r="J504" s="519"/>
      <c r="K504" s="519"/>
      <c r="L504" s="519"/>
      <c r="M504" s="519"/>
      <c r="N504" s="519"/>
      <c r="O504" s="519"/>
      <c r="P504" s="519"/>
      <c r="Q504" s="519"/>
      <c r="R504" s="519"/>
      <c r="S504" s="519"/>
      <c r="T504" s="519"/>
      <c r="U504" s="519"/>
      <c r="V504" s="519"/>
      <c r="W504" s="519"/>
      <c r="X504" s="519"/>
      <c r="Y504" s="519"/>
      <c r="Z504" s="519"/>
      <c r="AA504" s="519"/>
      <c r="AB504" s="519"/>
      <c r="AC504" s="519"/>
      <c r="AD504" s="519"/>
      <c r="AE504" s="519"/>
      <c r="AF504" s="519"/>
      <c r="HQ504" s="519"/>
      <c r="HR504" s="519"/>
      <c r="HS504" s="519"/>
      <c r="HT504" s="519"/>
      <c r="HU504" s="519"/>
      <c r="HV504" s="519"/>
      <c r="HW504" s="519"/>
      <c r="HX504" s="519"/>
      <c r="HY504" s="519"/>
      <c r="HZ504" s="519"/>
      <c r="IA504" s="519"/>
      <c r="IB504" s="519"/>
      <c r="IC504" s="519"/>
      <c r="ID504" s="519"/>
      <c r="IE504" s="519"/>
      <c r="IF504" s="519"/>
      <c r="IG504" s="519"/>
      <c r="IH504" s="519"/>
      <c r="II504" s="519"/>
      <c r="IJ504" s="519"/>
      <c r="IK504" s="519"/>
      <c r="IL504" s="519"/>
      <c r="IM504" s="519"/>
      <c r="IN504" s="519"/>
      <c r="IO504" s="519"/>
      <c r="IP504" s="519"/>
      <c r="IQ504" s="519"/>
      <c r="IR504" s="519"/>
      <c r="IS504" s="519"/>
      <c r="IT504" s="519"/>
      <c r="IU504" s="519"/>
      <c r="IV504" s="519"/>
    </row>
    <row r="505" spans="1:256" s="510" customFormat="1" ht="24.75" customHeight="1" hidden="1">
      <c r="A505" s="541" t="s">
        <v>381</v>
      </c>
      <c r="B505" s="363"/>
      <c r="C505" s="363">
        <f t="shared" si="26"/>
        <v>0</v>
      </c>
      <c r="D505" s="363">
        <v>0</v>
      </c>
      <c r="E505" s="542"/>
      <c r="F505" s="543">
        <v>0</v>
      </c>
      <c r="G505" s="542"/>
      <c r="H505" s="518"/>
      <c r="I505" s="519"/>
      <c r="J505" s="519"/>
      <c r="K505" s="519"/>
      <c r="L505" s="519"/>
      <c r="M505" s="519"/>
      <c r="N505" s="519"/>
      <c r="O505" s="519"/>
      <c r="P505" s="519"/>
      <c r="Q505" s="519"/>
      <c r="R505" s="519"/>
      <c r="S505" s="519"/>
      <c r="T505" s="519"/>
      <c r="U505" s="519"/>
      <c r="V505" s="519"/>
      <c r="W505" s="519"/>
      <c r="X505" s="519"/>
      <c r="Y505" s="519"/>
      <c r="Z505" s="519"/>
      <c r="AA505" s="519"/>
      <c r="AB505" s="519"/>
      <c r="AC505" s="519"/>
      <c r="AD505" s="519"/>
      <c r="AE505" s="519"/>
      <c r="AF505" s="519"/>
      <c r="HQ505" s="519"/>
      <c r="HR505" s="519"/>
      <c r="HS505" s="519"/>
      <c r="HT505" s="519"/>
      <c r="HU505" s="519"/>
      <c r="HV505" s="519"/>
      <c r="HW505" s="519"/>
      <c r="HX505" s="519"/>
      <c r="HY505" s="519"/>
      <c r="HZ505" s="519"/>
      <c r="IA505" s="519"/>
      <c r="IB505" s="519"/>
      <c r="IC505" s="519"/>
      <c r="ID505" s="519"/>
      <c r="IE505" s="519"/>
      <c r="IF505" s="519"/>
      <c r="IG505" s="519"/>
      <c r="IH505" s="519"/>
      <c r="II505" s="519"/>
      <c r="IJ505" s="519"/>
      <c r="IK505" s="519"/>
      <c r="IL505" s="519"/>
      <c r="IM505" s="519"/>
      <c r="IN505" s="519"/>
      <c r="IO505" s="519"/>
      <c r="IP505" s="519"/>
      <c r="IQ505" s="519"/>
      <c r="IR505" s="519"/>
      <c r="IS505" s="519"/>
      <c r="IT505" s="519"/>
      <c r="IU505" s="519"/>
      <c r="IV505" s="519"/>
    </row>
    <row r="506" spans="1:256" s="510" customFormat="1" ht="24.75" customHeight="1" hidden="1">
      <c r="A506" s="541" t="s">
        <v>382</v>
      </c>
      <c r="B506" s="363"/>
      <c r="C506" s="363">
        <f t="shared" si="26"/>
        <v>0</v>
      </c>
      <c r="D506" s="363">
        <v>0</v>
      </c>
      <c r="E506" s="542"/>
      <c r="F506" s="543">
        <v>0</v>
      </c>
      <c r="G506" s="542"/>
      <c r="H506" s="518"/>
      <c r="I506" s="519"/>
      <c r="J506" s="519"/>
      <c r="K506" s="519"/>
      <c r="L506" s="519"/>
      <c r="M506" s="519"/>
      <c r="N506" s="519"/>
      <c r="O506" s="519"/>
      <c r="P506" s="519"/>
      <c r="Q506" s="519"/>
      <c r="R506" s="519"/>
      <c r="S506" s="519"/>
      <c r="T506" s="519"/>
      <c r="U506" s="519"/>
      <c r="V506" s="519"/>
      <c r="W506" s="519"/>
      <c r="X506" s="519"/>
      <c r="Y506" s="519"/>
      <c r="Z506" s="519"/>
      <c r="AA506" s="519"/>
      <c r="AB506" s="519"/>
      <c r="AC506" s="519"/>
      <c r="AD506" s="519"/>
      <c r="AE506" s="519"/>
      <c r="AF506" s="519"/>
      <c r="HQ506" s="519"/>
      <c r="HR506" s="519"/>
      <c r="HS506" s="519"/>
      <c r="HT506" s="519"/>
      <c r="HU506" s="519"/>
      <c r="HV506" s="519"/>
      <c r="HW506" s="519"/>
      <c r="HX506" s="519"/>
      <c r="HY506" s="519"/>
      <c r="HZ506" s="519"/>
      <c r="IA506" s="519"/>
      <c r="IB506" s="519"/>
      <c r="IC506" s="519"/>
      <c r="ID506" s="519"/>
      <c r="IE506" s="519"/>
      <c r="IF506" s="519"/>
      <c r="IG506" s="519"/>
      <c r="IH506" s="519"/>
      <c r="II506" s="519"/>
      <c r="IJ506" s="519"/>
      <c r="IK506" s="519"/>
      <c r="IL506" s="519"/>
      <c r="IM506" s="519"/>
      <c r="IN506" s="519"/>
      <c r="IO506" s="519"/>
      <c r="IP506" s="519"/>
      <c r="IQ506" s="519"/>
      <c r="IR506" s="519"/>
      <c r="IS506" s="519"/>
      <c r="IT506" s="519"/>
      <c r="IU506" s="519"/>
      <c r="IV506" s="519"/>
    </row>
    <row r="507" spans="1:256" s="510" customFormat="1" ht="24.75" customHeight="1">
      <c r="A507" s="541" t="s">
        <v>383</v>
      </c>
      <c r="B507" s="363"/>
      <c r="C507" s="363">
        <f t="shared" si="26"/>
        <v>0</v>
      </c>
      <c r="D507" s="363"/>
      <c r="E507" s="542"/>
      <c r="F507" s="543">
        <v>-75</v>
      </c>
      <c r="G507" s="542">
        <f>(D507-F507)/F507</f>
        <v>-1</v>
      </c>
      <c r="H507" s="518"/>
      <c r="I507" s="519"/>
      <c r="J507" s="519"/>
      <c r="K507" s="519"/>
      <c r="L507" s="519"/>
      <c r="M507" s="519"/>
      <c r="N507" s="519"/>
      <c r="O507" s="519"/>
      <c r="P507" s="519"/>
      <c r="Q507" s="519"/>
      <c r="R507" s="519"/>
      <c r="S507" s="519"/>
      <c r="T507" s="519"/>
      <c r="U507" s="519"/>
      <c r="V507" s="519"/>
      <c r="W507" s="519"/>
      <c r="X507" s="519"/>
      <c r="Y507" s="519"/>
      <c r="Z507" s="519"/>
      <c r="AA507" s="519"/>
      <c r="AB507" s="519"/>
      <c r="AC507" s="519"/>
      <c r="AD507" s="519"/>
      <c r="AE507" s="519"/>
      <c r="AF507" s="519"/>
      <c r="HQ507" s="519"/>
      <c r="HR507" s="519"/>
      <c r="HS507" s="519"/>
      <c r="HT507" s="519"/>
      <c r="HU507" s="519"/>
      <c r="HV507" s="519"/>
      <c r="HW507" s="519"/>
      <c r="HX507" s="519"/>
      <c r="HY507" s="519"/>
      <c r="HZ507" s="519"/>
      <c r="IA507" s="519"/>
      <c r="IB507" s="519"/>
      <c r="IC507" s="519"/>
      <c r="ID507" s="519"/>
      <c r="IE507" s="519"/>
      <c r="IF507" s="519"/>
      <c r="IG507" s="519"/>
      <c r="IH507" s="519"/>
      <c r="II507" s="519"/>
      <c r="IJ507" s="519"/>
      <c r="IK507" s="519"/>
      <c r="IL507" s="519"/>
      <c r="IM507" s="519"/>
      <c r="IN507" s="519"/>
      <c r="IO507" s="519"/>
      <c r="IP507" s="519"/>
      <c r="IQ507" s="519"/>
      <c r="IR507" s="519"/>
      <c r="IS507" s="519"/>
      <c r="IT507" s="519"/>
      <c r="IU507" s="519"/>
      <c r="IV507" s="519"/>
    </row>
    <row r="508" spans="1:8" s="508" customFormat="1" ht="24.75" customHeight="1">
      <c r="A508" s="534" t="s">
        <v>384</v>
      </c>
      <c r="B508" s="360">
        <f>SUM(B509,B525,B533,B544,B553,B561)</f>
        <v>662</v>
      </c>
      <c r="C508" s="360">
        <f t="shared" si="26"/>
        <v>1133</v>
      </c>
      <c r="D508" s="360">
        <f>SUM(D509,D525,D533,D544,D553,D561)</f>
        <v>628</v>
      </c>
      <c r="E508" s="536">
        <f>D508/C508</f>
        <v>0.5542806707855251</v>
      </c>
      <c r="F508" s="539">
        <f>SUM(F509,F525,F533,F544,F553,F561)</f>
        <v>548</v>
      </c>
      <c r="G508" s="536">
        <f>(D508-F508)/F508</f>
        <v>0.145985401459854</v>
      </c>
      <c r="H508" s="540">
        <f>SUM(H509,H525,H533,H544,H553,H561)</f>
        <v>505</v>
      </c>
    </row>
    <row r="509" spans="1:8" s="508" customFormat="1" ht="24.75" customHeight="1">
      <c r="A509" s="534" t="s">
        <v>385</v>
      </c>
      <c r="B509" s="360">
        <f>SUM(B510:B524)</f>
        <v>413</v>
      </c>
      <c r="C509" s="360">
        <f t="shared" si="26"/>
        <v>425</v>
      </c>
      <c r="D509" s="360">
        <f>SUM(D510:D524)</f>
        <v>425</v>
      </c>
      <c r="E509" s="536">
        <f>D509/C509</f>
        <v>1</v>
      </c>
      <c r="F509" s="539">
        <f>SUM(F510:F524)</f>
        <v>466</v>
      </c>
      <c r="G509" s="536">
        <f>(D509-F509)/F509</f>
        <v>-0.08798283261802575</v>
      </c>
      <c r="H509" s="540">
        <f>SUM(H510:H524)</f>
        <v>0</v>
      </c>
    </row>
    <row r="510" spans="1:256" s="510" customFormat="1" ht="24.75" customHeight="1">
      <c r="A510" s="541" t="s">
        <v>45</v>
      </c>
      <c r="B510" s="363">
        <v>143</v>
      </c>
      <c r="C510" s="363">
        <f t="shared" si="26"/>
        <v>144</v>
      </c>
      <c r="D510" s="25">
        <v>144</v>
      </c>
      <c r="E510" s="542">
        <f>D510/C510</f>
        <v>1</v>
      </c>
      <c r="F510" s="543">
        <v>161</v>
      </c>
      <c r="G510" s="542">
        <f>(D510-F510)/F510</f>
        <v>-0.10559006211180125</v>
      </c>
      <c r="H510" s="518"/>
      <c r="I510" s="519"/>
      <c r="J510" s="519"/>
      <c r="K510" s="519"/>
      <c r="L510" s="519"/>
      <c r="M510" s="519"/>
      <c r="N510" s="519"/>
      <c r="O510" s="519"/>
      <c r="P510" s="519"/>
      <c r="Q510" s="519"/>
      <c r="R510" s="519"/>
      <c r="S510" s="519"/>
      <c r="T510" s="519"/>
      <c r="U510" s="519"/>
      <c r="V510" s="519"/>
      <c r="W510" s="519"/>
      <c r="X510" s="519"/>
      <c r="Y510" s="519"/>
      <c r="Z510" s="519"/>
      <c r="AA510" s="519"/>
      <c r="AB510" s="519"/>
      <c r="AC510" s="519"/>
      <c r="AD510" s="519"/>
      <c r="AE510" s="519"/>
      <c r="AF510" s="519"/>
      <c r="HQ510" s="519"/>
      <c r="HR510" s="519"/>
      <c r="HS510" s="519"/>
      <c r="HT510" s="519"/>
      <c r="HU510" s="519"/>
      <c r="HV510" s="519"/>
      <c r="HW510" s="519"/>
      <c r="HX510" s="519"/>
      <c r="HY510" s="519"/>
      <c r="HZ510" s="519"/>
      <c r="IA510" s="519"/>
      <c r="IB510" s="519"/>
      <c r="IC510" s="519"/>
      <c r="ID510" s="519"/>
      <c r="IE510" s="519"/>
      <c r="IF510" s="519"/>
      <c r="IG510" s="519"/>
      <c r="IH510" s="519"/>
      <c r="II510" s="519"/>
      <c r="IJ510" s="519"/>
      <c r="IK510" s="519"/>
      <c r="IL510" s="519"/>
      <c r="IM510" s="519"/>
      <c r="IN510" s="519"/>
      <c r="IO510" s="519"/>
      <c r="IP510" s="519"/>
      <c r="IQ510" s="519"/>
      <c r="IR510" s="519"/>
      <c r="IS510" s="519"/>
      <c r="IT510" s="519"/>
      <c r="IU510" s="519"/>
      <c r="IV510" s="519"/>
    </row>
    <row r="511" spans="1:256" s="510" customFormat="1" ht="24.75" customHeight="1">
      <c r="A511" s="541" t="s">
        <v>46</v>
      </c>
      <c r="B511" s="363">
        <v>0</v>
      </c>
      <c r="C511" s="363">
        <f t="shared" si="26"/>
        <v>0</v>
      </c>
      <c r="D511" s="25"/>
      <c r="E511" s="542"/>
      <c r="F511" s="537">
        <v>0</v>
      </c>
      <c r="G511" s="542"/>
      <c r="H511" s="518"/>
      <c r="I511" s="519"/>
      <c r="J511" s="519"/>
      <c r="K511" s="519"/>
      <c r="L511" s="519"/>
      <c r="M511" s="519"/>
      <c r="N511" s="519"/>
      <c r="O511" s="519"/>
      <c r="P511" s="519"/>
      <c r="Q511" s="519"/>
      <c r="R511" s="519"/>
      <c r="S511" s="519"/>
      <c r="T511" s="519"/>
      <c r="U511" s="519"/>
      <c r="V511" s="519"/>
      <c r="W511" s="519"/>
      <c r="X511" s="519"/>
      <c r="Y511" s="519"/>
      <c r="Z511" s="519"/>
      <c r="AA511" s="519"/>
      <c r="AB511" s="519"/>
      <c r="AC511" s="519"/>
      <c r="AD511" s="519"/>
      <c r="AE511" s="519"/>
      <c r="AF511" s="519"/>
      <c r="HQ511" s="519"/>
      <c r="HR511" s="519"/>
      <c r="HS511" s="519"/>
      <c r="HT511" s="519"/>
      <c r="HU511" s="519"/>
      <c r="HV511" s="519"/>
      <c r="HW511" s="519"/>
      <c r="HX511" s="519"/>
      <c r="HY511" s="519"/>
      <c r="HZ511" s="519"/>
      <c r="IA511" s="519"/>
      <c r="IB511" s="519"/>
      <c r="IC511" s="519"/>
      <c r="ID511" s="519"/>
      <c r="IE511" s="519"/>
      <c r="IF511" s="519"/>
      <c r="IG511" s="519"/>
      <c r="IH511" s="519"/>
      <c r="II511" s="519"/>
      <c r="IJ511" s="519"/>
      <c r="IK511" s="519"/>
      <c r="IL511" s="519"/>
      <c r="IM511" s="519"/>
      <c r="IN511" s="519"/>
      <c r="IO511" s="519"/>
      <c r="IP511" s="519"/>
      <c r="IQ511" s="519"/>
      <c r="IR511" s="519"/>
      <c r="IS511" s="519"/>
      <c r="IT511" s="519"/>
      <c r="IU511" s="519"/>
      <c r="IV511" s="519"/>
    </row>
    <row r="512" spans="1:256" s="510" customFormat="1" ht="24.75" customHeight="1">
      <c r="A512" s="541" t="s">
        <v>47</v>
      </c>
      <c r="B512" s="363">
        <v>0</v>
      </c>
      <c r="C512" s="363">
        <f t="shared" si="26"/>
        <v>0</v>
      </c>
      <c r="D512" s="25"/>
      <c r="E512" s="542"/>
      <c r="F512" s="539">
        <v>0</v>
      </c>
      <c r="G512" s="542"/>
      <c r="H512" s="518"/>
      <c r="I512" s="519"/>
      <c r="J512" s="519"/>
      <c r="K512" s="519"/>
      <c r="L512" s="519"/>
      <c r="M512" s="519"/>
      <c r="N512" s="519"/>
      <c r="O512" s="519"/>
      <c r="P512" s="519"/>
      <c r="Q512" s="519"/>
      <c r="R512" s="519"/>
      <c r="S512" s="519"/>
      <c r="T512" s="519"/>
      <c r="U512" s="519"/>
      <c r="V512" s="519"/>
      <c r="W512" s="519"/>
      <c r="X512" s="519"/>
      <c r="Y512" s="519"/>
      <c r="Z512" s="519"/>
      <c r="AA512" s="519"/>
      <c r="AB512" s="519"/>
      <c r="AC512" s="519"/>
      <c r="AD512" s="519"/>
      <c r="AE512" s="519"/>
      <c r="AF512" s="519"/>
      <c r="HQ512" s="519"/>
      <c r="HR512" s="519"/>
      <c r="HS512" s="519"/>
      <c r="HT512" s="519"/>
      <c r="HU512" s="519"/>
      <c r="HV512" s="519"/>
      <c r="HW512" s="519"/>
      <c r="HX512" s="519"/>
      <c r="HY512" s="519"/>
      <c r="HZ512" s="519"/>
      <c r="IA512" s="519"/>
      <c r="IB512" s="519"/>
      <c r="IC512" s="519"/>
      <c r="ID512" s="519"/>
      <c r="IE512" s="519"/>
      <c r="IF512" s="519"/>
      <c r="IG512" s="519"/>
      <c r="IH512" s="519"/>
      <c r="II512" s="519"/>
      <c r="IJ512" s="519"/>
      <c r="IK512" s="519"/>
      <c r="IL512" s="519"/>
      <c r="IM512" s="519"/>
      <c r="IN512" s="519"/>
      <c r="IO512" s="519"/>
      <c r="IP512" s="519"/>
      <c r="IQ512" s="519"/>
      <c r="IR512" s="519"/>
      <c r="IS512" s="519"/>
      <c r="IT512" s="519"/>
      <c r="IU512" s="519"/>
      <c r="IV512" s="519"/>
    </row>
    <row r="513" spans="1:256" s="510" customFormat="1" ht="24.75" customHeight="1">
      <c r="A513" s="541" t="s">
        <v>386</v>
      </c>
      <c r="B513" s="363">
        <v>60</v>
      </c>
      <c r="C513" s="363">
        <f t="shared" si="26"/>
        <v>59</v>
      </c>
      <c r="D513" s="25">
        <v>59</v>
      </c>
      <c r="E513" s="542">
        <f>D513/C513</f>
        <v>1</v>
      </c>
      <c r="F513" s="543">
        <v>58</v>
      </c>
      <c r="G513" s="542">
        <f>(D513-F513)/F513</f>
        <v>0.017241379310344827</v>
      </c>
      <c r="H513" s="518"/>
      <c r="I513" s="519"/>
      <c r="J513" s="519"/>
      <c r="K513" s="519"/>
      <c r="L513" s="519"/>
      <c r="M513" s="519"/>
      <c r="N513" s="519"/>
      <c r="O513" s="519"/>
      <c r="P513" s="519"/>
      <c r="Q513" s="519"/>
      <c r="R513" s="519"/>
      <c r="S513" s="519"/>
      <c r="T513" s="519"/>
      <c r="U513" s="519"/>
      <c r="V513" s="519"/>
      <c r="W513" s="519"/>
      <c r="X513" s="519"/>
      <c r="Y513" s="519"/>
      <c r="Z513" s="519"/>
      <c r="AA513" s="519"/>
      <c r="AB513" s="519"/>
      <c r="AC513" s="519"/>
      <c r="AD513" s="519"/>
      <c r="AE513" s="519"/>
      <c r="AF513" s="519"/>
      <c r="HQ513" s="519"/>
      <c r="HR513" s="519"/>
      <c r="HS513" s="519"/>
      <c r="HT513" s="519"/>
      <c r="HU513" s="519"/>
      <c r="HV513" s="519"/>
      <c r="HW513" s="519"/>
      <c r="HX513" s="519"/>
      <c r="HY513" s="519"/>
      <c r="HZ513" s="519"/>
      <c r="IA513" s="519"/>
      <c r="IB513" s="519"/>
      <c r="IC513" s="519"/>
      <c r="ID513" s="519"/>
      <c r="IE513" s="519"/>
      <c r="IF513" s="519"/>
      <c r="IG513" s="519"/>
      <c r="IH513" s="519"/>
      <c r="II513" s="519"/>
      <c r="IJ513" s="519"/>
      <c r="IK513" s="519"/>
      <c r="IL513" s="519"/>
      <c r="IM513" s="519"/>
      <c r="IN513" s="519"/>
      <c r="IO513" s="519"/>
      <c r="IP513" s="519"/>
      <c r="IQ513" s="519"/>
      <c r="IR513" s="519"/>
      <c r="IS513" s="519"/>
      <c r="IT513" s="519"/>
      <c r="IU513" s="519"/>
      <c r="IV513" s="519"/>
    </row>
    <row r="514" spans="1:8" s="508" customFormat="1" ht="24.75" customHeight="1">
      <c r="A514" s="541" t="s">
        <v>387</v>
      </c>
      <c r="B514" s="363">
        <v>0</v>
      </c>
      <c r="C514" s="363">
        <f t="shared" si="26"/>
        <v>0</v>
      </c>
      <c r="D514" s="25"/>
      <c r="E514" s="542"/>
      <c r="F514" s="543">
        <v>0</v>
      </c>
      <c r="G514" s="542"/>
      <c r="H514" s="544"/>
    </row>
    <row r="515" spans="1:256" s="510" customFormat="1" ht="24.75" customHeight="1" hidden="1">
      <c r="A515" s="541" t="s">
        <v>388</v>
      </c>
      <c r="B515" s="363">
        <v>0</v>
      </c>
      <c r="C515" s="363">
        <f t="shared" si="26"/>
        <v>0</v>
      </c>
      <c r="D515" s="25"/>
      <c r="E515" s="542"/>
      <c r="F515" s="543">
        <v>0</v>
      </c>
      <c r="G515" s="542"/>
      <c r="H515" s="518"/>
      <c r="I515" s="519"/>
      <c r="J515" s="519"/>
      <c r="K515" s="519"/>
      <c r="L515" s="519"/>
      <c r="M515" s="519"/>
      <c r="N515" s="519"/>
      <c r="O515" s="519"/>
      <c r="P515" s="519"/>
      <c r="Q515" s="519"/>
      <c r="R515" s="519"/>
      <c r="S515" s="519"/>
      <c r="T515" s="519"/>
      <c r="U515" s="519"/>
      <c r="V515" s="519"/>
      <c r="W515" s="519"/>
      <c r="X515" s="519"/>
      <c r="Y515" s="519"/>
      <c r="Z515" s="519"/>
      <c r="AA515" s="519"/>
      <c r="AB515" s="519"/>
      <c r="AC515" s="519"/>
      <c r="AD515" s="519"/>
      <c r="AE515" s="519"/>
      <c r="AF515" s="519"/>
      <c r="HQ515" s="519"/>
      <c r="HR515" s="519"/>
      <c r="HS515" s="519"/>
      <c r="HT515" s="519"/>
      <c r="HU515" s="519"/>
      <c r="HV515" s="519"/>
      <c r="HW515" s="519"/>
      <c r="HX515" s="519"/>
      <c r="HY515" s="519"/>
      <c r="HZ515" s="519"/>
      <c r="IA515" s="519"/>
      <c r="IB515" s="519"/>
      <c r="IC515" s="519"/>
      <c r="ID515" s="519"/>
      <c r="IE515" s="519"/>
      <c r="IF515" s="519"/>
      <c r="IG515" s="519"/>
      <c r="IH515" s="519"/>
      <c r="II515" s="519"/>
      <c r="IJ515" s="519"/>
      <c r="IK515" s="519"/>
      <c r="IL515" s="519"/>
      <c r="IM515" s="519"/>
      <c r="IN515" s="519"/>
      <c r="IO515" s="519"/>
      <c r="IP515" s="519"/>
      <c r="IQ515" s="519"/>
      <c r="IR515" s="519"/>
      <c r="IS515" s="519"/>
      <c r="IT515" s="519"/>
      <c r="IU515" s="519"/>
      <c r="IV515" s="519"/>
    </row>
    <row r="516" spans="1:256" s="510" customFormat="1" ht="24.75" customHeight="1" hidden="1">
      <c r="A516" s="541" t="s">
        <v>389</v>
      </c>
      <c r="B516" s="363">
        <v>0</v>
      </c>
      <c r="C516" s="363">
        <f t="shared" si="26"/>
        <v>0</v>
      </c>
      <c r="D516" s="25"/>
      <c r="E516" s="542"/>
      <c r="F516" s="543">
        <v>0</v>
      </c>
      <c r="G516" s="542"/>
      <c r="H516" s="518"/>
      <c r="I516" s="519"/>
      <c r="J516" s="519"/>
      <c r="K516" s="519"/>
      <c r="L516" s="519"/>
      <c r="M516" s="519"/>
      <c r="N516" s="519"/>
      <c r="O516" s="519"/>
      <c r="P516" s="519"/>
      <c r="Q516" s="519"/>
      <c r="R516" s="519"/>
      <c r="S516" s="519"/>
      <c r="T516" s="519"/>
      <c r="U516" s="519"/>
      <c r="V516" s="519"/>
      <c r="W516" s="519"/>
      <c r="X516" s="519"/>
      <c r="Y516" s="519"/>
      <c r="Z516" s="519"/>
      <c r="AA516" s="519"/>
      <c r="AB516" s="519"/>
      <c r="AC516" s="519"/>
      <c r="AD516" s="519"/>
      <c r="AE516" s="519"/>
      <c r="AF516" s="519"/>
      <c r="HQ516" s="519"/>
      <c r="HR516" s="519"/>
      <c r="HS516" s="519"/>
      <c r="HT516" s="519"/>
      <c r="HU516" s="519"/>
      <c r="HV516" s="519"/>
      <c r="HW516" s="519"/>
      <c r="HX516" s="519"/>
      <c r="HY516" s="519"/>
      <c r="HZ516" s="519"/>
      <c r="IA516" s="519"/>
      <c r="IB516" s="519"/>
      <c r="IC516" s="519"/>
      <c r="ID516" s="519"/>
      <c r="IE516" s="519"/>
      <c r="IF516" s="519"/>
      <c r="IG516" s="519"/>
      <c r="IH516" s="519"/>
      <c r="II516" s="519"/>
      <c r="IJ516" s="519"/>
      <c r="IK516" s="519"/>
      <c r="IL516" s="519"/>
      <c r="IM516" s="519"/>
      <c r="IN516" s="519"/>
      <c r="IO516" s="519"/>
      <c r="IP516" s="519"/>
      <c r="IQ516" s="519"/>
      <c r="IR516" s="519"/>
      <c r="IS516" s="519"/>
      <c r="IT516" s="519"/>
      <c r="IU516" s="519"/>
      <c r="IV516" s="519"/>
    </row>
    <row r="517" spans="1:256" s="510" customFormat="1" ht="24.75" customHeight="1" hidden="1">
      <c r="A517" s="541" t="s">
        <v>390</v>
      </c>
      <c r="B517" s="363">
        <v>0</v>
      </c>
      <c r="C517" s="363">
        <f t="shared" si="26"/>
        <v>0</v>
      </c>
      <c r="D517" s="25"/>
      <c r="E517" s="542"/>
      <c r="F517" s="543">
        <v>0</v>
      </c>
      <c r="G517" s="542"/>
      <c r="H517" s="518"/>
      <c r="I517" s="519"/>
      <c r="J517" s="519"/>
      <c r="K517" s="519"/>
      <c r="L517" s="519"/>
      <c r="M517" s="519"/>
      <c r="N517" s="519"/>
      <c r="O517" s="519"/>
      <c r="P517" s="519"/>
      <c r="Q517" s="519"/>
      <c r="R517" s="519"/>
      <c r="S517" s="519"/>
      <c r="T517" s="519"/>
      <c r="U517" s="519"/>
      <c r="V517" s="519"/>
      <c r="W517" s="519"/>
      <c r="X517" s="519"/>
      <c r="Y517" s="519"/>
      <c r="Z517" s="519"/>
      <c r="AA517" s="519"/>
      <c r="AB517" s="519"/>
      <c r="AC517" s="519"/>
      <c r="AD517" s="519"/>
      <c r="AE517" s="519"/>
      <c r="AF517" s="519"/>
      <c r="HQ517" s="519"/>
      <c r="HR517" s="519"/>
      <c r="HS517" s="519"/>
      <c r="HT517" s="519"/>
      <c r="HU517" s="519"/>
      <c r="HV517" s="519"/>
      <c r="HW517" s="519"/>
      <c r="HX517" s="519"/>
      <c r="HY517" s="519"/>
      <c r="HZ517" s="519"/>
      <c r="IA517" s="519"/>
      <c r="IB517" s="519"/>
      <c r="IC517" s="519"/>
      <c r="ID517" s="519"/>
      <c r="IE517" s="519"/>
      <c r="IF517" s="519"/>
      <c r="IG517" s="519"/>
      <c r="IH517" s="519"/>
      <c r="II517" s="519"/>
      <c r="IJ517" s="519"/>
      <c r="IK517" s="519"/>
      <c r="IL517" s="519"/>
      <c r="IM517" s="519"/>
      <c r="IN517" s="519"/>
      <c r="IO517" s="519"/>
      <c r="IP517" s="519"/>
      <c r="IQ517" s="519"/>
      <c r="IR517" s="519"/>
      <c r="IS517" s="519"/>
      <c r="IT517" s="519"/>
      <c r="IU517" s="519"/>
      <c r="IV517" s="519"/>
    </row>
    <row r="518" spans="1:256" s="510" customFormat="1" ht="24.75" customHeight="1">
      <c r="A518" s="541" t="s">
        <v>391</v>
      </c>
      <c r="B518" s="363">
        <v>100</v>
      </c>
      <c r="C518" s="363">
        <f t="shared" si="26"/>
        <v>95</v>
      </c>
      <c r="D518" s="25">
        <v>95</v>
      </c>
      <c r="E518" s="542">
        <f>D518/C518</f>
        <v>1</v>
      </c>
      <c r="F518" s="543">
        <v>112</v>
      </c>
      <c r="G518" s="542">
        <f>(D518-F518)/F518</f>
        <v>-0.15178571428571427</v>
      </c>
      <c r="H518" s="518"/>
      <c r="I518" s="519"/>
      <c r="J518" s="519"/>
      <c r="K518" s="519"/>
      <c r="L518" s="519"/>
      <c r="M518" s="519"/>
      <c r="N518" s="519"/>
      <c r="O518" s="519"/>
      <c r="P518" s="519"/>
      <c r="Q518" s="519"/>
      <c r="R518" s="519"/>
      <c r="S518" s="519"/>
      <c r="T518" s="519"/>
      <c r="U518" s="519"/>
      <c r="V518" s="519"/>
      <c r="W518" s="519"/>
      <c r="X518" s="519"/>
      <c r="Y518" s="519"/>
      <c r="Z518" s="519"/>
      <c r="AA518" s="519"/>
      <c r="AB518" s="519"/>
      <c r="AC518" s="519"/>
      <c r="AD518" s="519"/>
      <c r="AE518" s="519"/>
      <c r="AF518" s="519"/>
      <c r="HQ518" s="519"/>
      <c r="HR518" s="519"/>
      <c r="HS518" s="519"/>
      <c r="HT518" s="519"/>
      <c r="HU518" s="519"/>
      <c r="HV518" s="519"/>
      <c r="HW518" s="519"/>
      <c r="HX518" s="519"/>
      <c r="HY518" s="519"/>
      <c r="HZ518" s="519"/>
      <c r="IA518" s="519"/>
      <c r="IB518" s="519"/>
      <c r="IC518" s="519"/>
      <c r="ID518" s="519"/>
      <c r="IE518" s="519"/>
      <c r="IF518" s="519"/>
      <c r="IG518" s="519"/>
      <c r="IH518" s="519"/>
      <c r="II518" s="519"/>
      <c r="IJ518" s="519"/>
      <c r="IK518" s="519"/>
      <c r="IL518" s="519"/>
      <c r="IM518" s="519"/>
      <c r="IN518" s="519"/>
      <c r="IO518" s="519"/>
      <c r="IP518" s="519"/>
      <c r="IQ518" s="519"/>
      <c r="IR518" s="519"/>
      <c r="IS518" s="519"/>
      <c r="IT518" s="519"/>
      <c r="IU518" s="519"/>
      <c r="IV518" s="519"/>
    </row>
    <row r="519" spans="1:8" s="508" customFormat="1" ht="24.75" customHeight="1">
      <c r="A519" s="541" t="s">
        <v>392</v>
      </c>
      <c r="B519" s="363">
        <v>0</v>
      </c>
      <c r="C519" s="363">
        <f aca="true" t="shared" si="27" ref="C519:C582">D519+H519</f>
        <v>0</v>
      </c>
      <c r="D519" s="25"/>
      <c r="E519" s="542"/>
      <c r="F519" s="543">
        <v>0</v>
      </c>
      <c r="G519" s="542"/>
      <c r="H519" s="544"/>
    </row>
    <row r="520" spans="1:256" s="510" customFormat="1" ht="24.75" customHeight="1" hidden="1">
      <c r="A520" s="541" t="s">
        <v>393</v>
      </c>
      <c r="B520" s="363">
        <v>0</v>
      </c>
      <c r="C520" s="363">
        <f t="shared" si="27"/>
        <v>0</v>
      </c>
      <c r="D520" s="25"/>
      <c r="E520" s="542"/>
      <c r="F520" s="543">
        <v>0</v>
      </c>
      <c r="G520" s="542"/>
      <c r="H520" s="518"/>
      <c r="I520" s="519"/>
      <c r="J520" s="519"/>
      <c r="K520" s="519"/>
      <c r="L520" s="519"/>
      <c r="M520" s="519"/>
      <c r="N520" s="519"/>
      <c r="O520" s="519"/>
      <c r="P520" s="519"/>
      <c r="Q520" s="519"/>
      <c r="R520" s="519"/>
      <c r="S520" s="519"/>
      <c r="T520" s="519"/>
      <c r="U520" s="519"/>
      <c r="V520" s="519"/>
      <c r="W520" s="519"/>
      <c r="X520" s="519"/>
      <c r="Y520" s="519"/>
      <c r="Z520" s="519"/>
      <c r="AA520" s="519"/>
      <c r="AB520" s="519"/>
      <c r="AC520" s="519"/>
      <c r="AD520" s="519"/>
      <c r="AE520" s="519"/>
      <c r="AF520" s="519"/>
      <c r="HQ520" s="519"/>
      <c r="HR520" s="519"/>
      <c r="HS520" s="519"/>
      <c r="HT520" s="519"/>
      <c r="HU520" s="519"/>
      <c r="HV520" s="519"/>
      <c r="HW520" s="519"/>
      <c r="HX520" s="519"/>
      <c r="HY520" s="519"/>
      <c r="HZ520" s="519"/>
      <c r="IA520" s="519"/>
      <c r="IB520" s="519"/>
      <c r="IC520" s="519"/>
      <c r="ID520" s="519"/>
      <c r="IE520" s="519"/>
      <c r="IF520" s="519"/>
      <c r="IG520" s="519"/>
      <c r="IH520" s="519"/>
      <c r="II520" s="519"/>
      <c r="IJ520" s="519"/>
      <c r="IK520" s="519"/>
      <c r="IL520" s="519"/>
      <c r="IM520" s="519"/>
      <c r="IN520" s="519"/>
      <c r="IO520" s="519"/>
      <c r="IP520" s="519"/>
      <c r="IQ520" s="519"/>
      <c r="IR520" s="519"/>
      <c r="IS520" s="519"/>
      <c r="IT520" s="519"/>
      <c r="IU520" s="519"/>
      <c r="IV520" s="519"/>
    </row>
    <row r="521" spans="1:256" s="510" customFormat="1" ht="24.75" customHeight="1" hidden="1">
      <c r="A521" s="541" t="s">
        <v>394</v>
      </c>
      <c r="B521" s="363">
        <v>0</v>
      </c>
      <c r="C521" s="363">
        <f t="shared" si="27"/>
        <v>0</v>
      </c>
      <c r="D521" s="25"/>
      <c r="E521" s="542"/>
      <c r="F521" s="543">
        <v>0</v>
      </c>
      <c r="G521" s="542"/>
      <c r="H521" s="518"/>
      <c r="I521" s="519"/>
      <c r="J521" s="519"/>
      <c r="K521" s="519"/>
      <c r="L521" s="519"/>
      <c r="M521" s="519"/>
      <c r="N521" s="519"/>
      <c r="O521" s="519"/>
      <c r="P521" s="519"/>
      <c r="Q521" s="519"/>
      <c r="R521" s="519"/>
      <c r="S521" s="519"/>
      <c r="T521" s="519"/>
      <c r="U521" s="519"/>
      <c r="V521" s="519"/>
      <c r="W521" s="519"/>
      <c r="X521" s="519"/>
      <c r="Y521" s="519"/>
      <c r="Z521" s="519"/>
      <c r="AA521" s="519"/>
      <c r="AB521" s="519"/>
      <c r="AC521" s="519"/>
      <c r="AD521" s="519"/>
      <c r="AE521" s="519"/>
      <c r="AF521" s="519"/>
      <c r="HQ521" s="519"/>
      <c r="HR521" s="519"/>
      <c r="HS521" s="519"/>
      <c r="HT521" s="519"/>
      <c r="HU521" s="519"/>
      <c r="HV521" s="519"/>
      <c r="HW521" s="519"/>
      <c r="HX521" s="519"/>
      <c r="HY521" s="519"/>
      <c r="HZ521" s="519"/>
      <c r="IA521" s="519"/>
      <c r="IB521" s="519"/>
      <c r="IC521" s="519"/>
      <c r="ID521" s="519"/>
      <c r="IE521" s="519"/>
      <c r="IF521" s="519"/>
      <c r="IG521" s="519"/>
      <c r="IH521" s="519"/>
      <c r="II521" s="519"/>
      <c r="IJ521" s="519"/>
      <c r="IK521" s="519"/>
      <c r="IL521" s="519"/>
      <c r="IM521" s="519"/>
      <c r="IN521" s="519"/>
      <c r="IO521" s="519"/>
      <c r="IP521" s="519"/>
      <c r="IQ521" s="519"/>
      <c r="IR521" s="519"/>
      <c r="IS521" s="519"/>
      <c r="IT521" s="519"/>
      <c r="IU521" s="519"/>
      <c r="IV521" s="519"/>
    </row>
    <row r="522" spans="1:256" s="510" customFormat="1" ht="24.75" customHeight="1" hidden="1">
      <c r="A522" s="541" t="s">
        <v>395</v>
      </c>
      <c r="B522" s="363">
        <v>0</v>
      </c>
      <c r="C522" s="363">
        <f t="shared" si="27"/>
        <v>0</v>
      </c>
      <c r="D522" s="25"/>
      <c r="E522" s="542"/>
      <c r="F522" s="543">
        <v>0</v>
      </c>
      <c r="G522" s="542"/>
      <c r="H522" s="518"/>
      <c r="I522" s="519"/>
      <c r="J522" s="519"/>
      <c r="K522" s="519"/>
      <c r="L522" s="519"/>
      <c r="M522" s="519"/>
      <c r="N522" s="519"/>
      <c r="O522" s="519"/>
      <c r="P522" s="519"/>
      <c r="Q522" s="519"/>
      <c r="R522" s="519"/>
      <c r="S522" s="519"/>
      <c r="T522" s="519"/>
      <c r="U522" s="519"/>
      <c r="V522" s="519"/>
      <c r="W522" s="519"/>
      <c r="X522" s="519"/>
      <c r="Y522" s="519"/>
      <c r="Z522" s="519"/>
      <c r="AA522" s="519"/>
      <c r="AB522" s="519"/>
      <c r="AC522" s="519"/>
      <c r="AD522" s="519"/>
      <c r="AE522" s="519"/>
      <c r="AF522" s="519"/>
      <c r="HQ522" s="519"/>
      <c r="HR522" s="519"/>
      <c r="HS522" s="519"/>
      <c r="HT522" s="519"/>
      <c r="HU522" s="519"/>
      <c r="HV522" s="519"/>
      <c r="HW522" s="519"/>
      <c r="HX522" s="519"/>
      <c r="HY522" s="519"/>
      <c r="HZ522" s="519"/>
      <c r="IA522" s="519"/>
      <c r="IB522" s="519"/>
      <c r="IC522" s="519"/>
      <c r="ID522" s="519"/>
      <c r="IE522" s="519"/>
      <c r="IF522" s="519"/>
      <c r="IG522" s="519"/>
      <c r="IH522" s="519"/>
      <c r="II522" s="519"/>
      <c r="IJ522" s="519"/>
      <c r="IK522" s="519"/>
      <c r="IL522" s="519"/>
      <c r="IM522" s="519"/>
      <c r="IN522" s="519"/>
      <c r="IO522" s="519"/>
      <c r="IP522" s="519"/>
      <c r="IQ522" s="519"/>
      <c r="IR522" s="519"/>
      <c r="IS522" s="519"/>
      <c r="IT522" s="519"/>
      <c r="IU522" s="519"/>
      <c r="IV522" s="519"/>
    </row>
    <row r="523" spans="1:256" s="510" customFormat="1" ht="24.75" customHeight="1" hidden="1">
      <c r="A523" s="541" t="s">
        <v>396</v>
      </c>
      <c r="B523" s="363">
        <v>0</v>
      </c>
      <c r="C523" s="363">
        <f t="shared" si="27"/>
        <v>0</v>
      </c>
      <c r="D523" s="25"/>
      <c r="E523" s="542"/>
      <c r="F523" s="537">
        <v>0</v>
      </c>
      <c r="G523" s="542"/>
      <c r="H523" s="518"/>
      <c r="I523" s="519"/>
      <c r="J523" s="519"/>
      <c r="K523" s="519"/>
      <c r="L523" s="519"/>
      <c r="M523" s="519"/>
      <c r="N523" s="519"/>
      <c r="O523" s="519"/>
      <c r="P523" s="519"/>
      <c r="Q523" s="519"/>
      <c r="R523" s="519"/>
      <c r="S523" s="519"/>
      <c r="T523" s="519"/>
      <c r="U523" s="519"/>
      <c r="V523" s="519"/>
      <c r="W523" s="519"/>
      <c r="X523" s="519"/>
      <c r="Y523" s="519"/>
      <c r="Z523" s="519"/>
      <c r="AA523" s="519"/>
      <c r="AB523" s="519"/>
      <c r="AC523" s="519"/>
      <c r="AD523" s="519"/>
      <c r="AE523" s="519"/>
      <c r="AF523" s="519"/>
      <c r="HQ523" s="519"/>
      <c r="HR523" s="519"/>
      <c r="HS523" s="519"/>
      <c r="HT523" s="519"/>
      <c r="HU523" s="519"/>
      <c r="HV523" s="519"/>
      <c r="HW523" s="519"/>
      <c r="HX523" s="519"/>
      <c r="HY523" s="519"/>
      <c r="HZ523" s="519"/>
      <c r="IA523" s="519"/>
      <c r="IB523" s="519"/>
      <c r="IC523" s="519"/>
      <c r="ID523" s="519"/>
      <c r="IE523" s="519"/>
      <c r="IF523" s="519"/>
      <c r="IG523" s="519"/>
      <c r="IH523" s="519"/>
      <c r="II523" s="519"/>
      <c r="IJ523" s="519"/>
      <c r="IK523" s="519"/>
      <c r="IL523" s="519"/>
      <c r="IM523" s="519"/>
      <c r="IN523" s="519"/>
      <c r="IO523" s="519"/>
      <c r="IP523" s="519"/>
      <c r="IQ523" s="519"/>
      <c r="IR523" s="519"/>
      <c r="IS523" s="519"/>
      <c r="IT523" s="519"/>
      <c r="IU523" s="519"/>
      <c r="IV523" s="519"/>
    </row>
    <row r="524" spans="1:8" s="508" customFormat="1" ht="24.75" customHeight="1">
      <c r="A524" s="541" t="s">
        <v>397</v>
      </c>
      <c r="B524" s="363">
        <v>110</v>
      </c>
      <c r="C524" s="363">
        <f t="shared" si="27"/>
        <v>127</v>
      </c>
      <c r="D524" s="25">
        <v>127</v>
      </c>
      <c r="E524" s="542">
        <f>D524/C524</f>
        <v>1</v>
      </c>
      <c r="F524" s="543">
        <v>135</v>
      </c>
      <c r="G524" s="542">
        <f>(D524-F524)/F524</f>
        <v>-0.05925925925925926</v>
      </c>
      <c r="H524" s="544"/>
    </row>
    <row r="525" spans="1:8" s="508" customFormat="1" ht="24.75" customHeight="1">
      <c r="A525" s="534" t="s">
        <v>398</v>
      </c>
      <c r="B525" s="360">
        <f>SUM(B526:B532)</f>
        <v>0</v>
      </c>
      <c r="C525" s="360">
        <f t="shared" si="27"/>
        <v>50</v>
      </c>
      <c r="D525" s="360">
        <f>SUM(D526:D532)</f>
        <v>0</v>
      </c>
      <c r="E525" s="536">
        <f>D525/C525</f>
        <v>0</v>
      </c>
      <c r="F525" s="539">
        <f>SUM(F526:F532)</f>
        <v>0</v>
      </c>
      <c r="G525" s="542"/>
      <c r="H525" s="540">
        <f>SUM(H526:H532)</f>
        <v>50</v>
      </c>
    </row>
    <row r="526" spans="1:256" s="510" customFormat="1" ht="24.75" customHeight="1">
      <c r="A526" s="541" t="s">
        <v>45</v>
      </c>
      <c r="B526" s="363"/>
      <c r="C526" s="363">
        <f t="shared" si="27"/>
        <v>0</v>
      </c>
      <c r="D526" s="363"/>
      <c r="E526" s="542"/>
      <c r="F526" s="543">
        <v>0</v>
      </c>
      <c r="G526" s="542"/>
      <c r="H526" s="518"/>
      <c r="I526" s="519"/>
      <c r="J526" s="519"/>
      <c r="K526" s="519"/>
      <c r="L526" s="519"/>
      <c r="M526" s="519"/>
      <c r="N526" s="519"/>
      <c r="O526" s="519"/>
      <c r="P526" s="519"/>
      <c r="Q526" s="519"/>
      <c r="R526" s="519"/>
      <c r="S526" s="519"/>
      <c r="T526" s="519"/>
      <c r="U526" s="519"/>
      <c r="V526" s="519"/>
      <c r="W526" s="519"/>
      <c r="X526" s="519"/>
      <c r="Y526" s="519"/>
      <c r="Z526" s="519"/>
      <c r="AA526" s="519"/>
      <c r="AB526" s="519"/>
      <c r="AC526" s="519"/>
      <c r="AD526" s="519"/>
      <c r="AE526" s="519"/>
      <c r="AF526" s="519"/>
      <c r="HQ526" s="519"/>
      <c r="HR526" s="519"/>
      <c r="HS526" s="519"/>
      <c r="HT526" s="519"/>
      <c r="HU526" s="519"/>
      <c r="HV526" s="519"/>
      <c r="HW526" s="519"/>
      <c r="HX526" s="519"/>
      <c r="HY526" s="519"/>
      <c r="HZ526" s="519"/>
      <c r="IA526" s="519"/>
      <c r="IB526" s="519"/>
      <c r="IC526" s="519"/>
      <c r="ID526" s="519"/>
      <c r="IE526" s="519"/>
      <c r="IF526" s="519"/>
      <c r="IG526" s="519"/>
      <c r="IH526" s="519"/>
      <c r="II526" s="519"/>
      <c r="IJ526" s="519"/>
      <c r="IK526" s="519"/>
      <c r="IL526" s="519"/>
      <c r="IM526" s="519"/>
      <c r="IN526" s="519"/>
      <c r="IO526" s="519"/>
      <c r="IP526" s="519"/>
      <c r="IQ526" s="519"/>
      <c r="IR526" s="519"/>
      <c r="IS526" s="519"/>
      <c r="IT526" s="519"/>
      <c r="IU526" s="519"/>
      <c r="IV526" s="519"/>
    </row>
    <row r="527" spans="1:256" s="510" customFormat="1" ht="24.75" customHeight="1" hidden="1">
      <c r="A527" s="541" t="s">
        <v>46</v>
      </c>
      <c r="B527" s="363"/>
      <c r="C527" s="363">
        <f t="shared" si="27"/>
        <v>0</v>
      </c>
      <c r="D527" s="363"/>
      <c r="E527" s="542"/>
      <c r="F527" s="543">
        <v>0</v>
      </c>
      <c r="G527" s="542"/>
      <c r="H527" s="518"/>
      <c r="I527" s="519"/>
      <c r="J527" s="519"/>
      <c r="K527" s="519"/>
      <c r="L527" s="519"/>
      <c r="M527" s="519"/>
      <c r="N527" s="519"/>
      <c r="O527" s="519"/>
      <c r="P527" s="519"/>
      <c r="Q527" s="519"/>
      <c r="R527" s="519"/>
      <c r="S527" s="519"/>
      <c r="T527" s="519"/>
      <c r="U527" s="519"/>
      <c r="V527" s="519"/>
      <c r="W527" s="519"/>
      <c r="X527" s="519"/>
      <c r="Y527" s="519"/>
      <c r="Z527" s="519"/>
      <c r="AA527" s="519"/>
      <c r="AB527" s="519"/>
      <c r="AC527" s="519"/>
      <c r="AD527" s="519"/>
      <c r="AE527" s="519"/>
      <c r="AF527" s="519"/>
      <c r="HQ527" s="519"/>
      <c r="HR527" s="519"/>
      <c r="HS527" s="519"/>
      <c r="HT527" s="519"/>
      <c r="HU527" s="519"/>
      <c r="HV527" s="519"/>
      <c r="HW527" s="519"/>
      <c r="HX527" s="519"/>
      <c r="HY527" s="519"/>
      <c r="HZ527" s="519"/>
      <c r="IA527" s="519"/>
      <c r="IB527" s="519"/>
      <c r="IC527" s="519"/>
      <c r="ID527" s="519"/>
      <c r="IE527" s="519"/>
      <c r="IF527" s="519"/>
      <c r="IG527" s="519"/>
      <c r="IH527" s="519"/>
      <c r="II527" s="519"/>
      <c r="IJ527" s="519"/>
      <c r="IK527" s="519"/>
      <c r="IL527" s="519"/>
      <c r="IM527" s="519"/>
      <c r="IN527" s="519"/>
      <c r="IO527" s="519"/>
      <c r="IP527" s="519"/>
      <c r="IQ527" s="519"/>
      <c r="IR527" s="519"/>
      <c r="IS527" s="519"/>
      <c r="IT527" s="519"/>
      <c r="IU527" s="519"/>
      <c r="IV527" s="519"/>
    </row>
    <row r="528" spans="1:256" s="510" customFormat="1" ht="24.75" customHeight="1" hidden="1">
      <c r="A528" s="541" t="s">
        <v>47</v>
      </c>
      <c r="B528" s="363"/>
      <c r="C528" s="363">
        <f t="shared" si="27"/>
        <v>0</v>
      </c>
      <c r="D528" s="363"/>
      <c r="E528" s="542"/>
      <c r="F528" s="543">
        <v>0</v>
      </c>
      <c r="G528" s="542"/>
      <c r="H528" s="518"/>
      <c r="I528" s="519"/>
      <c r="J528" s="519"/>
      <c r="K528" s="519"/>
      <c r="L528" s="519"/>
      <c r="M528" s="519"/>
      <c r="N528" s="519"/>
      <c r="O528" s="519"/>
      <c r="P528" s="519"/>
      <c r="Q528" s="519"/>
      <c r="R528" s="519"/>
      <c r="S528" s="519"/>
      <c r="T528" s="519"/>
      <c r="U528" s="519"/>
      <c r="V528" s="519"/>
      <c r="W528" s="519"/>
      <c r="X528" s="519"/>
      <c r="Y528" s="519"/>
      <c r="Z528" s="519"/>
      <c r="AA528" s="519"/>
      <c r="AB528" s="519"/>
      <c r="AC528" s="519"/>
      <c r="AD528" s="519"/>
      <c r="AE528" s="519"/>
      <c r="AF528" s="519"/>
      <c r="HQ528" s="519"/>
      <c r="HR528" s="519"/>
      <c r="HS528" s="519"/>
      <c r="HT528" s="519"/>
      <c r="HU528" s="519"/>
      <c r="HV528" s="519"/>
      <c r="HW528" s="519"/>
      <c r="HX528" s="519"/>
      <c r="HY528" s="519"/>
      <c r="HZ528" s="519"/>
      <c r="IA528" s="519"/>
      <c r="IB528" s="519"/>
      <c r="IC528" s="519"/>
      <c r="ID528" s="519"/>
      <c r="IE528" s="519"/>
      <c r="IF528" s="519"/>
      <c r="IG528" s="519"/>
      <c r="IH528" s="519"/>
      <c r="II528" s="519"/>
      <c r="IJ528" s="519"/>
      <c r="IK528" s="519"/>
      <c r="IL528" s="519"/>
      <c r="IM528" s="519"/>
      <c r="IN528" s="519"/>
      <c r="IO528" s="519"/>
      <c r="IP528" s="519"/>
      <c r="IQ528" s="519"/>
      <c r="IR528" s="519"/>
      <c r="IS528" s="519"/>
      <c r="IT528" s="519"/>
      <c r="IU528" s="519"/>
      <c r="IV528" s="519"/>
    </row>
    <row r="529" spans="1:256" s="510" customFormat="1" ht="24.75" customHeight="1" hidden="1">
      <c r="A529" s="541" t="s">
        <v>399</v>
      </c>
      <c r="B529" s="363"/>
      <c r="C529" s="363">
        <f t="shared" si="27"/>
        <v>0</v>
      </c>
      <c r="D529" s="363"/>
      <c r="E529" s="542"/>
      <c r="F529" s="543">
        <v>0</v>
      </c>
      <c r="G529" s="542"/>
      <c r="H529" s="518"/>
      <c r="I529" s="519"/>
      <c r="J529" s="519"/>
      <c r="K529" s="519"/>
      <c r="L529" s="519"/>
      <c r="M529" s="519"/>
      <c r="N529" s="519"/>
      <c r="O529" s="519"/>
      <c r="P529" s="519"/>
      <c r="Q529" s="519"/>
      <c r="R529" s="519"/>
      <c r="S529" s="519"/>
      <c r="T529" s="519"/>
      <c r="U529" s="519"/>
      <c r="V529" s="519"/>
      <c r="W529" s="519"/>
      <c r="X529" s="519"/>
      <c r="Y529" s="519"/>
      <c r="Z529" s="519"/>
      <c r="AA529" s="519"/>
      <c r="AB529" s="519"/>
      <c r="AC529" s="519"/>
      <c r="AD529" s="519"/>
      <c r="AE529" s="519"/>
      <c r="AF529" s="519"/>
      <c r="HQ529" s="519"/>
      <c r="HR529" s="519"/>
      <c r="HS529" s="519"/>
      <c r="HT529" s="519"/>
      <c r="HU529" s="519"/>
      <c r="HV529" s="519"/>
      <c r="HW529" s="519"/>
      <c r="HX529" s="519"/>
      <c r="HY529" s="519"/>
      <c r="HZ529" s="519"/>
      <c r="IA529" s="519"/>
      <c r="IB529" s="519"/>
      <c r="IC529" s="519"/>
      <c r="ID529" s="519"/>
      <c r="IE529" s="519"/>
      <c r="IF529" s="519"/>
      <c r="IG529" s="519"/>
      <c r="IH529" s="519"/>
      <c r="II529" s="519"/>
      <c r="IJ529" s="519"/>
      <c r="IK529" s="519"/>
      <c r="IL529" s="519"/>
      <c r="IM529" s="519"/>
      <c r="IN529" s="519"/>
      <c r="IO529" s="519"/>
      <c r="IP529" s="519"/>
      <c r="IQ529" s="519"/>
      <c r="IR529" s="519"/>
      <c r="IS529" s="519"/>
      <c r="IT529" s="519"/>
      <c r="IU529" s="519"/>
      <c r="IV529" s="519"/>
    </row>
    <row r="530" spans="1:256" s="510" customFormat="1" ht="24.75" customHeight="1">
      <c r="A530" s="541" t="s">
        <v>400</v>
      </c>
      <c r="B530" s="363"/>
      <c r="C530" s="363">
        <f t="shared" si="27"/>
        <v>50</v>
      </c>
      <c r="D530" s="363"/>
      <c r="E530" s="542">
        <f>D530/C530</f>
        <v>0</v>
      </c>
      <c r="F530" s="543">
        <v>0</v>
      </c>
      <c r="G530" s="542"/>
      <c r="H530" s="518">
        <v>50</v>
      </c>
      <c r="I530" s="519"/>
      <c r="J530" s="519"/>
      <c r="K530" s="519"/>
      <c r="L530" s="519"/>
      <c r="M530" s="519"/>
      <c r="N530" s="519"/>
      <c r="O530" s="519"/>
      <c r="P530" s="519"/>
      <c r="Q530" s="519"/>
      <c r="R530" s="519"/>
      <c r="S530" s="519"/>
      <c r="T530" s="519"/>
      <c r="U530" s="519"/>
      <c r="V530" s="519"/>
      <c r="W530" s="519"/>
      <c r="X530" s="519"/>
      <c r="Y530" s="519"/>
      <c r="Z530" s="519"/>
      <c r="AA530" s="519"/>
      <c r="AB530" s="519"/>
      <c r="AC530" s="519"/>
      <c r="AD530" s="519"/>
      <c r="AE530" s="519"/>
      <c r="AF530" s="519"/>
      <c r="HQ530" s="519"/>
      <c r="HR530" s="519"/>
      <c r="HS530" s="519"/>
      <c r="HT530" s="519"/>
      <c r="HU530" s="519"/>
      <c r="HV530" s="519"/>
      <c r="HW530" s="519"/>
      <c r="HX530" s="519"/>
      <c r="HY530" s="519"/>
      <c r="HZ530" s="519"/>
      <c r="IA530" s="519"/>
      <c r="IB530" s="519"/>
      <c r="IC530" s="519"/>
      <c r="ID530" s="519"/>
      <c r="IE530" s="519"/>
      <c r="IF530" s="519"/>
      <c r="IG530" s="519"/>
      <c r="IH530" s="519"/>
      <c r="II530" s="519"/>
      <c r="IJ530" s="519"/>
      <c r="IK530" s="519"/>
      <c r="IL530" s="519"/>
      <c r="IM530" s="519"/>
      <c r="IN530" s="519"/>
      <c r="IO530" s="519"/>
      <c r="IP530" s="519"/>
      <c r="IQ530" s="519"/>
      <c r="IR530" s="519"/>
      <c r="IS530" s="519"/>
      <c r="IT530" s="519"/>
      <c r="IU530" s="519"/>
      <c r="IV530" s="519"/>
    </row>
    <row r="531" spans="1:8" s="508" customFormat="1" ht="24.75" customHeight="1">
      <c r="A531" s="541" t="s">
        <v>401</v>
      </c>
      <c r="B531" s="363"/>
      <c r="C531" s="363">
        <f t="shared" si="27"/>
        <v>0</v>
      </c>
      <c r="D531" s="363"/>
      <c r="E531" s="542"/>
      <c r="F531" s="543">
        <v>0</v>
      </c>
      <c r="G531" s="542"/>
      <c r="H531" s="544"/>
    </row>
    <row r="532" spans="1:256" s="510" customFormat="1" ht="24.75" customHeight="1">
      <c r="A532" s="541" t="s">
        <v>402</v>
      </c>
      <c r="B532" s="363"/>
      <c r="C532" s="363">
        <f t="shared" si="27"/>
        <v>0</v>
      </c>
      <c r="D532" s="363"/>
      <c r="E532" s="542"/>
      <c r="F532" s="543">
        <v>0</v>
      </c>
      <c r="G532" s="542"/>
      <c r="H532" s="518"/>
      <c r="I532" s="519"/>
      <c r="J532" s="519"/>
      <c r="K532" s="519"/>
      <c r="L532" s="519"/>
      <c r="M532" s="519"/>
      <c r="N532" s="519"/>
      <c r="O532" s="519"/>
      <c r="P532" s="519"/>
      <c r="Q532" s="519"/>
      <c r="R532" s="519"/>
      <c r="S532" s="519"/>
      <c r="T532" s="519"/>
      <c r="U532" s="519"/>
      <c r="V532" s="519"/>
      <c r="W532" s="519"/>
      <c r="X532" s="519"/>
      <c r="Y532" s="519"/>
      <c r="Z532" s="519"/>
      <c r="AA532" s="519"/>
      <c r="AB532" s="519"/>
      <c r="AC532" s="519"/>
      <c r="AD532" s="519"/>
      <c r="AE532" s="519"/>
      <c r="AF532" s="519"/>
      <c r="HQ532" s="519"/>
      <c r="HR532" s="519"/>
      <c r="HS532" s="519"/>
      <c r="HT532" s="519"/>
      <c r="HU532" s="519"/>
      <c r="HV532" s="519"/>
      <c r="HW532" s="519"/>
      <c r="HX532" s="519"/>
      <c r="HY532" s="519"/>
      <c r="HZ532" s="519"/>
      <c r="IA532" s="519"/>
      <c r="IB532" s="519"/>
      <c r="IC532" s="519"/>
      <c r="ID532" s="519"/>
      <c r="IE532" s="519"/>
      <c r="IF532" s="519"/>
      <c r="IG532" s="519"/>
      <c r="IH532" s="519"/>
      <c r="II532" s="519"/>
      <c r="IJ532" s="519"/>
      <c r="IK532" s="519"/>
      <c r="IL532" s="519"/>
      <c r="IM532" s="519"/>
      <c r="IN532" s="519"/>
      <c r="IO532" s="519"/>
      <c r="IP532" s="519"/>
      <c r="IQ532" s="519"/>
      <c r="IR532" s="519"/>
      <c r="IS532" s="519"/>
      <c r="IT532" s="519"/>
      <c r="IU532" s="519"/>
      <c r="IV532" s="519"/>
    </row>
    <row r="533" spans="1:8" s="508" customFormat="1" ht="24.75" customHeight="1">
      <c r="A533" s="534" t="s">
        <v>403</v>
      </c>
      <c r="B533" s="360">
        <f>SUM(B534:B543)</f>
        <v>0</v>
      </c>
      <c r="C533" s="360">
        <f t="shared" si="27"/>
        <v>13</v>
      </c>
      <c r="D533" s="360">
        <f>SUM(D534:D543)</f>
        <v>11</v>
      </c>
      <c r="E533" s="536">
        <f>D533/C533</f>
        <v>0.8461538461538461</v>
      </c>
      <c r="F533" s="539">
        <f>SUM(F534:F543)</f>
        <v>2</v>
      </c>
      <c r="G533" s="536">
        <f>(D533-F533)/F533</f>
        <v>4.5</v>
      </c>
      <c r="H533" s="540">
        <f>SUM(H534:H543)</f>
        <v>2</v>
      </c>
    </row>
    <row r="534" spans="1:256" s="510" customFormat="1" ht="24.75" customHeight="1">
      <c r="A534" s="541" t="s">
        <v>45</v>
      </c>
      <c r="B534" s="363"/>
      <c r="C534" s="363">
        <f t="shared" si="27"/>
        <v>0</v>
      </c>
      <c r="D534" s="363"/>
      <c r="E534" s="542"/>
      <c r="F534" s="543">
        <v>0</v>
      </c>
      <c r="G534" s="542"/>
      <c r="H534" s="518"/>
      <c r="I534" s="519"/>
      <c r="J534" s="519"/>
      <c r="K534" s="519"/>
      <c r="L534" s="519"/>
      <c r="M534" s="519"/>
      <c r="N534" s="519"/>
      <c r="O534" s="519"/>
      <c r="P534" s="519"/>
      <c r="Q534" s="519"/>
      <c r="R534" s="519"/>
      <c r="S534" s="519"/>
      <c r="T534" s="519"/>
      <c r="U534" s="519"/>
      <c r="V534" s="519"/>
      <c r="W534" s="519"/>
      <c r="X534" s="519"/>
      <c r="Y534" s="519"/>
      <c r="Z534" s="519"/>
      <c r="AA534" s="519"/>
      <c r="AB534" s="519"/>
      <c r="AC534" s="519"/>
      <c r="AD534" s="519"/>
      <c r="AE534" s="519"/>
      <c r="AF534" s="519"/>
      <c r="HQ534" s="519"/>
      <c r="HR534" s="519"/>
      <c r="HS534" s="519"/>
      <c r="HT534" s="519"/>
      <c r="HU534" s="519"/>
      <c r="HV534" s="519"/>
      <c r="HW534" s="519"/>
      <c r="HX534" s="519"/>
      <c r="HY534" s="519"/>
      <c r="HZ534" s="519"/>
      <c r="IA534" s="519"/>
      <c r="IB534" s="519"/>
      <c r="IC534" s="519"/>
      <c r="ID534" s="519"/>
      <c r="IE534" s="519"/>
      <c r="IF534" s="519"/>
      <c r="IG534" s="519"/>
      <c r="IH534" s="519"/>
      <c r="II534" s="519"/>
      <c r="IJ534" s="519"/>
      <c r="IK534" s="519"/>
      <c r="IL534" s="519"/>
      <c r="IM534" s="519"/>
      <c r="IN534" s="519"/>
      <c r="IO534" s="519"/>
      <c r="IP534" s="519"/>
      <c r="IQ534" s="519"/>
      <c r="IR534" s="519"/>
      <c r="IS534" s="519"/>
      <c r="IT534" s="519"/>
      <c r="IU534" s="519"/>
      <c r="IV534" s="519"/>
    </row>
    <row r="535" spans="1:8" s="508" customFormat="1" ht="24.75" customHeight="1">
      <c r="A535" s="541" t="s">
        <v>46</v>
      </c>
      <c r="B535" s="363"/>
      <c r="C535" s="363">
        <f t="shared" si="27"/>
        <v>0</v>
      </c>
      <c r="D535" s="363"/>
      <c r="E535" s="542"/>
      <c r="F535" s="537">
        <v>0</v>
      </c>
      <c r="G535" s="542"/>
      <c r="H535" s="544"/>
    </row>
    <row r="536" spans="1:256" s="510" customFormat="1" ht="24.75" customHeight="1" hidden="1">
      <c r="A536" s="541" t="s">
        <v>47</v>
      </c>
      <c r="B536" s="363"/>
      <c r="C536" s="363">
        <f t="shared" si="27"/>
        <v>0</v>
      </c>
      <c r="D536" s="363"/>
      <c r="E536" s="542"/>
      <c r="F536" s="539">
        <v>0</v>
      </c>
      <c r="G536" s="542"/>
      <c r="H536" s="518"/>
      <c r="I536" s="519"/>
      <c r="J536" s="519"/>
      <c r="K536" s="519"/>
      <c r="L536" s="519"/>
      <c r="M536" s="519"/>
      <c r="N536" s="519"/>
      <c r="O536" s="519"/>
      <c r="P536" s="519"/>
      <c r="Q536" s="519"/>
      <c r="R536" s="519"/>
      <c r="S536" s="519"/>
      <c r="T536" s="519"/>
      <c r="U536" s="519"/>
      <c r="V536" s="519"/>
      <c r="W536" s="519"/>
      <c r="X536" s="519"/>
      <c r="Y536" s="519"/>
      <c r="Z536" s="519"/>
      <c r="AA536" s="519"/>
      <c r="AB536" s="519"/>
      <c r="AC536" s="519"/>
      <c r="AD536" s="519"/>
      <c r="AE536" s="519"/>
      <c r="AF536" s="519"/>
      <c r="HQ536" s="519"/>
      <c r="HR536" s="519"/>
      <c r="HS536" s="519"/>
      <c r="HT536" s="519"/>
      <c r="HU536" s="519"/>
      <c r="HV536" s="519"/>
      <c r="HW536" s="519"/>
      <c r="HX536" s="519"/>
      <c r="HY536" s="519"/>
      <c r="HZ536" s="519"/>
      <c r="IA536" s="519"/>
      <c r="IB536" s="519"/>
      <c r="IC536" s="519"/>
      <c r="ID536" s="519"/>
      <c r="IE536" s="519"/>
      <c r="IF536" s="519"/>
      <c r="IG536" s="519"/>
      <c r="IH536" s="519"/>
      <c r="II536" s="519"/>
      <c r="IJ536" s="519"/>
      <c r="IK536" s="519"/>
      <c r="IL536" s="519"/>
      <c r="IM536" s="519"/>
      <c r="IN536" s="519"/>
      <c r="IO536" s="519"/>
      <c r="IP536" s="519"/>
      <c r="IQ536" s="519"/>
      <c r="IR536" s="519"/>
      <c r="IS536" s="519"/>
      <c r="IT536" s="519"/>
      <c r="IU536" s="519"/>
      <c r="IV536" s="519"/>
    </row>
    <row r="537" spans="1:256" s="510" customFormat="1" ht="24.75" customHeight="1" hidden="1">
      <c r="A537" s="541" t="s">
        <v>404</v>
      </c>
      <c r="B537" s="363"/>
      <c r="C537" s="363">
        <f t="shared" si="27"/>
        <v>0</v>
      </c>
      <c r="D537" s="363"/>
      <c r="E537" s="542"/>
      <c r="F537" s="543">
        <v>0</v>
      </c>
      <c r="G537" s="542"/>
      <c r="H537" s="518"/>
      <c r="I537" s="519"/>
      <c r="J537" s="519"/>
      <c r="K537" s="519"/>
      <c r="L537" s="519"/>
      <c r="M537" s="519"/>
      <c r="N537" s="519"/>
      <c r="O537" s="519"/>
      <c r="P537" s="519"/>
      <c r="Q537" s="519"/>
      <c r="R537" s="519"/>
      <c r="S537" s="519"/>
      <c r="T537" s="519"/>
      <c r="U537" s="519"/>
      <c r="V537" s="519"/>
      <c r="W537" s="519"/>
      <c r="X537" s="519"/>
      <c r="Y537" s="519"/>
      <c r="Z537" s="519"/>
      <c r="AA537" s="519"/>
      <c r="AB537" s="519"/>
      <c r="AC537" s="519"/>
      <c r="AD537" s="519"/>
      <c r="AE537" s="519"/>
      <c r="AF537" s="519"/>
      <c r="HQ537" s="519"/>
      <c r="HR537" s="519"/>
      <c r="HS537" s="519"/>
      <c r="HT537" s="519"/>
      <c r="HU537" s="519"/>
      <c r="HV537" s="519"/>
      <c r="HW537" s="519"/>
      <c r="HX537" s="519"/>
      <c r="HY537" s="519"/>
      <c r="HZ537" s="519"/>
      <c r="IA537" s="519"/>
      <c r="IB537" s="519"/>
      <c r="IC537" s="519"/>
      <c r="ID537" s="519"/>
      <c r="IE537" s="519"/>
      <c r="IF537" s="519"/>
      <c r="IG537" s="519"/>
      <c r="IH537" s="519"/>
      <c r="II537" s="519"/>
      <c r="IJ537" s="519"/>
      <c r="IK537" s="519"/>
      <c r="IL537" s="519"/>
      <c r="IM537" s="519"/>
      <c r="IN537" s="519"/>
      <c r="IO537" s="519"/>
      <c r="IP537" s="519"/>
      <c r="IQ537" s="519"/>
      <c r="IR537" s="519"/>
      <c r="IS537" s="519"/>
      <c r="IT537" s="519"/>
      <c r="IU537" s="519"/>
      <c r="IV537" s="519"/>
    </row>
    <row r="538" spans="1:8" s="508" customFormat="1" ht="24.75" customHeight="1" hidden="1">
      <c r="A538" s="541" t="s">
        <v>405</v>
      </c>
      <c r="B538" s="363"/>
      <c r="C538" s="363">
        <f t="shared" si="27"/>
        <v>0</v>
      </c>
      <c r="D538" s="363"/>
      <c r="E538" s="542"/>
      <c r="F538" s="543">
        <v>0</v>
      </c>
      <c r="G538" s="542"/>
      <c r="H538" s="544"/>
    </row>
    <row r="539" spans="1:256" s="510" customFormat="1" ht="24.75" customHeight="1" hidden="1">
      <c r="A539" s="541" t="s">
        <v>406</v>
      </c>
      <c r="B539" s="363"/>
      <c r="C539" s="363">
        <f t="shared" si="27"/>
        <v>0</v>
      </c>
      <c r="D539" s="363"/>
      <c r="E539" s="542"/>
      <c r="F539" s="543">
        <v>0</v>
      </c>
      <c r="G539" s="542"/>
      <c r="H539" s="518"/>
      <c r="I539" s="519"/>
      <c r="J539" s="519"/>
      <c r="K539" s="519"/>
      <c r="L539" s="519"/>
      <c r="M539" s="519"/>
      <c r="N539" s="519"/>
      <c r="O539" s="519"/>
      <c r="P539" s="519"/>
      <c r="Q539" s="519"/>
      <c r="R539" s="519"/>
      <c r="S539" s="519"/>
      <c r="T539" s="519"/>
      <c r="U539" s="519"/>
      <c r="V539" s="519"/>
      <c r="W539" s="519"/>
      <c r="X539" s="519"/>
      <c r="Y539" s="519"/>
      <c r="Z539" s="519"/>
      <c r="AA539" s="519"/>
      <c r="AB539" s="519"/>
      <c r="AC539" s="519"/>
      <c r="AD539" s="519"/>
      <c r="AE539" s="519"/>
      <c r="AF539" s="519"/>
      <c r="HQ539" s="519"/>
      <c r="HR539" s="519"/>
      <c r="HS539" s="519"/>
      <c r="HT539" s="519"/>
      <c r="HU539" s="519"/>
      <c r="HV539" s="519"/>
      <c r="HW539" s="519"/>
      <c r="HX539" s="519"/>
      <c r="HY539" s="519"/>
      <c r="HZ539" s="519"/>
      <c r="IA539" s="519"/>
      <c r="IB539" s="519"/>
      <c r="IC539" s="519"/>
      <c r="ID539" s="519"/>
      <c r="IE539" s="519"/>
      <c r="IF539" s="519"/>
      <c r="IG539" s="519"/>
      <c r="IH539" s="519"/>
      <c r="II539" s="519"/>
      <c r="IJ539" s="519"/>
      <c r="IK539" s="519"/>
      <c r="IL539" s="519"/>
      <c r="IM539" s="519"/>
      <c r="IN539" s="519"/>
      <c r="IO539" s="519"/>
      <c r="IP539" s="519"/>
      <c r="IQ539" s="519"/>
      <c r="IR539" s="519"/>
      <c r="IS539" s="519"/>
      <c r="IT539" s="519"/>
      <c r="IU539" s="519"/>
      <c r="IV539" s="519"/>
    </row>
    <row r="540" spans="1:256" s="510" customFormat="1" ht="24.75" customHeight="1" hidden="1">
      <c r="A540" s="541" t="s">
        <v>407</v>
      </c>
      <c r="B540" s="363"/>
      <c r="C540" s="363">
        <f t="shared" si="27"/>
        <v>0</v>
      </c>
      <c r="D540" s="363"/>
      <c r="E540" s="542"/>
      <c r="F540" s="543">
        <v>0</v>
      </c>
      <c r="G540" s="542"/>
      <c r="H540" s="518"/>
      <c r="I540" s="519"/>
      <c r="J540" s="519"/>
      <c r="K540" s="519"/>
      <c r="L540" s="519"/>
      <c r="M540" s="519"/>
      <c r="N540" s="519"/>
      <c r="O540" s="519"/>
      <c r="P540" s="519"/>
      <c r="Q540" s="519"/>
      <c r="R540" s="519"/>
      <c r="S540" s="519"/>
      <c r="T540" s="519"/>
      <c r="U540" s="519"/>
      <c r="V540" s="519"/>
      <c r="W540" s="519"/>
      <c r="X540" s="519"/>
      <c r="Y540" s="519"/>
      <c r="Z540" s="519"/>
      <c r="AA540" s="519"/>
      <c r="AB540" s="519"/>
      <c r="AC540" s="519"/>
      <c r="AD540" s="519"/>
      <c r="AE540" s="519"/>
      <c r="AF540" s="519"/>
      <c r="HQ540" s="519"/>
      <c r="HR540" s="519"/>
      <c r="HS540" s="519"/>
      <c r="HT540" s="519"/>
      <c r="HU540" s="519"/>
      <c r="HV540" s="519"/>
      <c r="HW540" s="519"/>
      <c r="HX540" s="519"/>
      <c r="HY540" s="519"/>
      <c r="HZ540" s="519"/>
      <c r="IA540" s="519"/>
      <c r="IB540" s="519"/>
      <c r="IC540" s="519"/>
      <c r="ID540" s="519"/>
      <c r="IE540" s="519"/>
      <c r="IF540" s="519"/>
      <c r="IG540" s="519"/>
      <c r="IH540" s="519"/>
      <c r="II540" s="519"/>
      <c r="IJ540" s="519"/>
      <c r="IK540" s="519"/>
      <c r="IL540" s="519"/>
      <c r="IM540" s="519"/>
      <c r="IN540" s="519"/>
      <c r="IO540" s="519"/>
      <c r="IP540" s="519"/>
      <c r="IQ540" s="519"/>
      <c r="IR540" s="519"/>
      <c r="IS540" s="519"/>
      <c r="IT540" s="519"/>
      <c r="IU540" s="519"/>
      <c r="IV540" s="519"/>
    </row>
    <row r="541" spans="1:256" s="510" customFormat="1" ht="24.75" customHeight="1" hidden="1">
      <c r="A541" s="541" t="s">
        <v>408</v>
      </c>
      <c r="B541" s="363"/>
      <c r="C541" s="363">
        <f t="shared" si="27"/>
        <v>0</v>
      </c>
      <c r="D541" s="363"/>
      <c r="E541" s="542"/>
      <c r="F541" s="543">
        <v>0</v>
      </c>
      <c r="G541" s="542"/>
      <c r="H541" s="518"/>
      <c r="I541" s="519"/>
      <c r="J541" s="519"/>
      <c r="K541" s="519"/>
      <c r="L541" s="519"/>
      <c r="M541" s="519"/>
      <c r="N541" s="519"/>
      <c r="O541" s="519"/>
      <c r="P541" s="519"/>
      <c r="Q541" s="519"/>
      <c r="R541" s="519"/>
      <c r="S541" s="519"/>
      <c r="T541" s="519"/>
      <c r="U541" s="519"/>
      <c r="V541" s="519"/>
      <c r="W541" s="519"/>
      <c r="X541" s="519"/>
      <c r="Y541" s="519"/>
      <c r="Z541" s="519"/>
      <c r="AA541" s="519"/>
      <c r="AB541" s="519"/>
      <c r="AC541" s="519"/>
      <c r="AD541" s="519"/>
      <c r="AE541" s="519"/>
      <c r="AF541" s="519"/>
      <c r="HQ541" s="519"/>
      <c r="HR541" s="519"/>
      <c r="HS541" s="519"/>
      <c r="HT541" s="519"/>
      <c r="HU541" s="519"/>
      <c r="HV541" s="519"/>
      <c r="HW541" s="519"/>
      <c r="HX541" s="519"/>
      <c r="HY541" s="519"/>
      <c r="HZ541" s="519"/>
      <c r="IA541" s="519"/>
      <c r="IB541" s="519"/>
      <c r="IC541" s="519"/>
      <c r="ID541" s="519"/>
      <c r="IE541" s="519"/>
      <c r="IF541" s="519"/>
      <c r="IG541" s="519"/>
      <c r="IH541" s="519"/>
      <c r="II541" s="519"/>
      <c r="IJ541" s="519"/>
      <c r="IK541" s="519"/>
      <c r="IL541" s="519"/>
      <c r="IM541" s="519"/>
      <c r="IN541" s="519"/>
      <c r="IO541" s="519"/>
      <c r="IP541" s="519"/>
      <c r="IQ541" s="519"/>
      <c r="IR541" s="519"/>
      <c r="IS541" s="519"/>
      <c r="IT541" s="519"/>
      <c r="IU541" s="519"/>
      <c r="IV541" s="519"/>
    </row>
    <row r="542" spans="1:256" s="510" customFormat="1" ht="24.75" customHeight="1" hidden="1">
      <c r="A542" s="541" t="s">
        <v>409</v>
      </c>
      <c r="B542" s="363"/>
      <c r="C542" s="363">
        <f t="shared" si="27"/>
        <v>0</v>
      </c>
      <c r="D542" s="363"/>
      <c r="E542" s="542"/>
      <c r="F542" s="543">
        <v>0</v>
      </c>
      <c r="G542" s="542"/>
      <c r="H542" s="518"/>
      <c r="I542" s="519"/>
      <c r="J542" s="519"/>
      <c r="K542" s="519"/>
      <c r="L542" s="519"/>
      <c r="M542" s="519"/>
      <c r="N542" s="519"/>
      <c r="O542" s="519"/>
      <c r="P542" s="519"/>
      <c r="Q542" s="519"/>
      <c r="R542" s="519"/>
      <c r="S542" s="519"/>
      <c r="T542" s="519"/>
      <c r="U542" s="519"/>
      <c r="V542" s="519"/>
      <c r="W542" s="519"/>
      <c r="X542" s="519"/>
      <c r="Y542" s="519"/>
      <c r="Z542" s="519"/>
      <c r="AA542" s="519"/>
      <c r="AB542" s="519"/>
      <c r="AC542" s="519"/>
      <c r="AD542" s="519"/>
      <c r="AE542" s="519"/>
      <c r="AF542" s="519"/>
      <c r="HQ542" s="519"/>
      <c r="HR542" s="519"/>
      <c r="HS542" s="519"/>
      <c r="HT542" s="519"/>
      <c r="HU542" s="519"/>
      <c r="HV542" s="519"/>
      <c r="HW542" s="519"/>
      <c r="HX542" s="519"/>
      <c r="HY542" s="519"/>
      <c r="HZ542" s="519"/>
      <c r="IA542" s="519"/>
      <c r="IB542" s="519"/>
      <c r="IC542" s="519"/>
      <c r="ID542" s="519"/>
      <c r="IE542" s="519"/>
      <c r="IF542" s="519"/>
      <c r="IG542" s="519"/>
      <c r="IH542" s="519"/>
      <c r="II542" s="519"/>
      <c r="IJ542" s="519"/>
      <c r="IK542" s="519"/>
      <c r="IL542" s="519"/>
      <c r="IM542" s="519"/>
      <c r="IN542" s="519"/>
      <c r="IO542" s="519"/>
      <c r="IP542" s="519"/>
      <c r="IQ542" s="519"/>
      <c r="IR542" s="519"/>
      <c r="IS542" s="519"/>
      <c r="IT542" s="519"/>
      <c r="IU542" s="519"/>
      <c r="IV542" s="519"/>
    </row>
    <row r="543" spans="1:8" s="508" customFormat="1" ht="24.75" customHeight="1">
      <c r="A543" s="541" t="s">
        <v>410</v>
      </c>
      <c r="B543" s="363"/>
      <c r="C543" s="363">
        <f t="shared" si="27"/>
        <v>13</v>
      </c>
      <c r="D543" s="363">
        <v>11</v>
      </c>
      <c r="E543" s="542">
        <f>D543/C543</f>
        <v>0.8461538461538461</v>
      </c>
      <c r="F543" s="543">
        <v>2</v>
      </c>
      <c r="G543" s="542">
        <f>(D543-F543)/F543</f>
        <v>4.5</v>
      </c>
      <c r="H543" s="544">
        <v>2</v>
      </c>
    </row>
    <row r="544" spans="1:8" s="508" customFormat="1" ht="24.75" customHeight="1">
      <c r="A544" s="534" t="s">
        <v>411</v>
      </c>
      <c r="B544" s="360">
        <f>SUM(B545:B552)</f>
        <v>7</v>
      </c>
      <c r="C544" s="360">
        <f t="shared" si="27"/>
        <v>7</v>
      </c>
      <c r="D544" s="360">
        <f>SUM(D545:D552)</f>
        <v>7</v>
      </c>
      <c r="E544" s="536">
        <f>D544/C544</f>
        <v>1</v>
      </c>
      <c r="F544" s="539">
        <f>SUM(F545:F552)</f>
        <v>0</v>
      </c>
      <c r="G544" s="542"/>
      <c r="H544" s="540">
        <f>SUM(H545:H552)</f>
        <v>0</v>
      </c>
    </row>
    <row r="545" spans="1:256" s="510" customFormat="1" ht="24.75" customHeight="1">
      <c r="A545" s="541" t="s">
        <v>45</v>
      </c>
      <c r="B545" s="363"/>
      <c r="C545" s="363">
        <f t="shared" si="27"/>
        <v>0</v>
      </c>
      <c r="D545" s="363"/>
      <c r="E545" s="542"/>
      <c r="F545" s="543"/>
      <c r="G545" s="542"/>
      <c r="H545" s="518"/>
      <c r="I545" s="519"/>
      <c r="J545" s="519"/>
      <c r="K545" s="519"/>
      <c r="L545" s="519"/>
      <c r="M545" s="519"/>
      <c r="N545" s="519"/>
      <c r="O545" s="519"/>
      <c r="P545" s="519"/>
      <c r="Q545" s="519"/>
      <c r="R545" s="519"/>
      <c r="S545" s="519"/>
      <c r="T545" s="519"/>
      <c r="U545" s="519"/>
      <c r="V545" s="519"/>
      <c r="W545" s="519"/>
      <c r="X545" s="519"/>
      <c r="Y545" s="519"/>
      <c r="Z545" s="519"/>
      <c r="AA545" s="519"/>
      <c r="AB545" s="519"/>
      <c r="AC545" s="519"/>
      <c r="AD545" s="519"/>
      <c r="AE545" s="519"/>
      <c r="AF545" s="519"/>
      <c r="HQ545" s="519"/>
      <c r="HR545" s="519"/>
      <c r="HS545" s="519"/>
      <c r="HT545" s="519"/>
      <c r="HU545" s="519"/>
      <c r="HV545" s="519"/>
      <c r="HW545" s="519"/>
      <c r="HX545" s="519"/>
      <c r="HY545" s="519"/>
      <c r="HZ545" s="519"/>
      <c r="IA545" s="519"/>
      <c r="IB545" s="519"/>
      <c r="IC545" s="519"/>
      <c r="ID545" s="519"/>
      <c r="IE545" s="519"/>
      <c r="IF545" s="519"/>
      <c r="IG545" s="519"/>
      <c r="IH545" s="519"/>
      <c r="II545" s="519"/>
      <c r="IJ545" s="519"/>
      <c r="IK545" s="519"/>
      <c r="IL545" s="519"/>
      <c r="IM545" s="519"/>
      <c r="IN545" s="519"/>
      <c r="IO545" s="519"/>
      <c r="IP545" s="519"/>
      <c r="IQ545" s="519"/>
      <c r="IR545" s="519"/>
      <c r="IS545" s="519"/>
      <c r="IT545" s="519"/>
      <c r="IU545" s="519"/>
      <c r="IV545" s="519"/>
    </row>
    <row r="546" spans="1:256" s="510" customFormat="1" ht="24.75" customHeight="1" hidden="1">
      <c r="A546" s="541" t="s">
        <v>46</v>
      </c>
      <c r="B546" s="363"/>
      <c r="C546" s="363">
        <f t="shared" si="27"/>
        <v>0</v>
      </c>
      <c r="D546" s="363"/>
      <c r="E546" s="542"/>
      <c r="F546" s="543"/>
      <c r="G546" s="542"/>
      <c r="H546" s="518"/>
      <c r="I546" s="519"/>
      <c r="J546" s="519"/>
      <c r="K546" s="519"/>
      <c r="L546" s="519"/>
      <c r="M546" s="519"/>
      <c r="N546" s="519"/>
      <c r="O546" s="519"/>
      <c r="P546" s="519"/>
      <c r="Q546" s="519"/>
      <c r="R546" s="519"/>
      <c r="S546" s="519"/>
      <c r="T546" s="519"/>
      <c r="U546" s="519"/>
      <c r="V546" s="519"/>
      <c r="W546" s="519"/>
      <c r="X546" s="519"/>
      <c r="Y546" s="519"/>
      <c r="Z546" s="519"/>
      <c r="AA546" s="519"/>
      <c r="AB546" s="519"/>
      <c r="AC546" s="519"/>
      <c r="AD546" s="519"/>
      <c r="AE546" s="519"/>
      <c r="AF546" s="519"/>
      <c r="HQ546" s="519"/>
      <c r="HR546" s="519"/>
      <c r="HS546" s="519"/>
      <c r="HT546" s="519"/>
      <c r="HU546" s="519"/>
      <c r="HV546" s="519"/>
      <c r="HW546" s="519"/>
      <c r="HX546" s="519"/>
      <c r="HY546" s="519"/>
      <c r="HZ546" s="519"/>
      <c r="IA546" s="519"/>
      <c r="IB546" s="519"/>
      <c r="IC546" s="519"/>
      <c r="ID546" s="519"/>
      <c r="IE546" s="519"/>
      <c r="IF546" s="519"/>
      <c r="IG546" s="519"/>
      <c r="IH546" s="519"/>
      <c r="II546" s="519"/>
      <c r="IJ546" s="519"/>
      <c r="IK546" s="519"/>
      <c r="IL546" s="519"/>
      <c r="IM546" s="519"/>
      <c r="IN546" s="519"/>
      <c r="IO546" s="519"/>
      <c r="IP546" s="519"/>
      <c r="IQ546" s="519"/>
      <c r="IR546" s="519"/>
      <c r="IS546" s="519"/>
      <c r="IT546" s="519"/>
      <c r="IU546" s="519"/>
      <c r="IV546" s="519"/>
    </row>
    <row r="547" spans="1:256" s="510" customFormat="1" ht="24.75" customHeight="1" hidden="1">
      <c r="A547" s="541" t="s">
        <v>47</v>
      </c>
      <c r="B547" s="363"/>
      <c r="C547" s="363">
        <f t="shared" si="27"/>
        <v>0</v>
      </c>
      <c r="D547" s="363"/>
      <c r="E547" s="542"/>
      <c r="F547" s="543"/>
      <c r="G547" s="542"/>
      <c r="H547" s="518"/>
      <c r="I547" s="519"/>
      <c r="J547" s="519"/>
      <c r="K547" s="519"/>
      <c r="L547" s="519"/>
      <c r="M547" s="519"/>
      <c r="N547" s="519"/>
      <c r="O547" s="519"/>
      <c r="P547" s="519"/>
      <c r="Q547" s="519"/>
      <c r="R547" s="519"/>
      <c r="S547" s="519"/>
      <c r="T547" s="519"/>
      <c r="U547" s="519"/>
      <c r="V547" s="519"/>
      <c r="W547" s="519"/>
      <c r="X547" s="519"/>
      <c r="Y547" s="519"/>
      <c r="Z547" s="519"/>
      <c r="AA547" s="519"/>
      <c r="AB547" s="519"/>
      <c r="AC547" s="519"/>
      <c r="AD547" s="519"/>
      <c r="AE547" s="519"/>
      <c r="AF547" s="519"/>
      <c r="HQ547" s="519"/>
      <c r="HR547" s="519"/>
      <c r="HS547" s="519"/>
      <c r="HT547" s="519"/>
      <c r="HU547" s="519"/>
      <c r="HV547" s="519"/>
      <c r="HW547" s="519"/>
      <c r="HX547" s="519"/>
      <c r="HY547" s="519"/>
      <c r="HZ547" s="519"/>
      <c r="IA547" s="519"/>
      <c r="IB547" s="519"/>
      <c r="IC547" s="519"/>
      <c r="ID547" s="519"/>
      <c r="IE547" s="519"/>
      <c r="IF547" s="519"/>
      <c r="IG547" s="519"/>
      <c r="IH547" s="519"/>
      <c r="II547" s="519"/>
      <c r="IJ547" s="519"/>
      <c r="IK547" s="519"/>
      <c r="IL547" s="519"/>
      <c r="IM547" s="519"/>
      <c r="IN547" s="519"/>
      <c r="IO547" s="519"/>
      <c r="IP547" s="519"/>
      <c r="IQ547" s="519"/>
      <c r="IR547" s="519"/>
      <c r="IS547" s="519"/>
      <c r="IT547" s="519"/>
      <c r="IU547" s="519"/>
      <c r="IV547" s="519"/>
    </row>
    <row r="548" spans="1:256" s="510" customFormat="1" ht="24.75" customHeight="1" hidden="1">
      <c r="A548" s="541" t="s">
        <v>412</v>
      </c>
      <c r="B548" s="363"/>
      <c r="C548" s="363">
        <f t="shared" si="27"/>
        <v>0</v>
      </c>
      <c r="D548" s="363"/>
      <c r="E548" s="542"/>
      <c r="F548" s="543"/>
      <c r="G548" s="542"/>
      <c r="H548" s="518"/>
      <c r="I548" s="519"/>
      <c r="J548" s="519"/>
      <c r="K548" s="519"/>
      <c r="L548" s="519"/>
      <c r="M548" s="519"/>
      <c r="N548" s="519"/>
      <c r="O548" s="519"/>
      <c r="P548" s="519"/>
      <c r="Q548" s="519"/>
      <c r="R548" s="519"/>
      <c r="S548" s="519"/>
      <c r="T548" s="519"/>
      <c r="U548" s="519"/>
      <c r="V548" s="519"/>
      <c r="W548" s="519"/>
      <c r="X548" s="519"/>
      <c r="Y548" s="519"/>
      <c r="Z548" s="519"/>
      <c r="AA548" s="519"/>
      <c r="AB548" s="519"/>
      <c r="AC548" s="519"/>
      <c r="AD548" s="519"/>
      <c r="AE548" s="519"/>
      <c r="AF548" s="519"/>
      <c r="HQ548" s="519"/>
      <c r="HR548" s="519"/>
      <c r="HS548" s="519"/>
      <c r="HT548" s="519"/>
      <c r="HU548" s="519"/>
      <c r="HV548" s="519"/>
      <c r="HW548" s="519"/>
      <c r="HX548" s="519"/>
      <c r="HY548" s="519"/>
      <c r="HZ548" s="519"/>
      <c r="IA548" s="519"/>
      <c r="IB548" s="519"/>
      <c r="IC548" s="519"/>
      <c r="ID548" s="519"/>
      <c r="IE548" s="519"/>
      <c r="IF548" s="519"/>
      <c r="IG548" s="519"/>
      <c r="IH548" s="519"/>
      <c r="II548" s="519"/>
      <c r="IJ548" s="519"/>
      <c r="IK548" s="519"/>
      <c r="IL548" s="519"/>
      <c r="IM548" s="519"/>
      <c r="IN548" s="519"/>
      <c r="IO548" s="519"/>
      <c r="IP548" s="519"/>
      <c r="IQ548" s="519"/>
      <c r="IR548" s="519"/>
      <c r="IS548" s="519"/>
      <c r="IT548" s="519"/>
      <c r="IU548" s="519"/>
      <c r="IV548" s="519"/>
    </row>
    <row r="549" spans="1:256" s="510" customFormat="1" ht="24.75" customHeight="1" hidden="1">
      <c r="A549" s="541" t="s">
        <v>413</v>
      </c>
      <c r="B549" s="363"/>
      <c r="C549" s="363">
        <f t="shared" si="27"/>
        <v>0</v>
      </c>
      <c r="D549" s="363"/>
      <c r="E549" s="542"/>
      <c r="F549" s="543"/>
      <c r="G549" s="542"/>
      <c r="H549" s="518"/>
      <c r="I549" s="519"/>
      <c r="J549" s="519"/>
      <c r="K549" s="519"/>
      <c r="L549" s="519"/>
      <c r="M549" s="519"/>
      <c r="N549" s="519"/>
      <c r="O549" s="519"/>
      <c r="P549" s="519"/>
      <c r="Q549" s="519"/>
      <c r="R549" s="519"/>
      <c r="S549" s="519"/>
      <c r="T549" s="519"/>
      <c r="U549" s="519"/>
      <c r="V549" s="519"/>
      <c r="W549" s="519"/>
      <c r="X549" s="519"/>
      <c r="Y549" s="519"/>
      <c r="Z549" s="519"/>
      <c r="AA549" s="519"/>
      <c r="AB549" s="519"/>
      <c r="AC549" s="519"/>
      <c r="AD549" s="519"/>
      <c r="AE549" s="519"/>
      <c r="AF549" s="519"/>
      <c r="HQ549" s="519"/>
      <c r="HR549" s="519"/>
      <c r="HS549" s="519"/>
      <c r="HT549" s="519"/>
      <c r="HU549" s="519"/>
      <c r="HV549" s="519"/>
      <c r="HW549" s="519"/>
      <c r="HX549" s="519"/>
      <c r="HY549" s="519"/>
      <c r="HZ549" s="519"/>
      <c r="IA549" s="519"/>
      <c r="IB549" s="519"/>
      <c r="IC549" s="519"/>
      <c r="ID549" s="519"/>
      <c r="IE549" s="519"/>
      <c r="IF549" s="519"/>
      <c r="IG549" s="519"/>
      <c r="IH549" s="519"/>
      <c r="II549" s="519"/>
      <c r="IJ549" s="519"/>
      <c r="IK549" s="519"/>
      <c r="IL549" s="519"/>
      <c r="IM549" s="519"/>
      <c r="IN549" s="519"/>
      <c r="IO549" s="519"/>
      <c r="IP549" s="519"/>
      <c r="IQ549" s="519"/>
      <c r="IR549" s="519"/>
      <c r="IS549" s="519"/>
      <c r="IT549" s="519"/>
      <c r="IU549" s="519"/>
      <c r="IV549" s="519"/>
    </row>
    <row r="550" spans="1:256" s="510" customFormat="1" ht="24.75" customHeight="1">
      <c r="A550" s="541" t="s">
        <v>414</v>
      </c>
      <c r="B550" s="363"/>
      <c r="C550" s="363">
        <f t="shared" si="27"/>
        <v>0</v>
      </c>
      <c r="D550" s="363"/>
      <c r="E550" s="542"/>
      <c r="F550" s="543"/>
      <c r="G550" s="542"/>
      <c r="H550" s="518"/>
      <c r="I550" s="519"/>
      <c r="J550" s="519"/>
      <c r="K550" s="519"/>
      <c r="L550" s="519"/>
      <c r="M550" s="519"/>
      <c r="N550" s="519"/>
      <c r="O550" s="519"/>
      <c r="P550" s="519"/>
      <c r="Q550" s="519"/>
      <c r="R550" s="519"/>
      <c r="S550" s="519"/>
      <c r="T550" s="519"/>
      <c r="U550" s="519"/>
      <c r="V550" s="519"/>
      <c r="W550" s="519"/>
      <c r="X550" s="519"/>
      <c r="Y550" s="519"/>
      <c r="Z550" s="519"/>
      <c r="AA550" s="519"/>
      <c r="AB550" s="519"/>
      <c r="AC550" s="519"/>
      <c r="AD550" s="519"/>
      <c r="AE550" s="519"/>
      <c r="AF550" s="519"/>
      <c r="HQ550" s="519"/>
      <c r="HR550" s="519"/>
      <c r="HS550" s="519"/>
      <c r="HT550" s="519"/>
      <c r="HU550" s="519"/>
      <c r="HV550" s="519"/>
      <c r="HW550" s="519"/>
      <c r="HX550" s="519"/>
      <c r="HY550" s="519"/>
      <c r="HZ550" s="519"/>
      <c r="IA550" s="519"/>
      <c r="IB550" s="519"/>
      <c r="IC550" s="519"/>
      <c r="ID550" s="519"/>
      <c r="IE550" s="519"/>
      <c r="IF550" s="519"/>
      <c r="IG550" s="519"/>
      <c r="IH550" s="519"/>
      <c r="II550" s="519"/>
      <c r="IJ550" s="519"/>
      <c r="IK550" s="519"/>
      <c r="IL550" s="519"/>
      <c r="IM550" s="519"/>
      <c r="IN550" s="519"/>
      <c r="IO550" s="519"/>
      <c r="IP550" s="519"/>
      <c r="IQ550" s="519"/>
      <c r="IR550" s="519"/>
      <c r="IS550" s="519"/>
      <c r="IT550" s="519"/>
      <c r="IU550" s="519"/>
      <c r="IV550" s="519"/>
    </row>
    <row r="551" spans="1:256" s="510" customFormat="1" ht="24.75" customHeight="1">
      <c r="A551" s="541" t="s">
        <v>415</v>
      </c>
      <c r="B551" s="363">
        <v>7</v>
      </c>
      <c r="C551" s="363">
        <f t="shared" si="27"/>
        <v>7</v>
      </c>
      <c r="D551" s="363">
        <v>7</v>
      </c>
      <c r="E551" s="542">
        <f>D551/C551</f>
        <v>1</v>
      </c>
      <c r="F551" s="543"/>
      <c r="G551" s="542"/>
      <c r="H551" s="518"/>
      <c r="I551" s="519"/>
      <c r="J551" s="519"/>
      <c r="K551" s="519"/>
      <c r="L551" s="519"/>
      <c r="M551" s="519"/>
      <c r="N551" s="519"/>
      <c r="O551" s="519"/>
      <c r="P551" s="519"/>
      <c r="Q551" s="519"/>
      <c r="R551" s="519"/>
      <c r="S551" s="519"/>
      <c r="T551" s="519"/>
      <c r="U551" s="519"/>
      <c r="V551" s="519"/>
      <c r="W551" s="519"/>
      <c r="X551" s="519"/>
      <c r="Y551" s="519"/>
      <c r="Z551" s="519"/>
      <c r="AA551" s="519"/>
      <c r="AB551" s="519"/>
      <c r="AC551" s="519"/>
      <c r="AD551" s="519"/>
      <c r="AE551" s="519"/>
      <c r="AF551" s="519"/>
      <c r="HQ551" s="519"/>
      <c r="HR551" s="519"/>
      <c r="HS551" s="519"/>
      <c r="HT551" s="519"/>
      <c r="HU551" s="519"/>
      <c r="HV551" s="519"/>
      <c r="HW551" s="519"/>
      <c r="HX551" s="519"/>
      <c r="HY551" s="519"/>
      <c r="HZ551" s="519"/>
      <c r="IA551" s="519"/>
      <c r="IB551" s="519"/>
      <c r="IC551" s="519"/>
      <c r="ID551" s="519"/>
      <c r="IE551" s="519"/>
      <c r="IF551" s="519"/>
      <c r="IG551" s="519"/>
      <c r="IH551" s="519"/>
      <c r="II551" s="519"/>
      <c r="IJ551" s="519"/>
      <c r="IK551" s="519"/>
      <c r="IL551" s="519"/>
      <c r="IM551" s="519"/>
      <c r="IN551" s="519"/>
      <c r="IO551" s="519"/>
      <c r="IP551" s="519"/>
      <c r="IQ551" s="519"/>
      <c r="IR551" s="519"/>
      <c r="IS551" s="519"/>
      <c r="IT551" s="519"/>
      <c r="IU551" s="519"/>
      <c r="IV551" s="519"/>
    </row>
    <row r="552" spans="1:256" s="510" customFormat="1" ht="24.75" customHeight="1">
      <c r="A552" s="541" t="s">
        <v>416</v>
      </c>
      <c r="B552" s="363"/>
      <c r="C552" s="363">
        <f t="shared" si="27"/>
        <v>0</v>
      </c>
      <c r="D552" s="363"/>
      <c r="E552" s="542"/>
      <c r="F552" s="543"/>
      <c r="G552" s="542"/>
      <c r="H552" s="518"/>
      <c r="I552" s="519"/>
      <c r="J552" s="519"/>
      <c r="K552" s="519"/>
      <c r="L552" s="519"/>
      <c r="M552" s="519"/>
      <c r="N552" s="519"/>
      <c r="O552" s="519"/>
      <c r="P552" s="519"/>
      <c r="Q552" s="519"/>
      <c r="R552" s="519"/>
      <c r="S552" s="519"/>
      <c r="T552" s="519"/>
      <c r="U552" s="519"/>
      <c r="V552" s="519"/>
      <c r="W552" s="519"/>
      <c r="X552" s="519"/>
      <c r="Y552" s="519"/>
      <c r="Z552" s="519"/>
      <c r="AA552" s="519"/>
      <c r="AB552" s="519"/>
      <c r="AC552" s="519"/>
      <c r="AD552" s="519"/>
      <c r="AE552" s="519"/>
      <c r="AF552" s="519"/>
      <c r="HQ552" s="519"/>
      <c r="HR552" s="519"/>
      <c r="HS552" s="519"/>
      <c r="HT552" s="519"/>
      <c r="HU552" s="519"/>
      <c r="HV552" s="519"/>
      <c r="HW552" s="519"/>
      <c r="HX552" s="519"/>
      <c r="HY552" s="519"/>
      <c r="HZ552" s="519"/>
      <c r="IA552" s="519"/>
      <c r="IB552" s="519"/>
      <c r="IC552" s="519"/>
      <c r="ID552" s="519"/>
      <c r="IE552" s="519"/>
      <c r="IF552" s="519"/>
      <c r="IG552" s="519"/>
      <c r="IH552" s="519"/>
      <c r="II552" s="519"/>
      <c r="IJ552" s="519"/>
      <c r="IK552" s="519"/>
      <c r="IL552" s="519"/>
      <c r="IM552" s="519"/>
      <c r="IN552" s="519"/>
      <c r="IO552" s="519"/>
      <c r="IP552" s="519"/>
      <c r="IQ552" s="519"/>
      <c r="IR552" s="519"/>
      <c r="IS552" s="519"/>
      <c r="IT552" s="519"/>
      <c r="IU552" s="519"/>
      <c r="IV552" s="519"/>
    </row>
    <row r="553" spans="1:8" s="508" customFormat="1" ht="24.75" customHeight="1">
      <c r="A553" s="534" t="s">
        <v>417</v>
      </c>
      <c r="B553" s="360">
        <f>SUM(B554:B560)</f>
        <v>0</v>
      </c>
      <c r="C553" s="360">
        <f t="shared" si="27"/>
        <v>300</v>
      </c>
      <c r="D553" s="360">
        <f>SUM(D554:D560)</f>
        <v>0</v>
      </c>
      <c r="E553" s="542">
        <f>D553/C553</f>
        <v>0</v>
      </c>
      <c r="F553" s="539">
        <f>SUM(F554:F560)</f>
        <v>22</v>
      </c>
      <c r="G553" s="536">
        <f>(D553-F553)/F553</f>
        <v>-1</v>
      </c>
      <c r="H553" s="540">
        <f>SUM(H554:H560)</f>
        <v>300</v>
      </c>
    </row>
    <row r="554" spans="1:256" s="510" customFormat="1" ht="24.75" customHeight="1">
      <c r="A554" s="541" t="s">
        <v>45</v>
      </c>
      <c r="B554" s="363"/>
      <c r="C554" s="363">
        <f t="shared" si="27"/>
        <v>0</v>
      </c>
      <c r="D554" s="363">
        <v>0</v>
      </c>
      <c r="E554" s="542"/>
      <c r="F554" s="537">
        <v>0</v>
      </c>
      <c r="G554" s="542"/>
      <c r="H554" s="518"/>
      <c r="I554" s="519"/>
      <c r="J554" s="519"/>
      <c r="K554" s="519"/>
      <c r="L554" s="519"/>
      <c r="M554" s="519"/>
      <c r="N554" s="519"/>
      <c r="O554" s="519"/>
      <c r="P554" s="519"/>
      <c r="Q554" s="519"/>
      <c r="R554" s="519"/>
      <c r="S554" s="519"/>
      <c r="T554" s="519"/>
      <c r="U554" s="519"/>
      <c r="V554" s="519"/>
      <c r="W554" s="519"/>
      <c r="X554" s="519"/>
      <c r="Y554" s="519"/>
      <c r="Z554" s="519"/>
      <c r="AA554" s="519"/>
      <c r="AB554" s="519"/>
      <c r="AC554" s="519"/>
      <c r="AD554" s="519"/>
      <c r="AE554" s="519"/>
      <c r="AF554" s="519"/>
      <c r="HQ554" s="519"/>
      <c r="HR554" s="519"/>
      <c r="HS554" s="519"/>
      <c r="HT554" s="519"/>
      <c r="HU554" s="519"/>
      <c r="HV554" s="519"/>
      <c r="HW554" s="519"/>
      <c r="HX554" s="519"/>
      <c r="HY554" s="519"/>
      <c r="HZ554" s="519"/>
      <c r="IA554" s="519"/>
      <c r="IB554" s="519"/>
      <c r="IC554" s="519"/>
      <c r="ID554" s="519"/>
      <c r="IE554" s="519"/>
      <c r="IF554" s="519"/>
      <c r="IG554" s="519"/>
      <c r="IH554" s="519"/>
      <c r="II554" s="519"/>
      <c r="IJ554" s="519"/>
      <c r="IK554" s="519"/>
      <c r="IL554" s="519"/>
      <c r="IM554" s="519"/>
      <c r="IN554" s="519"/>
      <c r="IO554" s="519"/>
      <c r="IP554" s="519"/>
      <c r="IQ554" s="519"/>
      <c r="IR554" s="519"/>
      <c r="IS554" s="519"/>
      <c r="IT554" s="519"/>
      <c r="IU554" s="519"/>
      <c r="IV554" s="519"/>
    </row>
    <row r="555" spans="1:256" s="510" customFormat="1" ht="24.75" customHeight="1" hidden="1">
      <c r="A555" s="541" t="s">
        <v>46</v>
      </c>
      <c r="B555" s="363"/>
      <c r="C555" s="363">
        <f t="shared" si="27"/>
        <v>0</v>
      </c>
      <c r="D555" s="363">
        <v>0</v>
      </c>
      <c r="E555" s="542"/>
      <c r="F555" s="543"/>
      <c r="G555" s="542"/>
      <c r="H555" s="518"/>
      <c r="I555" s="519"/>
      <c r="J555" s="519"/>
      <c r="K555" s="519"/>
      <c r="L555" s="519"/>
      <c r="M555" s="519"/>
      <c r="N555" s="519"/>
      <c r="O555" s="519"/>
      <c r="P555" s="519"/>
      <c r="Q555" s="519"/>
      <c r="R555" s="519"/>
      <c r="S555" s="519"/>
      <c r="T555" s="519"/>
      <c r="U555" s="519"/>
      <c r="V555" s="519"/>
      <c r="W555" s="519"/>
      <c r="X555" s="519"/>
      <c r="Y555" s="519"/>
      <c r="Z555" s="519"/>
      <c r="AA555" s="519"/>
      <c r="AB555" s="519"/>
      <c r="AC555" s="519"/>
      <c r="AD555" s="519"/>
      <c r="AE555" s="519"/>
      <c r="AF555" s="519"/>
      <c r="HQ555" s="519"/>
      <c r="HR555" s="519"/>
      <c r="HS555" s="519"/>
      <c r="HT555" s="519"/>
      <c r="HU555" s="519"/>
      <c r="HV555" s="519"/>
      <c r="HW555" s="519"/>
      <c r="HX555" s="519"/>
      <c r="HY555" s="519"/>
      <c r="HZ555" s="519"/>
      <c r="IA555" s="519"/>
      <c r="IB555" s="519"/>
      <c r="IC555" s="519"/>
      <c r="ID555" s="519"/>
      <c r="IE555" s="519"/>
      <c r="IF555" s="519"/>
      <c r="IG555" s="519"/>
      <c r="IH555" s="519"/>
      <c r="II555" s="519"/>
      <c r="IJ555" s="519"/>
      <c r="IK555" s="519"/>
      <c r="IL555" s="519"/>
      <c r="IM555" s="519"/>
      <c r="IN555" s="519"/>
      <c r="IO555" s="519"/>
      <c r="IP555" s="519"/>
      <c r="IQ555" s="519"/>
      <c r="IR555" s="519"/>
      <c r="IS555" s="519"/>
      <c r="IT555" s="519"/>
      <c r="IU555" s="519"/>
      <c r="IV555" s="519"/>
    </row>
    <row r="556" spans="1:256" s="510" customFormat="1" ht="24.75" customHeight="1" hidden="1">
      <c r="A556" s="541" t="s">
        <v>47</v>
      </c>
      <c r="B556" s="363"/>
      <c r="C556" s="363">
        <f t="shared" si="27"/>
        <v>0</v>
      </c>
      <c r="D556" s="363">
        <v>0</v>
      </c>
      <c r="E556" s="542"/>
      <c r="F556" s="543"/>
      <c r="G556" s="542"/>
      <c r="H556" s="518"/>
      <c r="I556" s="519"/>
      <c r="J556" s="519"/>
      <c r="K556" s="519"/>
      <c r="L556" s="519"/>
      <c r="M556" s="519"/>
      <c r="N556" s="519"/>
      <c r="O556" s="519"/>
      <c r="P556" s="519"/>
      <c r="Q556" s="519"/>
      <c r="R556" s="519"/>
      <c r="S556" s="519"/>
      <c r="T556" s="519"/>
      <c r="U556" s="519"/>
      <c r="V556" s="519"/>
      <c r="W556" s="519"/>
      <c r="X556" s="519"/>
      <c r="Y556" s="519"/>
      <c r="Z556" s="519"/>
      <c r="AA556" s="519"/>
      <c r="AB556" s="519"/>
      <c r="AC556" s="519"/>
      <c r="AD556" s="519"/>
      <c r="AE556" s="519"/>
      <c r="AF556" s="519"/>
      <c r="HQ556" s="519"/>
      <c r="HR556" s="519"/>
      <c r="HS556" s="519"/>
      <c r="HT556" s="519"/>
      <c r="HU556" s="519"/>
      <c r="HV556" s="519"/>
      <c r="HW556" s="519"/>
      <c r="HX556" s="519"/>
      <c r="HY556" s="519"/>
      <c r="HZ556" s="519"/>
      <c r="IA556" s="519"/>
      <c r="IB556" s="519"/>
      <c r="IC556" s="519"/>
      <c r="ID556" s="519"/>
      <c r="IE556" s="519"/>
      <c r="IF556" s="519"/>
      <c r="IG556" s="519"/>
      <c r="IH556" s="519"/>
      <c r="II556" s="519"/>
      <c r="IJ556" s="519"/>
      <c r="IK556" s="519"/>
      <c r="IL556" s="519"/>
      <c r="IM556" s="519"/>
      <c r="IN556" s="519"/>
      <c r="IO556" s="519"/>
      <c r="IP556" s="519"/>
      <c r="IQ556" s="519"/>
      <c r="IR556" s="519"/>
      <c r="IS556" s="519"/>
      <c r="IT556" s="519"/>
      <c r="IU556" s="519"/>
      <c r="IV556" s="519"/>
    </row>
    <row r="557" spans="1:256" s="510" customFormat="1" ht="24.75" customHeight="1" hidden="1">
      <c r="A557" s="541" t="s">
        <v>418</v>
      </c>
      <c r="B557" s="363"/>
      <c r="C557" s="363">
        <f t="shared" si="27"/>
        <v>0</v>
      </c>
      <c r="D557" s="363"/>
      <c r="E557" s="542"/>
      <c r="F557" s="543"/>
      <c r="G557" s="542"/>
      <c r="H557" s="518"/>
      <c r="I557" s="519"/>
      <c r="J557" s="519"/>
      <c r="K557" s="519"/>
      <c r="L557" s="519"/>
      <c r="M557" s="519"/>
      <c r="N557" s="519"/>
      <c r="O557" s="519"/>
      <c r="P557" s="519"/>
      <c r="Q557" s="519"/>
      <c r="R557" s="519"/>
      <c r="S557" s="519"/>
      <c r="T557" s="519"/>
      <c r="U557" s="519"/>
      <c r="V557" s="519"/>
      <c r="W557" s="519"/>
      <c r="X557" s="519"/>
      <c r="Y557" s="519"/>
      <c r="Z557" s="519"/>
      <c r="AA557" s="519"/>
      <c r="AB557" s="519"/>
      <c r="AC557" s="519"/>
      <c r="AD557" s="519"/>
      <c r="AE557" s="519"/>
      <c r="AF557" s="519"/>
      <c r="HQ557" s="519"/>
      <c r="HR557" s="519"/>
      <c r="HS557" s="519"/>
      <c r="HT557" s="519"/>
      <c r="HU557" s="519"/>
      <c r="HV557" s="519"/>
      <c r="HW557" s="519"/>
      <c r="HX557" s="519"/>
      <c r="HY557" s="519"/>
      <c r="HZ557" s="519"/>
      <c r="IA557" s="519"/>
      <c r="IB557" s="519"/>
      <c r="IC557" s="519"/>
      <c r="ID557" s="519"/>
      <c r="IE557" s="519"/>
      <c r="IF557" s="519"/>
      <c r="IG557" s="519"/>
      <c r="IH557" s="519"/>
      <c r="II557" s="519"/>
      <c r="IJ557" s="519"/>
      <c r="IK557" s="519"/>
      <c r="IL557" s="519"/>
      <c r="IM557" s="519"/>
      <c r="IN557" s="519"/>
      <c r="IO557" s="519"/>
      <c r="IP557" s="519"/>
      <c r="IQ557" s="519"/>
      <c r="IR557" s="519"/>
      <c r="IS557" s="519"/>
      <c r="IT557" s="519"/>
      <c r="IU557" s="519"/>
      <c r="IV557" s="519"/>
    </row>
    <row r="558" spans="1:8" s="508" customFormat="1" ht="24.75" customHeight="1" hidden="1">
      <c r="A558" s="541" t="s">
        <v>419</v>
      </c>
      <c r="B558" s="363"/>
      <c r="C558" s="363">
        <f t="shared" si="27"/>
        <v>0</v>
      </c>
      <c r="D558" s="363">
        <v>0</v>
      </c>
      <c r="E558" s="542"/>
      <c r="F558" s="543"/>
      <c r="G558" s="542"/>
      <c r="H558" s="544"/>
    </row>
    <row r="559" spans="1:256" s="510" customFormat="1" ht="24.75" customHeight="1">
      <c r="A559" s="541" t="s">
        <v>420</v>
      </c>
      <c r="B559" s="363"/>
      <c r="C559" s="363">
        <f t="shared" si="27"/>
        <v>0</v>
      </c>
      <c r="D559" s="363">
        <v>0</v>
      </c>
      <c r="E559" s="542"/>
      <c r="F559" s="543"/>
      <c r="G559" s="542"/>
      <c r="H559" s="518"/>
      <c r="I559" s="519"/>
      <c r="J559" s="519"/>
      <c r="K559" s="519"/>
      <c r="L559" s="519"/>
      <c r="M559" s="519"/>
      <c r="N559" s="519"/>
      <c r="O559" s="519"/>
      <c r="P559" s="519"/>
      <c r="Q559" s="519"/>
      <c r="R559" s="519"/>
      <c r="S559" s="519"/>
      <c r="T559" s="519"/>
      <c r="U559" s="519"/>
      <c r="V559" s="519"/>
      <c r="W559" s="519"/>
      <c r="X559" s="519"/>
      <c r="Y559" s="519"/>
      <c r="Z559" s="519"/>
      <c r="AA559" s="519"/>
      <c r="AB559" s="519"/>
      <c r="AC559" s="519"/>
      <c r="AD559" s="519"/>
      <c r="AE559" s="519"/>
      <c r="AF559" s="519"/>
      <c r="HQ559" s="519"/>
      <c r="HR559" s="519"/>
      <c r="HS559" s="519"/>
      <c r="HT559" s="519"/>
      <c r="HU559" s="519"/>
      <c r="HV559" s="519"/>
      <c r="HW559" s="519"/>
      <c r="HX559" s="519"/>
      <c r="HY559" s="519"/>
      <c r="HZ559" s="519"/>
      <c r="IA559" s="519"/>
      <c r="IB559" s="519"/>
      <c r="IC559" s="519"/>
      <c r="ID559" s="519"/>
      <c r="IE559" s="519"/>
      <c r="IF559" s="519"/>
      <c r="IG559" s="519"/>
      <c r="IH559" s="519"/>
      <c r="II559" s="519"/>
      <c r="IJ559" s="519"/>
      <c r="IK559" s="519"/>
      <c r="IL559" s="519"/>
      <c r="IM559" s="519"/>
      <c r="IN559" s="519"/>
      <c r="IO559" s="519"/>
      <c r="IP559" s="519"/>
      <c r="IQ559" s="519"/>
      <c r="IR559" s="519"/>
      <c r="IS559" s="519"/>
      <c r="IT559" s="519"/>
      <c r="IU559" s="519"/>
      <c r="IV559" s="519"/>
    </row>
    <row r="560" spans="1:8" s="508" customFormat="1" ht="24.75" customHeight="1">
      <c r="A560" s="541" t="s">
        <v>421</v>
      </c>
      <c r="B560" s="363"/>
      <c r="C560" s="363">
        <f t="shared" si="27"/>
        <v>300</v>
      </c>
      <c r="D560" s="363"/>
      <c r="E560" s="542">
        <f>D560/C560</f>
        <v>0</v>
      </c>
      <c r="F560" s="543">
        <v>22</v>
      </c>
      <c r="G560" s="542">
        <f aca="true" t="shared" si="28" ref="G560:G567">(D560-F560)/F560</f>
        <v>-1</v>
      </c>
      <c r="H560" s="544">
        <v>300</v>
      </c>
    </row>
    <row r="561" spans="1:8" s="508" customFormat="1" ht="24.75" customHeight="1">
      <c r="A561" s="534" t="s">
        <v>422</v>
      </c>
      <c r="B561" s="360">
        <f>SUM(B562:B564)</f>
        <v>242</v>
      </c>
      <c r="C561" s="360">
        <f t="shared" si="27"/>
        <v>338</v>
      </c>
      <c r="D561" s="360">
        <f>SUM(D562:D564)</f>
        <v>185</v>
      </c>
      <c r="E561" s="536">
        <f>D561/C561</f>
        <v>0.5473372781065089</v>
      </c>
      <c r="F561" s="539">
        <f>SUM(F562:F564)</f>
        <v>58</v>
      </c>
      <c r="G561" s="536">
        <f t="shared" si="28"/>
        <v>2.189655172413793</v>
      </c>
      <c r="H561" s="540">
        <f>SUM(H562:H564)</f>
        <v>153</v>
      </c>
    </row>
    <row r="562" spans="1:256" s="510" customFormat="1" ht="24.75" customHeight="1">
      <c r="A562" s="541" t="s">
        <v>423</v>
      </c>
      <c r="B562" s="363">
        <v>10</v>
      </c>
      <c r="C562" s="363">
        <f t="shared" si="27"/>
        <v>10</v>
      </c>
      <c r="D562" s="363"/>
      <c r="E562" s="542">
        <f>D562/C562</f>
        <v>0</v>
      </c>
      <c r="F562" s="543">
        <v>0</v>
      </c>
      <c r="G562" s="542"/>
      <c r="H562" s="518">
        <v>10</v>
      </c>
      <c r="I562" s="519"/>
      <c r="J562" s="519"/>
      <c r="K562" s="519"/>
      <c r="L562" s="519"/>
      <c r="M562" s="519"/>
      <c r="N562" s="519"/>
      <c r="O562" s="519"/>
      <c r="P562" s="519"/>
      <c r="Q562" s="519"/>
      <c r="R562" s="519"/>
      <c r="S562" s="519"/>
      <c r="T562" s="519"/>
      <c r="U562" s="519"/>
      <c r="V562" s="519"/>
      <c r="W562" s="519"/>
      <c r="X562" s="519"/>
      <c r="Y562" s="519"/>
      <c r="Z562" s="519"/>
      <c r="AA562" s="519"/>
      <c r="AB562" s="519"/>
      <c r="AC562" s="519"/>
      <c r="AD562" s="519"/>
      <c r="AE562" s="519"/>
      <c r="AF562" s="519"/>
      <c r="HQ562" s="519"/>
      <c r="HR562" s="519"/>
      <c r="HS562" s="519"/>
      <c r="HT562" s="519"/>
      <c r="HU562" s="519"/>
      <c r="HV562" s="519"/>
      <c r="HW562" s="519"/>
      <c r="HX562" s="519"/>
      <c r="HY562" s="519"/>
      <c r="HZ562" s="519"/>
      <c r="IA562" s="519"/>
      <c r="IB562" s="519"/>
      <c r="IC562" s="519"/>
      <c r="ID562" s="519"/>
      <c r="IE562" s="519"/>
      <c r="IF562" s="519"/>
      <c r="IG562" s="519"/>
      <c r="IH562" s="519"/>
      <c r="II562" s="519"/>
      <c r="IJ562" s="519"/>
      <c r="IK562" s="519"/>
      <c r="IL562" s="519"/>
      <c r="IM562" s="519"/>
      <c r="IN562" s="519"/>
      <c r="IO562" s="519"/>
      <c r="IP562" s="519"/>
      <c r="IQ562" s="519"/>
      <c r="IR562" s="519"/>
      <c r="IS562" s="519"/>
      <c r="IT562" s="519"/>
      <c r="IU562" s="519"/>
      <c r="IV562" s="519"/>
    </row>
    <row r="563" spans="1:256" s="510" customFormat="1" ht="24.75" customHeight="1">
      <c r="A563" s="541" t="s">
        <v>424</v>
      </c>
      <c r="B563" s="363"/>
      <c r="C563" s="363">
        <f t="shared" si="27"/>
        <v>0</v>
      </c>
      <c r="D563" s="363"/>
      <c r="E563" s="542"/>
      <c r="F563" s="543">
        <v>0</v>
      </c>
      <c r="G563" s="542"/>
      <c r="H563" s="518"/>
      <c r="I563" s="519"/>
      <c r="J563" s="519"/>
      <c r="K563" s="519"/>
      <c r="L563" s="519"/>
      <c r="M563" s="519"/>
      <c r="N563" s="519"/>
      <c r="O563" s="519"/>
      <c r="P563" s="519"/>
      <c r="Q563" s="519"/>
      <c r="R563" s="519"/>
      <c r="S563" s="519"/>
      <c r="T563" s="519"/>
      <c r="U563" s="519"/>
      <c r="V563" s="519"/>
      <c r="W563" s="519"/>
      <c r="X563" s="519"/>
      <c r="Y563" s="519"/>
      <c r="Z563" s="519"/>
      <c r="AA563" s="519"/>
      <c r="AB563" s="519"/>
      <c r="AC563" s="519"/>
      <c r="AD563" s="519"/>
      <c r="AE563" s="519"/>
      <c r="AF563" s="519"/>
      <c r="HQ563" s="519"/>
      <c r="HR563" s="519"/>
      <c r="HS563" s="519"/>
      <c r="HT563" s="519"/>
      <c r="HU563" s="519"/>
      <c r="HV563" s="519"/>
      <c r="HW563" s="519"/>
      <c r="HX563" s="519"/>
      <c r="HY563" s="519"/>
      <c r="HZ563" s="519"/>
      <c r="IA563" s="519"/>
      <c r="IB563" s="519"/>
      <c r="IC563" s="519"/>
      <c r="ID563" s="519"/>
      <c r="IE563" s="519"/>
      <c r="IF563" s="519"/>
      <c r="IG563" s="519"/>
      <c r="IH563" s="519"/>
      <c r="II563" s="519"/>
      <c r="IJ563" s="519"/>
      <c r="IK563" s="519"/>
      <c r="IL563" s="519"/>
      <c r="IM563" s="519"/>
      <c r="IN563" s="519"/>
      <c r="IO563" s="519"/>
      <c r="IP563" s="519"/>
      <c r="IQ563" s="519"/>
      <c r="IR563" s="519"/>
      <c r="IS563" s="519"/>
      <c r="IT563" s="519"/>
      <c r="IU563" s="519"/>
      <c r="IV563" s="519"/>
    </row>
    <row r="564" spans="1:8" s="508" customFormat="1" ht="39.75" customHeight="1">
      <c r="A564" s="541" t="s">
        <v>425</v>
      </c>
      <c r="B564" s="363">
        <v>232</v>
      </c>
      <c r="C564" s="363">
        <f t="shared" si="27"/>
        <v>328</v>
      </c>
      <c r="D564" s="363">
        <v>185</v>
      </c>
      <c r="E564" s="542">
        <f>D564/C564</f>
        <v>0.5640243902439024</v>
      </c>
      <c r="F564" s="543">
        <v>58</v>
      </c>
      <c r="G564" s="542">
        <f t="shared" si="28"/>
        <v>2.189655172413793</v>
      </c>
      <c r="H564" s="544">
        <v>143</v>
      </c>
    </row>
    <row r="565" spans="1:8" s="508" customFormat="1" ht="24.75" customHeight="1">
      <c r="A565" s="534" t="s">
        <v>426</v>
      </c>
      <c r="B565" s="360">
        <f>B566+B581+B589+B591+B599+B603+B613+B621+B628+B636+B645+B650+B653+B656+B659+B662+B665+B669+B674+B682+B685</f>
        <v>10240</v>
      </c>
      <c r="C565" s="360">
        <f t="shared" si="27"/>
        <v>13570</v>
      </c>
      <c r="D565" s="360">
        <f>D566+D581+D589+D591+D599+D603+D613+D621+D628+D636+D645+D650+D653+D656+D659+D662+D665+D669+D674+D682+D685</f>
        <v>12782</v>
      </c>
      <c r="E565" s="536">
        <f>D565/C565</f>
        <v>0.941930729550479</v>
      </c>
      <c r="F565" s="539">
        <f>F566+F581+F589+F591+F599+F603+F613+F621+F628+F636+F645+F650+F653+F656+F659+F662+F665+F669+F674+F682+F685</f>
        <v>11928</v>
      </c>
      <c r="G565" s="536">
        <f t="shared" si="28"/>
        <v>0.0715962441314554</v>
      </c>
      <c r="H565" s="540">
        <f>H566+H581+H589+H591+H599+H603+H613+H621+H628+H636+H645+H650+H653+H656+H659+H662+H665+H669+H674+H682+H685</f>
        <v>788</v>
      </c>
    </row>
    <row r="566" spans="1:8" s="508" customFormat="1" ht="39.75" customHeight="1">
      <c r="A566" s="534" t="s">
        <v>427</v>
      </c>
      <c r="B566" s="360">
        <f>SUM(B567:B580)</f>
        <v>943</v>
      </c>
      <c r="C566" s="360">
        <f t="shared" si="27"/>
        <v>905</v>
      </c>
      <c r="D566" s="360">
        <f>SUM(D567:D580)</f>
        <v>846</v>
      </c>
      <c r="E566" s="536">
        <f>D566/C566</f>
        <v>0.9348066298342541</v>
      </c>
      <c r="F566" s="539">
        <f>SUM(F567:F580)</f>
        <v>899</v>
      </c>
      <c r="G566" s="536">
        <f t="shared" si="28"/>
        <v>-0.058954393770856504</v>
      </c>
      <c r="H566" s="540">
        <f>SUM(H567:H580)</f>
        <v>59</v>
      </c>
    </row>
    <row r="567" spans="1:256" s="510" customFormat="1" ht="24.75" customHeight="1">
      <c r="A567" s="541" t="s">
        <v>45</v>
      </c>
      <c r="B567" s="363">
        <v>479</v>
      </c>
      <c r="C567" s="363">
        <f t="shared" si="27"/>
        <v>499</v>
      </c>
      <c r="D567" s="25">
        <v>499</v>
      </c>
      <c r="E567" s="542">
        <f>D567/C567</f>
        <v>1</v>
      </c>
      <c r="F567" s="543">
        <v>487</v>
      </c>
      <c r="G567" s="542">
        <f t="shared" si="28"/>
        <v>0.024640657084188913</v>
      </c>
      <c r="H567" s="518"/>
      <c r="I567" s="519"/>
      <c r="J567" s="519"/>
      <c r="K567" s="519"/>
      <c r="L567" s="519"/>
      <c r="M567" s="519"/>
      <c r="N567" s="519"/>
      <c r="O567" s="519"/>
      <c r="P567" s="519"/>
      <c r="Q567" s="519"/>
      <c r="R567" s="519"/>
      <c r="S567" s="519"/>
      <c r="T567" s="519"/>
      <c r="U567" s="519"/>
      <c r="V567" s="519"/>
      <c r="W567" s="519"/>
      <c r="X567" s="519"/>
      <c r="Y567" s="519"/>
      <c r="Z567" s="519"/>
      <c r="AA567" s="519"/>
      <c r="AB567" s="519"/>
      <c r="AC567" s="519"/>
      <c r="AD567" s="519"/>
      <c r="AE567" s="519"/>
      <c r="AF567" s="519"/>
      <c r="HQ567" s="519"/>
      <c r="HR567" s="519"/>
      <c r="HS567" s="519"/>
      <c r="HT567" s="519"/>
      <c r="HU567" s="519"/>
      <c r="HV567" s="519"/>
      <c r="HW567" s="519"/>
      <c r="HX567" s="519"/>
      <c r="HY567" s="519"/>
      <c r="HZ567" s="519"/>
      <c r="IA567" s="519"/>
      <c r="IB567" s="519"/>
      <c r="IC567" s="519"/>
      <c r="ID567" s="519"/>
      <c r="IE567" s="519"/>
      <c r="IF567" s="519"/>
      <c r="IG567" s="519"/>
      <c r="IH567" s="519"/>
      <c r="II567" s="519"/>
      <c r="IJ567" s="519"/>
      <c r="IK567" s="519"/>
      <c r="IL567" s="519"/>
      <c r="IM567" s="519"/>
      <c r="IN567" s="519"/>
      <c r="IO567" s="519"/>
      <c r="IP567" s="519"/>
      <c r="IQ567" s="519"/>
      <c r="IR567" s="519"/>
      <c r="IS567" s="519"/>
      <c r="IT567" s="519"/>
      <c r="IU567" s="519"/>
      <c r="IV567" s="519"/>
    </row>
    <row r="568" spans="1:256" s="510" customFormat="1" ht="24.75" customHeight="1">
      <c r="A568" s="541" t="s">
        <v>46</v>
      </c>
      <c r="B568" s="363">
        <v>0</v>
      </c>
      <c r="C568" s="363">
        <f t="shared" si="27"/>
        <v>0</v>
      </c>
      <c r="D568" s="25"/>
      <c r="E568" s="542"/>
      <c r="F568" s="543">
        <v>0</v>
      </c>
      <c r="G568" s="542"/>
      <c r="H568" s="518"/>
      <c r="I568" s="519"/>
      <c r="J568" s="519"/>
      <c r="K568" s="519"/>
      <c r="L568" s="519"/>
      <c r="M568" s="519"/>
      <c r="N568" s="519"/>
      <c r="O568" s="519"/>
      <c r="P568" s="519"/>
      <c r="Q568" s="519"/>
      <c r="R568" s="519"/>
      <c r="S568" s="519"/>
      <c r="T568" s="519"/>
      <c r="U568" s="519"/>
      <c r="V568" s="519"/>
      <c r="W568" s="519"/>
      <c r="X568" s="519"/>
      <c r="Y568" s="519"/>
      <c r="Z568" s="519"/>
      <c r="AA568" s="519"/>
      <c r="AB568" s="519"/>
      <c r="AC568" s="519"/>
      <c r="AD568" s="519"/>
      <c r="AE568" s="519"/>
      <c r="AF568" s="519"/>
      <c r="HQ568" s="519"/>
      <c r="HR568" s="519"/>
      <c r="HS568" s="519"/>
      <c r="HT568" s="519"/>
      <c r="HU568" s="519"/>
      <c r="HV568" s="519"/>
      <c r="HW568" s="519"/>
      <c r="HX568" s="519"/>
      <c r="HY568" s="519"/>
      <c r="HZ568" s="519"/>
      <c r="IA568" s="519"/>
      <c r="IB568" s="519"/>
      <c r="IC568" s="519"/>
      <c r="ID568" s="519"/>
      <c r="IE568" s="519"/>
      <c r="IF568" s="519"/>
      <c r="IG568" s="519"/>
      <c r="IH568" s="519"/>
      <c r="II568" s="519"/>
      <c r="IJ568" s="519"/>
      <c r="IK568" s="519"/>
      <c r="IL568" s="519"/>
      <c r="IM568" s="519"/>
      <c r="IN568" s="519"/>
      <c r="IO568" s="519"/>
      <c r="IP568" s="519"/>
      <c r="IQ568" s="519"/>
      <c r="IR568" s="519"/>
      <c r="IS568" s="519"/>
      <c r="IT568" s="519"/>
      <c r="IU568" s="519"/>
      <c r="IV568" s="519"/>
    </row>
    <row r="569" spans="1:256" s="510" customFormat="1" ht="24.75" customHeight="1" hidden="1">
      <c r="A569" s="541" t="s">
        <v>47</v>
      </c>
      <c r="B569" s="363">
        <v>0</v>
      </c>
      <c r="C569" s="363">
        <f t="shared" si="27"/>
        <v>0</v>
      </c>
      <c r="D569" s="25"/>
      <c r="E569" s="542"/>
      <c r="F569" s="543">
        <v>0</v>
      </c>
      <c r="G569" s="542"/>
      <c r="H569" s="518"/>
      <c r="I569" s="519"/>
      <c r="J569" s="519"/>
      <c r="K569" s="519"/>
      <c r="L569" s="519"/>
      <c r="M569" s="519"/>
      <c r="N569" s="519"/>
      <c r="O569" s="519"/>
      <c r="P569" s="519"/>
      <c r="Q569" s="519"/>
      <c r="R569" s="519"/>
      <c r="S569" s="519"/>
      <c r="T569" s="519"/>
      <c r="U569" s="519"/>
      <c r="V569" s="519"/>
      <c r="W569" s="519"/>
      <c r="X569" s="519"/>
      <c r="Y569" s="519"/>
      <c r="Z569" s="519"/>
      <c r="AA569" s="519"/>
      <c r="AB569" s="519"/>
      <c r="AC569" s="519"/>
      <c r="AD569" s="519"/>
      <c r="AE569" s="519"/>
      <c r="AF569" s="519"/>
      <c r="HQ569" s="519"/>
      <c r="HR569" s="519"/>
      <c r="HS569" s="519"/>
      <c r="HT569" s="519"/>
      <c r="HU569" s="519"/>
      <c r="HV569" s="519"/>
      <c r="HW569" s="519"/>
      <c r="HX569" s="519"/>
      <c r="HY569" s="519"/>
      <c r="HZ569" s="519"/>
      <c r="IA569" s="519"/>
      <c r="IB569" s="519"/>
      <c r="IC569" s="519"/>
      <c r="ID569" s="519"/>
      <c r="IE569" s="519"/>
      <c r="IF569" s="519"/>
      <c r="IG569" s="519"/>
      <c r="IH569" s="519"/>
      <c r="II569" s="519"/>
      <c r="IJ569" s="519"/>
      <c r="IK569" s="519"/>
      <c r="IL569" s="519"/>
      <c r="IM569" s="519"/>
      <c r="IN569" s="519"/>
      <c r="IO569" s="519"/>
      <c r="IP569" s="519"/>
      <c r="IQ569" s="519"/>
      <c r="IR569" s="519"/>
      <c r="IS569" s="519"/>
      <c r="IT569" s="519"/>
      <c r="IU569" s="519"/>
      <c r="IV569" s="519"/>
    </row>
    <row r="570" spans="1:256" s="510" customFormat="1" ht="24.75" customHeight="1" hidden="1">
      <c r="A570" s="541" t="s">
        <v>428</v>
      </c>
      <c r="B570" s="363">
        <v>0</v>
      </c>
      <c r="C570" s="363">
        <f t="shared" si="27"/>
        <v>0</v>
      </c>
      <c r="D570" s="25"/>
      <c r="E570" s="542"/>
      <c r="F570" s="543">
        <v>0</v>
      </c>
      <c r="G570" s="542"/>
      <c r="H570" s="518"/>
      <c r="I570" s="519"/>
      <c r="J570" s="519"/>
      <c r="K570" s="519"/>
      <c r="L570" s="519"/>
      <c r="M570" s="519"/>
      <c r="N570" s="519"/>
      <c r="O570" s="519"/>
      <c r="P570" s="519"/>
      <c r="Q570" s="519"/>
      <c r="R570" s="519"/>
      <c r="S570" s="519"/>
      <c r="T570" s="519"/>
      <c r="U570" s="519"/>
      <c r="V570" s="519"/>
      <c r="W570" s="519"/>
      <c r="X570" s="519"/>
      <c r="Y570" s="519"/>
      <c r="Z570" s="519"/>
      <c r="AA570" s="519"/>
      <c r="AB570" s="519"/>
      <c r="AC570" s="519"/>
      <c r="AD570" s="519"/>
      <c r="AE570" s="519"/>
      <c r="AF570" s="519"/>
      <c r="HQ570" s="519"/>
      <c r="HR570" s="519"/>
      <c r="HS570" s="519"/>
      <c r="HT570" s="519"/>
      <c r="HU570" s="519"/>
      <c r="HV570" s="519"/>
      <c r="HW570" s="519"/>
      <c r="HX570" s="519"/>
      <c r="HY570" s="519"/>
      <c r="HZ570" s="519"/>
      <c r="IA570" s="519"/>
      <c r="IB570" s="519"/>
      <c r="IC570" s="519"/>
      <c r="ID570" s="519"/>
      <c r="IE570" s="519"/>
      <c r="IF570" s="519"/>
      <c r="IG570" s="519"/>
      <c r="IH570" s="519"/>
      <c r="II570" s="519"/>
      <c r="IJ570" s="519"/>
      <c r="IK570" s="519"/>
      <c r="IL570" s="519"/>
      <c r="IM570" s="519"/>
      <c r="IN570" s="519"/>
      <c r="IO570" s="519"/>
      <c r="IP570" s="519"/>
      <c r="IQ570" s="519"/>
      <c r="IR570" s="519"/>
      <c r="IS570" s="519"/>
      <c r="IT570" s="519"/>
      <c r="IU570" s="519"/>
      <c r="IV570" s="519"/>
    </row>
    <row r="571" spans="1:256" s="510" customFormat="1" ht="24.75" customHeight="1" hidden="1">
      <c r="A571" s="541" t="s">
        <v>429</v>
      </c>
      <c r="B571" s="363">
        <v>0</v>
      </c>
      <c r="C571" s="363">
        <f t="shared" si="27"/>
        <v>0</v>
      </c>
      <c r="D571" s="25"/>
      <c r="E571" s="542"/>
      <c r="F571" s="537">
        <v>0</v>
      </c>
      <c r="G571" s="542"/>
      <c r="H571" s="518"/>
      <c r="I571" s="519"/>
      <c r="J571" s="519"/>
      <c r="K571" s="519"/>
      <c r="L571" s="519"/>
      <c r="M571" s="519"/>
      <c r="N571" s="519"/>
      <c r="O571" s="519"/>
      <c r="P571" s="519"/>
      <c r="Q571" s="519"/>
      <c r="R571" s="519"/>
      <c r="S571" s="519"/>
      <c r="T571" s="519"/>
      <c r="U571" s="519"/>
      <c r="V571" s="519"/>
      <c r="W571" s="519"/>
      <c r="X571" s="519"/>
      <c r="Y571" s="519"/>
      <c r="Z571" s="519"/>
      <c r="AA571" s="519"/>
      <c r="AB571" s="519"/>
      <c r="AC571" s="519"/>
      <c r="AD571" s="519"/>
      <c r="AE571" s="519"/>
      <c r="AF571" s="519"/>
      <c r="HQ571" s="519"/>
      <c r="HR571" s="519"/>
      <c r="HS571" s="519"/>
      <c r="HT571" s="519"/>
      <c r="HU571" s="519"/>
      <c r="HV571" s="519"/>
      <c r="HW571" s="519"/>
      <c r="HX571" s="519"/>
      <c r="HY571" s="519"/>
      <c r="HZ571" s="519"/>
      <c r="IA571" s="519"/>
      <c r="IB571" s="519"/>
      <c r="IC571" s="519"/>
      <c r="ID571" s="519"/>
      <c r="IE571" s="519"/>
      <c r="IF571" s="519"/>
      <c r="IG571" s="519"/>
      <c r="IH571" s="519"/>
      <c r="II571" s="519"/>
      <c r="IJ571" s="519"/>
      <c r="IK571" s="519"/>
      <c r="IL571" s="519"/>
      <c r="IM571" s="519"/>
      <c r="IN571" s="519"/>
      <c r="IO571" s="519"/>
      <c r="IP571" s="519"/>
      <c r="IQ571" s="519"/>
      <c r="IR571" s="519"/>
      <c r="IS571" s="519"/>
      <c r="IT571" s="519"/>
      <c r="IU571" s="519"/>
      <c r="IV571" s="519"/>
    </row>
    <row r="572" spans="1:256" s="510" customFormat="1" ht="24.75" customHeight="1" hidden="1">
      <c r="A572" s="541" t="s">
        <v>430</v>
      </c>
      <c r="B572" s="363">
        <v>0</v>
      </c>
      <c r="C572" s="363">
        <f t="shared" si="27"/>
        <v>0</v>
      </c>
      <c r="D572" s="25"/>
      <c r="E572" s="542"/>
      <c r="F572" s="539">
        <v>0</v>
      </c>
      <c r="G572" s="542"/>
      <c r="H572" s="518"/>
      <c r="I572" s="519"/>
      <c r="J572" s="519"/>
      <c r="K572" s="519"/>
      <c r="L572" s="519"/>
      <c r="M572" s="519"/>
      <c r="N572" s="519"/>
      <c r="O572" s="519"/>
      <c r="P572" s="519"/>
      <c r="Q572" s="519"/>
      <c r="R572" s="519"/>
      <c r="S572" s="519"/>
      <c r="T572" s="519"/>
      <c r="U572" s="519"/>
      <c r="V572" s="519"/>
      <c r="W572" s="519"/>
      <c r="X572" s="519"/>
      <c r="Y572" s="519"/>
      <c r="Z572" s="519"/>
      <c r="AA572" s="519"/>
      <c r="AB572" s="519"/>
      <c r="AC572" s="519"/>
      <c r="AD572" s="519"/>
      <c r="AE572" s="519"/>
      <c r="AF572" s="519"/>
      <c r="HQ572" s="519"/>
      <c r="HR572" s="519"/>
      <c r="HS572" s="519"/>
      <c r="HT572" s="519"/>
      <c r="HU572" s="519"/>
      <c r="HV572" s="519"/>
      <c r="HW572" s="519"/>
      <c r="HX572" s="519"/>
      <c r="HY572" s="519"/>
      <c r="HZ572" s="519"/>
      <c r="IA572" s="519"/>
      <c r="IB572" s="519"/>
      <c r="IC572" s="519"/>
      <c r="ID572" s="519"/>
      <c r="IE572" s="519"/>
      <c r="IF572" s="519"/>
      <c r="IG572" s="519"/>
      <c r="IH572" s="519"/>
      <c r="II572" s="519"/>
      <c r="IJ572" s="519"/>
      <c r="IK572" s="519"/>
      <c r="IL572" s="519"/>
      <c r="IM572" s="519"/>
      <c r="IN572" s="519"/>
      <c r="IO572" s="519"/>
      <c r="IP572" s="519"/>
      <c r="IQ572" s="519"/>
      <c r="IR572" s="519"/>
      <c r="IS572" s="519"/>
      <c r="IT572" s="519"/>
      <c r="IU572" s="519"/>
      <c r="IV572" s="519"/>
    </row>
    <row r="573" spans="1:256" s="510" customFormat="1" ht="24.75" customHeight="1" hidden="1">
      <c r="A573" s="541" t="s">
        <v>431</v>
      </c>
      <c r="B573" s="363">
        <v>0</v>
      </c>
      <c r="C573" s="363">
        <f t="shared" si="27"/>
        <v>0</v>
      </c>
      <c r="D573" s="25"/>
      <c r="E573" s="542"/>
      <c r="F573" s="543">
        <v>0</v>
      </c>
      <c r="G573" s="542"/>
      <c r="H573" s="518"/>
      <c r="I573" s="519"/>
      <c r="J573" s="519"/>
      <c r="K573" s="519"/>
      <c r="L573" s="519"/>
      <c r="M573" s="519"/>
      <c r="N573" s="519"/>
      <c r="O573" s="519"/>
      <c r="P573" s="519"/>
      <c r="Q573" s="519"/>
      <c r="R573" s="519"/>
      <c r="S573" s="519"/>
      <c r="T573" s="519"/>
      <c r="U573" s="519"/>
      <c r="V573" s="519"/>
      <c r="W573" s="519"/>
      <c r="X573" s="519"/>
      <c r="Y573" s="519"/>
      <c r="Z573" s="519"/>
      <c r="AA573" s="519"/>
      <c r="AB573" s="519"/>
      <c r="AC573" s="519"/>
      <c r="AD573" s="519"/>
      <c r="AE573" s="519"/>
      <c r="AF573" s="519"/>
      <c r="HQ573" s="519"/>
      <c r="HR573" s="519"/>
      <c r="HS573" s="519"/>
      <c r="HT573" s="519"/>
      <c r="HU573" s="519"/>
      <c r="HV573" s="519"/>
      <c r="HW573" s="519"/>
      <c r="HX573" s="519"/>
      <c r="HY573" s="519"/>
      <c r="HZ573" s="519"/>
      <c r="IA573" s="519"/>
      <c r="IB573" s="519"/>
      <c r="IC573" s="519"/>
      <c r="ID573" s="519"/>
      <c r="IE573" s="519"/>
      <c r="IF573" s="519"/>
      <c r="IG573" s="519"/>
      <c r="IH573" s="519"/>
      <c r="II573" s="519"/>
      <c r="IJ573" s="519"/>
      <c r="IK573" s="519"/>
      <c r="IL573" s="519"/>
      <c r="IM573" s="519"/>
      <c r="IN573" s="519"/>
      <c r="IO573" s="519"/>
      <c r="IP573" s="519"/>
      <c r="IQ573" s="519"/>
      <c r="IR573" s="519"/>
      <c r="IS573" s="519"/>
      <c r="IT573" s="519"/>
      <c r="IU573" s="519"/>
      <c r="IV573" s="519"/>
    </row>
    <row r="574" spans="1:256" s="510" customFormat="1" ht="24.75" customHeight="1" hidden="1">
      <c r="A574" s="541" t="s">
        <v>86</v>
      </c>
      <c r="B574" s="363">
        <v>0</v>
      </c>
      <c r="C574" s="363">
        <f t="shared" si="27"/>
        <v>0</v>
      </c>
      <c r="D574" s="25"/>
      <c r="E574" s="542"/>
      <c r="F574" s="543">
        <v>0</v>
      </c>
      <c r="G574" s="542"/>
      <c r="H574" s="518"/>
      <c r="I574" s="519"/>
      <c r="J574" s="519"/>
      <c r="K574" s="519"/>
      <c r="L574" s="519"/>
      <c r="M574" s="519"/>
      <c r="N574" s="519"/>
      <c r="O574" s="519"/>
      <c r="P574" s="519"/>
      <c r="Q574" s="519"/>
      <c r="R574" s="519"/>
      <c r="S574" s="519"/>
      <c r="T574" s="519"/>
      <c r="U574" s="519"/>
      <c r="V574" s="519"/>
      <c r="W574" s="519"/>
      <c r="X574" s="519"/>
      <c r="Y574" s="519"/>
      <c r="Z574" s="519"/>
      <c r="AA574" s="519"/>
      <c r="AB574" s="519"/>
      <c r="AC574" s="519"/>
      <c r="AD574" s="519"/>
      <c r="AE574" s="519"/>
      <c r="AF574" s="519"/>
      <c r="HQ574" s="519"/>
      <c r="HR574" s="519"/>
      <c r="HS574" s="519"/>
      <c r="HT574" s="519"/>
      <c r="HU574" s="519"/>
      <c r="HV574" s="519"/>
      <c r="HW574" s="519"/>
      <c r="HX574" s="519"/>
      <c r="HY574" s="519"/>
      <c r="HZ574" s="519"/>
      <c r="IA574" s="519"/>
      <c r="IB574" s="519"/>
      <c r="IC574" s="519"/>
      <c r="ID574" s="519"/>
      <c r="IE574" s="519"/>
      <c r="IF574" s="519"/>
      <c r="IG574" s="519"/>
      <c r="IH574" s="519"/>
      <c r="II574" s="519"/>
      <c r="IJ574" s="519"/>
      <c r="IK574" s="519"/>
      <c r="IL574" s="519"/>
      <c r="IM574" s="519"/>
      <c r="IN574" s="519"/>
      <c r="IO574" s="519"/>
      <c r="IP574" s="519"/>
      <c r="IQ574" s="519"/>
      <c r="IR574" s="519"/>
      <c r="IS574" s="519"/>
      <c r="IT574" s="519"/>
      <c r="IU574" s="519"/>
      <c r="IV574" s="519"/>
    </row>
    <row r="575" spans="1:256" s="510" customFormat="1" ht="24.75" customHeight="1">
      <c r="A575" s="541" t="s">
        <v>432</v>
      </c>
      <c r="B575" s="363">
        <v>64</v>
      </c>
      <c r="C575" s="363">
        <f t="shared" si="27"/>
        <v>59</v>
      </c>
      <c r="D575" s="25">
        <v>59</v>
      </c>
      <c r="E575" s="542">
        <f aca="true" t="shared" si="29" ref="E575:E582">D575/C575</f>
        <v>1</v>
      </c>
      <c r="F575" s="543">
        <v>65</v>
      </c>
      <c r="G575" s="542">
        <f aca="true" t="shared" si="30" ref="G575:G582">(D575-F575)/F575</f>
        <v>-0.09230769230769231</v>
      </c>
      <c r="H575" s="518"/>
      <c r="I575" s="519"/>
      <c r="J575" s="519"/>
      <c r="K575" s="519"/>
      <c r="L575" s="519"/>
      <c r="M575" s="519"/>
      <c r="N575" s="519"/>
      <c r="O575" s="519"/>
      <c r="P575" s="519"/>
      <c r="Q575" s="519"/>
      <c r="R575" s="519"/>
      <c r="S575" s="519"/>
      <c r="T575" s="519"/>
      <c r="U575" s="519"/>
      <c r="V575" s="519"/>
      <c r="W575" s="519"/>
      <c r="X575" s="519"/>
      <c r="Y575" s="519"/>
      <c r="Z575" s="519"/>
      <c r="AA575" s="519"/>
      <c r="AB575" s="519"/>
      <c r="AC575" s="519"/>
      <c r="AD575" s="519"/>
      <c r="AE575" s="519"/>
      <c r="AF575" s="519"/>
      <c r="HQ575" s="519"/>
      <c r="HR575" s="519"/>
      <c r="HS575" s="519"/>
      <c r="HT575" s="519"/>
      <c r="HU575" s="519"/>
      <c r="HV575" s="519"/>
      <c r="HW575" s="519"/>
      <c r="HX575" s="519"/>
      <c r="HY575" s="519"/>
      <c r="HZ575" s="519"/>
      <c r="IA575" s="519"/>
      <c r="IB575" s="519"/>
      <c r="IC575" s="519"/>
      <c r="ID575" s="519"/>
      <c r="IE575" s="519"/>
      <c r="IF575" s="519"/>
      <c r="IG575" s="519"/>
      <c r="IH575" s="519"/>
      <c r="II575" s="519"/>
      <c r="IJ575" s="519"/>
      <c r="IK575" s="519"/>
      <c r="IL575" s="519"/>
      <c r="IM575" s="519"/>
      <c r="IN575" s="519"/>
      <c r="IO575" s="519"/>
      <c r="IP575" s="519"/>
      <c r="IQ575" s="519"/>
      <c r="IR575" s="519"/>
      <c r="IS575" s="519"/>
      <c r="IT575" s="519"/>
      <c r="IU575" s="519"/>
      <c r="IV575" s="519"/>
    </row>
    <row r="576" spans="1:256" s="510" customFormat="1" ht="24.75" customHeight="1">
      <c r="A576" s="541" t="s">
        <v>433</v>
      </c>
      <c r="B576" s="363">
        <v>0</v>
      </c>
      <c r="C576" s="363">
        <f t="shared" si="27"/>
        <v>0</v>
      </c>
      <c r="D576" s="25"/>
      <c r="E576" s="542"/>
      <c r="F576" s="543">
        <v>0</v>
      </c>
      <c r="G576" s="542"/>
      <c r="H576" s="518"/>
      <c r="I576" s="519"/>
      <c r="J576" s="519"/>
      <c r="K576" s="519"/>
      <c r="L576" s="519"/>
      <c r="M576" s="519"/>
      <c r="N576" s="519"/>
      <c r="O576" s="519"/>
      <c r="P576" s="519"/>
      <c r="Q576" s="519"/>
      <c r="R576" s="519"/>
      <c r="S576" s="519"/>
      <c r="T576" s="519"/>
      <c r="U576" s="519"/>
      <c r="V576" s="519"/>
      <c r="W576" s="519"/>
      <c r="X576" s="519"/>
      <c r="Y576" s="519"/>
      <c r="Z576" s="519"/>
      <c r="AA576" s="519"/>
      <c r="AB576" s="519"/>
      <c r="AC576" s="519"/>
      <c r="AD576" s="519"/>
      <c r="AE576" s="519"/>
      <c r="AF576" s="519"/>
      <c r="HQ576" s="519"/>
      <c r="HR576" s="519"/>
      <c r="HS576" s="519"/>
      <c r="HT576" s="519"/>
      <c r="HU576" s="519"/>
      <c r="HV576" s="519"/>
      <c r="HW576" s="519"/>
      <c r="HX576" s="519"/>
      <c r="HY576" s="519"/>
      <c r="HZ576" s="519"/>
      <c r="IA576" s="519"/>
      <c r="IB576" s="519"/>
      <c r="IC576" s="519"/>
      <c r="ID576" s="519"/>
      <c r="IE576" s="519"/>
      <c r="IF576" s="519"/>
      <c r="IG576" s="519"/>
      <c r="IH576" s="519"/>
      <c r="II576" s="519"/>
      <c r="IJ576" s="519"/>
      <c r="IK576" s="519"/>
      <c r="IL576" s="519"/>
      <c r="IM576" s="519"/>
      <c r="IN576" s="519"/>
      <c r="IO576" s="519"/>
      <c r="IP576" s="519"/>
      <c r="IQ576" s="519"/>
      <c r="IR576" s="519"/>
      <c r="IS576" s="519"/>
      <c r="IT576" s="519"/>
      <c r="IU576" s="519"/>
      <c r="IV576" s="519"/>
    </row>
    <row r="577" spans="1:8" s="508" customFormat="1" ht="39.75" customHeight="1" hidden="1">
      <c r="A577" s="541" t="s">
        <v>434</v>
      </c>
      <c r="B577" s="363">
        <v>0</v>
      </c>
      <c r="C577" s="363">
        <f t="shared" si="27"/>
        <v>0</v>
      </c>
      <c r="D577" s="25"/>
      <c r="E577" s="542"/>
      <c r="F577" s="543">
        <v>0</v>
      </c>
      <c r="G577" s="542"/>
      <c r="H577" s="544"/>
    </row>
    <row r="578" spans="1:8" s="508" customFormat="1" ht="24.75" customHeight="1" hidden="1">
      <c r="A578" s="541" t="s">
        <v>435</v>
      </c>
      <c r="B578" s="363">
        <v>0</v>
      </c>
      <c r="C578" s="363">
        <f t="shared" si="27"/>
        <v>0</v>
      </c>
      <c r="D578" s="25"/>
      <c r="E578" s="542"/>
      <c r="F578" s="543">
        <v>0</v>
      </c>
      <c r="G578" s="542"/>
      <c r="H578" s="544"/>
    </row>
    <row r="579" spans="1:256" s="510" customFormat="1" ht="24.75" customHeight="1">
      <c r="A579" s="541" t="s">
        <v>54</v>
      </c>
      <c r="B579" s="363">
        <v>212</v>
      </c>
      <c r="C579" s="363">
        <f t="shared" si="27"/>
        <v>185</v>
      </c>
      <c r="D579" s="25">
        <v>185</v>
      </c>
      <c r="E579" s="542">
        <f t="shared" si="29"/>
        <v>1</v>
      </c>
      <c r="F579" s="543">
        <v>205</v>
      </c>
      <c r="G579" s="542">
        <f t="shared" si="30"/>
        <v>-0.0975609756097561</v>
      </c>
      <c r="H579" s="518"/>
      <c r="I579" s="519"/>
      <c r="J579" s="519"/>
      <c r="K579" s="519"/>
      <c r="L579" s="519"/>
      <c r="M579" s="519"/>
      <c r="N579" s="519"/>
      <c r="O579" s="519"/>
      <c r="P579" s="519"/>
      <c r="Q579" s="519"/>
      <c r="R579" s="519"/>
      <c r="S579" s="519"/>
      <c r="T579" s="519"/>
      <c r="U579" s="519"/>
      <c r="V579" s="519"/>
      <c r="W579" s="519"/>
      <c r="X579" s="519"/>
      <c r="Y579" s="519"/>
      <c r="Z579" s="519"/>
      <c r="AA579" s="519"/>
      <c r="AB579" s="519"/>
      <c r="AC579" s="519"/>
      <c r="AD579" s="519"/>
      <c r="AE579" s="519"/>
      <c r="AF579" s="519"/>
      <c r="HQ579" s="519"/>
      <c r="HR579" s="519"/>
      <c r="HS579" s="519"/>
      <c r="HT579" s="519"/>
      <c r="HU579" s="519"/>
      <c r="HV579" s="519"/>
      <c r="HW579" s="519"/>
      <c r="HX579" s="519"/>
      <c r="HY579" s="519"/>
      <c r="HZ579" s="519"/>
      <c r="IA579" s="519"/>
      <c r="IB579" s="519"/>
      <c r="IC579" s="519"/>
      <c r="ID579" s="519"/>
      <c r="IE579" s="519"/>
      <c r="IF579" s="519"/>
      <c r="IG579" s="519"/>
      <c r="IH579" s="519"/>
      <c r="II579" s="519"/>
      <c r="IJ579" s="519"/>
      <c r="IK579" s="519"/>
      <c r="IL579" s="519"/>
      <c r="IM579" s="519"/>
      <c r="IN579" s="519"/>
      <c r="IO579" s="519"/>
      <c r="IP579" s="519"/>
      <c r="IQ579" s="519"/>
      <c r="IR579" s="519"/>
      <c r="IS579" s="519"/>
      <c r="IT579" s="519"/>
      <c r="IU579" s="519"/>
      <c r="IV579" s="519"/>
    </row>
    <row r="580" spans="1:8" s="508" customFormat="1" ht="39.75" customHeight="1">
      <c r="A580" s="541" t="s">
        <v>436</v>
      </c>
      <c r="B580" s="363">
        <v>188</v>
      </c>
      <c r="C580" s="363">
        <f t="shared" si="27"/>
        <v>162</v>
      </c>
      <c r="D580" s="25">
        <v>103</v>
      </c>
      <c r="E580" s="542">
        <f t="shared" si="29"/>
        <v>0.6358024691358025</v>
      </c>
      <c r="F580" s="543">
        <v>142</v>
      </c>
      <c r="G580" s="542">
        <f t="shared" si="30"/>
        <v>-0.2746478873239437</v>
      </c>
      <c r="H580" s="544">
        <v>59</v>
      </c>
    </row>
    <row r="581" spans="1:8" s="508" customFormat="1" ht="24.75" customHeight="1">
      <c r="A581" s="534" t="s">
        <v>437</v>
      </c>
      <c r="B581" s="360">
        <f>SUM(B582:B588)</f>
        <v>790</v>
      </c>
      <c r="C581" s="360">
        <f t="shared" si="27"/>
        <v>852</v>
      </c>
      <c r="D581" s="360">
        <f>SUM(D582:D588)</f>
        <v>812</v>
      </c>
      <c r="E581" s="536">
        <f t="shared" si="29"/>
        <v>0.9530516431924883</v>
      </c>
      <c r="F581" s="539">
        <f>SUM(F582:F588)</f>
        <v>498</v>
      </c>
      <c r="G581" s="536">
        <f t="shared" si="30"/>
        <v>0.6305220883534136</v>
      </c>
      <c r="H581" s="540">
        <f>SUM(H582:H588)</f>
        <v>40</v>
      </c>
    </row>
    <row r="582" spans="1:256" s="510" customFormat="1" ht="24.75" customHeight="1">
      <c r="A582" s="541" t="s">
        <v>45</v>
      </c>
      <c r="B582" s="363">
        <v>178</v>
      </c>
      <c r="C582" s="363">
        <f t="shared" si="27"/>
        <v>185</v>
      </c>
      <c r="D582" s="25">
        <v>185</v>
      </c>
      <c r="E582" s="542">
        <f t="shared" si="29"/>
        <v>1</v>
      </c>
      <c r="F582" s="543">
        <v>186</v>
      </c>
      <c r="G582" s="542">
        <f t="shared" si="30"/>
        <v>-0.005376344086021506</v>
      </c>
      <c r="H582" s="518"/>
      <c r="I582" s="519"/>
      <c r="J582" s="519"/>
      <c r="K582" s="519"/>
      <c r="L582" s="519"/>
      <c r="M582" s="519"/>
      <c r="N582" s="519"/>
      <c r="O582" s="519"/>
      <c r="P582" s="519"/>
      <c r="Q582" s="519"/>
      <c r="R582" s="519"/>
      <c r="S582" s="519"/>
      <c r="T582" s="519"/>
      <c r="U582" s="519"/>
      <c r="V582" s="519"/>
      <c r="W582" s="519"/>
      <c r="X582" s="519"/>
      <c r="Y582" s="519"/>
      <c r="Z582" s="519"/>
      <c r="AA582" s="519"/>
      <c r="AB582" s="519"/>
      <c r="AC582" s="519"/>
      <c r="AD582" s="519"/>
      <c r="AE582" s="519"/>
      <c r="AF582" s="519"/>
      <c r="HQ582" s="519"/>
      <c r="HR582" s="519"/>
      <c r="HS582" s="519"/>
      <c r="HT582" s="519"/>
      <c r="HU582" s="519"/>
      <c r="HV582" s="519"/>
      <c r="HW582" s="519"/>
      <c r="HX582" s="519"/>
      <c r="HY582" s="519"/>
      <c r="HZ582" s="519"/>
      <c r="IA582" s="519"/>
      <c r="IB582" s="519"/>
      <c r="IC582" s="519"/>
      <c r="ID582" s="519"/>
      <c r="IE582" s="519"/>
      <c r="IF582" s="519"/>
      <c r="IG582" s="519"/>
      <c r="IH582" s="519"/>
      <c r="II582" s="519"/>
      <c r="IJ582" s="519"/>
      <c r="IK582" s="519"/>
      <c r="IL582" s="519"/>
      <c r="IM582" s="519"/>
      <c r="IN582" s="519"/>
      <c r="IO582" s="519"/>
      <c r="IP582" s="519"/>
      <c r="IQ582" s="519"/>
      <c r="IR582" s="519"/>
      <c r="IS582" s="519"/>
      <c r="IT582" s="519"/>
      <c r="IU582" s="519"/>
      <c r="IV582" s="519"/>
    </row>
    <row r="583" spans="1:256" s="510" customFormat="1" ht="24.75" customHeight="1">
      <c r="A583" s="541" t="s">
        <v>46</v>
      </c>
      <c r="B583" s="363">
        <v>0</v>
      </c>
      <c r="C583" s="363">
        <f aca="true" t="shared" si="31" ref="C583:C646">D583+H583</f>
        <v>0</v>
      </c>
      <c r="D583" s="25"/>
      <c r="E583" s="542"/>
      <c r="F583" s="537">
        <v>0</v>
      </c>
      <c r="G583" s="542"/>
      <c r="H583" s="518"/>
      <c r="I583" s="519"/>
      <c r="J583" s="519"/>
      <c r="K583" s="519"/>
      <c r="L583" s="519"/>
      <c r="M583" s="519"/>
      <c r="N583" s="519"/>
      <c r="O583" s="519"/>
      <c r="P583" s="519"/>
      <c r="Q583" s="519"/>
      <c r="R583" s="519"/>
      <c r="S583" s="519"/>
      <c r="T583" s="519"/>
      <c r="U583" s="519"/>
      <c r="V583" s="519"/>
      <c r="W583" s="519"/>
      <c r="X583" s="519"/>
      <c r="Y583" s="519"/>
      <c r="Z583" s="519"/>
      <c r="AA583" s="519"/>
      <c r="AB583" s="519"/>
      <c r="AC583" s="519"/>
      <c r="AD583" s="519"/>
      <c r="AE583" s="519"/>
      <c r="AF583" s="519"/>
      <c r="HQ583" s="519"/>
      <c r="HR583" s="519"/>
      <c r="HS583" s="519"/>
      <c r="HT583" s="519"/>
      <c r="HU583" s="519"/>
      <c r="HV583" s="519"/>
      <c r="HW583" s="519"/>
      <c r="HX583" s="519"/>
      <c r="HY583" s="519"/>
      <c r="HZ583" s="519"/>
      <c r="IA583" s="519"/>
      <c r="IB583" s="519"/>
      <c r="IC583" s="519"/>
      <c r="ID583" s="519"/>
      <c r="IE583" s="519"/>
      <c r="IF583" s="519"/>
      <c r="IG583" s="519"/>
      <c r="IH583" s="519"/>
      <c r="II583" s="519"/>
      <c r="IJ583" s="519"/>
      <c r="IK583" s="519"/>
      <c r="IL583" s="519"/>
      <c r="IM583" s="519"/>
      <c r="IN583" s="519"/>
      <c r="IO583" s="519"/>
      <c r="IP583" s="519"/>
      <c r="IQ583" s="519"/>
      <c r="IR583" s="519"/>
      <c r="IS583" s="519"/>
      <c r="IT583" s="519"/>
      <c r="IU583" s="519"/>
      <c r="IV583" s="519"/>
    </row>
    <row r="584" spans="1:256" s="510" customFormat="1" ht="24.75" customHeight="1" hidden="1">
      <c r="A584" s="541" t="s">
        <v>47</v>
      </c>
      <c r="B584" s="363">
        <v>0</v>
      </c>
      <c r="C584" s="363">
        <f t="shared" si="31"/>
        <v>0</v>
      </c>
      <c r="D584" s="25"/>
      <c r="E584" s="542"/>
      <c r="F584" s="539">
        <v>0</v>
      </c>
      <c r="G584" s="542"/>
      <c r="H584" s="518"/>
      <c r="I584" s="519"/>
      <c r="J584" s="519"/>
      <c r="K584" s="519"/>
      <c r="L584" s="519"/>
      <c r="M584" s="519"/>
      <c r="N584" s="519"/>
      <c r="O584" s="519"/>
      <c r="P584" s="519"/>
      <c r="Q584" s="519"/>
      <c r="R584" s="519"/>
      <c r="S584" s="519"/>
      <c r="T584" s="519"/>
      <c r="U584" s="519"/>
      <c r="V584" s="519"/>
      <c r="W584" s="519"/>
      <c r="X584" s="519"/>
      <c r="Y584" s="519"/>
      <c r="Z584" s="519"/>
      <c r="AA584" s="519"/>
      <c r="AB584" s="519"/>
      <c r="AC584" s="519"/>
      <c r="AD584" s="519"/>
      <c r="AE584" s="519"/>
      <c r="AF584" s="519"/>
      <c r="HQ584" s="519"/>
      <c r="HR584" s="519"/>
      <c r="HS584" s="519"/>
      <c r="HT584" s="519"/>
      <c r="HU584" s="519"/>
      <c r="HV584" s="519"/>
      <c r="HW584" s="519"/>
      <c r="HX584" s="519"/>
      <c r="HY584" s="519"/>
      <c r="HZ584" s="519"/>
      <c r="IA584" s="519"/>
      <c r="IB584" s="519"/>
      <c r="IC584" s="519"/>
      <c r="ID584" s="519"/>
      <c r="IE584" s="519"/>
      <c r="IF584" s="519"/>
      <c r="IG584" s="519"/>
      <c r="IH584" s="519"/>
      <c r="II584" s="519"/>
      <c r="IJ584" s="519"/>
      <c r="IK584" s="519"/>
      <c r="IL584" s="519"/>
      <c r="IM584" s="519"/>
      <c r="IN584" s="519"/>
      <c r="IO584" s="519"/>
      <c r="IP584" s="519"/>
      <c r="IQ584" s="519"/>
      <c r="IR584" s="519"/>
      <c r="IS584" s="519"/>
      <c r="IT584" s="519"/>
      <c r="IU584" s="519"/>
      <c r="IV584" s="519"/>
    </row>
    <row r="585" spans="1:256" s="510" customFormat="1" ht="24.75" customHeight="1" hidden="1">
      <c r="A585" s="541" t="s">
        <v>438</v>
      </c>
      <c r="B585" s="363">
        <v>0</v>
      </c>
      <c r="C585" s="363">
        <f t="shared" si="31"/>
        <v>0</v>
      </c>
      <c r="D585" s="25"/>
      <c r="E585" s="542"/>
      <c r="F585" s="543">
        <v>0</v>
      </c>
      <c r="G585" s="542"/>
      <c r="H585" s="518"/>
      <c r="I585" s="519"/>
      <c r="J585" s="519"/>
      <c r="K585" s="519"/>
      <c r="L585" s="519"/>
      <c r="M585" s="519"/>
      <c r="N585" s="519"/>
      <c r="O585" s="519"/>
      <c r="P585" s="519"/>
      <c r="Q585" s="519"/>
      <c r="R585" s="519"/>
      <c r="S585" s="519"/>
      <c r="T585" s="519"/>
      <c r="U585" s="519"/>
      <c r="V585" s="519"/>
      <c r="W585" s="519"/>
      <c r="X585" s="519"/>
      <c r="Y585" s="519"/>
      <c r="Z585" s="519"/>
      <c r="AA585" s="519"/>
      <c r="AB585" s="519"/>
      <c r="AC585" s="519"/>
      <c r="AD585" s="519"/>
      <c r="AE585" s="519"/>
      <c r="AF585" s="519"/>
      <c r="HQ585" s="519"/>
      <c r="HR585" s="519"/>
      <c r="HS585" s="519"/>
      <c r="HT585" s="519"/>
      <c r="HU585" s="519"/>
      <c r="HV585" s="519"/>
      <c r="HW585" s="519"/>
      <c r="HX585" s="519"/>
      <c r="HY585" s="519"/>
      <c r="HZ585" s="519"/>
      <c r="IA585" s="519"/>
      <c r="IB585" s="519"/>
      <c r="IC585" s="519"/>
      <c r="ID585" s="519"/>
      <c r="IE585" s="519"/>
      <c r="IF585" s="519"/>
      <c r="IG585" s="519"/>
      <c r="IH585" s="519"/>
      <c r="II585" s="519"/>
      <c r="IJ585" s="519"/>
      <c r="IK585" s="519"/>
      <c r="IL585" s="519"/>
      <c r="IM585" s="519"/>
      <c r="IN585" s="519"/>
      <c r="IO585" s="519"/>
      <c r="IP585" s="519"/>
      <c r="IQ585" s="519"/>
      <c r="IR585" s="519"/>
      <c r="IS585" s="519"/>
      <c r="IT585" s="519"/>
      <c r="IU585" s="519"/>
      <c r="IV585" s="519"/>
    </row>
    <row r="586" spans="1:256" s="510" customFormat="1" ht="24.75" customHeight="1" hidden="1">
      <c r="A586" s="541" t="s">
        <v>439</v>
      </c>
      <c r="B586" s="363">
        <v>0</v>
      </c>
      <c r="C586" s="363">
        <f t="shared" si="31"/>
        <v>0</v>
      </c>
      <c r="D586" s="25"/>
      <c r="E586" s="542"/>
      <c r="F586" s="543">
        <v>0</v>
      </c>
      <c r="G586" s="542"/>
      <c r="H586" s="518"/>
      <c r="I586" s="519"/>
      <c r="J586" s="519"/>
      <c r="K586" s="519"/>
      <c r="L586" s="519"/>
      <c r="M586" s="519"/>
      <c r="N586" s="519"/>
      <c r="O586" s="519"/>
      <c r="P586" s="519"/>
      <c r="Q586" s="519"/>
      <c r="R586" s="519"/>
      <c r="S586" s="519"/>
      <c r="T586" s="519"/>
      <c r="U586" s="519"/>
      <c r="V586" s="519"/>
      <c r="W586" s="519"/>
      <c r="X586" s="519"/>
      <c r="Y586" s="519"/>
      <c r="Z586" s="519"/>
      <c r="AA586" s="519"/>
      <c r="AB586" s="519"/>
      <c r="AC586" s="519"/>
      <c r="AD586" s="519"/>
      <c r="AE586" s="519"/>
      <c r="AF586" s="519"/>
      <c r="HQ586" s="519"/>
      <c r="HR586" s="519"/>
      <c r="HS586" s="519"/>
      <c r="HT586" s="519"/>
      <c r="HU586" s="519"/>
      <c r="HV586" s="519"/>
      <c r="HW586" s="519"/>
      <c r="HX586" s="519"/>
      <c r="HY586" s="519"/>
      <c r="HZ586" s="519"/>
      <c r="IA586" s="519"/>
      <c r="IB586" s="519"/>
      <c r="IC586" s="519"/>
      <c r="ID586" s="519"/>
      <c r="IE586" s="519"/>
      <c r="IF586" s="519"/>
      <c r="IG586" s="519"/>
      <c r="IH586" s="519"/>
      <c r="II586" s="519"/>
      <c r="IJ586" s="519"/>
      <c r="IK586" s="519"/>
      <c r="IL586" s="519"/>
      <c r="IM586" s="519"/>
      <c r="IN586" s="519"/>
      <c r="IO586" s="519"/>
      <c r="IP586" s="519"/>
      <c r="IQ586" s="519"/>
      <c r="IR586" s="519"/>
      <c r="IS586" s="519"/>
      <c r="IT586" s="519"/>
      <c r="IU586" s="519"/>
      <c r="IV586" s="519"/>
    </row>
    <row r="587" spans="1:256" s="510" customFormat="1" ht="24.75" customHeight="1">
      <c r="A587" s="541" t="s">
        <v>440</v>
      </c>
      <c r="B587" s="363">
        <v>320</v>
      </c>
      <c r="C587" s="363">
        <f t="shared" si="31"/>
        <v>314</v>
      </c>
      <c r="D587" s="25">
        <v>274</v>
      </c>
      <c r="E587" s="542">
        <f aca="true" t="shared" si="32" ref="E587:E593">D587/C587</f>
        <v>0.8726114649681529</v>
      </c>
      <c r="F587" s="543">
        <v>0</v>
      </c>
      <c r="G587" s="542"/>
      <c r="H587" s="518">
        <v>40</v>
      </c>
      <c r="I587" s="519"/>
      <c r="J587" s="519"/>
      <c r="K587" s="519"/>
      <c r="L587" s="519"/>
      <c r="M587" s="519"/>
      <c r="N587" s="519"/>
      <c r="O587" s="519"/>
      <c r="P587" s="519"/>
      <c r="Q587" s="519"/>
      <c r="R587" s="519"/>
      <c r="S587" s="519"/>
      <c r="T587" s="519"/>
      <c r="U587" s="519"/>
      <c r="V587" s="519"/>
      <c r="W587" s="519"/>
      <c r="X587" s="519"/>
      <c r="Y587" s="519"/>
      <c r="Z587" s="519"/>
      <c r="AA587" s="519"/>
      <c r="AB587" s="519"/>
      <c r="AC587" s="519"/>
      <c r="AD587" s="519"/>
      <c r="AE587" s="519"/>
      <c r="AF587" s="519"/>
      <c r="HQ587" s="519"/>
      <c r="HR587" s="519"/>
      <c r="HS587" s="519"/>
      <c r="HT587" s="519"/>
      <c r="HU587" s="519"/>
      <c r="HV587" s="519"/>
      <c r="HW587" s="519"/>
      <c r="HX587" s="519"/>
      <c r="HY587" s="519"/>
      <c r="HZ587" s="519"/>
      <c r="IA587" s="519"/>
      <c r="IB587" s="519"/>
      <c r="IC587" s="519"/>
      <c r="ID587" s="519"/>
      <c r="IE587" s="519"/>
      <c r="IF587" s="519"/>
      <c r="IG587" s="519"/>
      <c r="IH587" s="519"/>
      <c r="II587" s="519"/>
      <c r="IJ587" s="519"/>
      <c r="IK587" s="519"/>
      <c r="IL587" s="519"/>
      <c r="IM587" s="519"/>
      <c r="IN587" s="519"/>
      <c r="IO587" s="519"/>
      <c r="IP587" s="519"/>
      <c r="IQ587" s="519"/>
      <c r="IR587" s="519"/>
      <c r="IS587" s="519"/>
      <c r="IT587" s="519"/>
      <c r="IU587" s="519"/>
      <c r="IV587" s="519"/>
    </row>
    <row r="588" spans="1:8" s="508" customFormat="1" ht="24.75" customHeight="1">
      <c r="A588" s="541" t="s">
        <v>441</v>
      </c>
      <c r="B588" s="363">
        <v>292</v>
      </c>
      <c r="C588" s="363">
        <f t="shared" si="31"/>
        <v>353</v>
      </c>
      <c r="D588" s="25">
        <v>353</v>
      </c>
      <c r="E588" s="542">
        <f t="shared" si="32"/>
        <v>1</v>
      </c>
      <c r="F588" s="543">
        <v>312</v>
      </c>
      <c r="G588" s="542">
        <f aca="true" t="shared" si="33" ref="G588:G593">(D588-F588)/F588</f>
        <v>0.13141025641025642</v>
      </c>
      <c r="H588" s="544"/>
    </row>
    <row r="589" spans="1:8" s="508" customFormat="1" ht="24.75" customHeight="1">
      <c r="A589" s="534" t="s">
        <v>442</v>
      </c>
      <c r="B589" s="360">
        <f>B590</f>
        <v>0</v>
      </c>
      <c r="C589" s="360">
        <f t="shared" si="31"/>
        <v>0</v>
      </c>
      <c r="D589" s="360">
        <f>D590</f>
        <v>0</v>
      </c>
      <c r="E589" s="536"/>
      <c r="F589" s="539">
        <f>F590</f>
        <v>0</v>
      </c>
      <c r="G589" s="536"/>
      <c r="H589" s="540">
        <f>H590</f>
        <v>0</v>
      </c>
    </row>
    <row r="590" spans="1:8" s="508" customFormat="1" ht="24.75" customHeight="1">
      <c r="A590" s="541" t="s">
        <v>443</v>
      </c>
      <c r="B590" s="363"/>
      <c r="C590" s="363">
        <f t="shared" si="31"/>
        <v>0</v>
      </c>
      <c r="D590" s="363"/>
      <c r="E590" s="542"/>
      <c r="F590" s="543"/>
      <c r="G590" s="542"/>
      <c r="H590" s="544"/>
    </row>
    <row r="591" spans="1:8" s="508" customFormat="1" ht="24.75" customHeight="1">
      <c r="A591" s="534" t="s">
        <v>444</v>
      </c>
      <c r="B591" s="360">
        <f>SUM(B592:B598)</f>
        <v>4341</v>
      </c>
      <c r="C591" s="360">
        <f t="shared" si="31"/>
        <v>5756</v>
      </c>
      <c r="D591" s="360">
        <f>SUM(D592:D598)</f>
        <v>5756</v>
      </c>
      <c r="E591" s="536">
        <f t="shared" si="32"/>
        <v>1</v>
      </c>
      <c r="F591" s="539">
        <f>SUM(F592:F598)</f>
        <v>5437</v>
      </c>
      <c r="G591" s="536">
        <f t="shared" si="33"/>
        <v>0.0586720617987861</v>
      </c>
      <c r="H591" s="540">
        <f>SUM(H592:H598)</f>
        <v>0</v>
      </c>
    </row>
    <row r="592" spans="1:256" s="510" customFormat="1" ht="24.75" customHeight="1">
      <c r="A592" s="541" t="s">
        <v>445</v>
      </c>
      <c r="B592" s="363">
        <v>282</v>
      </c>
      <c r="C592" s="363">
        <f t="shared" si="31"/>
        <v>318</v>
      </c>
      <c r="D592" s="25">
        <v>318</v>
      </c>
      <c r="E592" s="542">
        <f t="shared" si="32"/>
        <v>1</v>
      </c>
      <c r="F592" s="543">
        <v>516</v>
      </c>
      <c r="G592" s="542">
        <f t="shared" si="33"/>
        <v>-0.38372093023255816</v>
      </c>
      <c r="H592" s="518"/>
      <c r="I592" s="519"/>
      <c r="J592" s="519"/>
      <c r="K592" s="519"/>
      <c r="L592" s="519"/>
      <c r="M592" s="519"/>
      <c r="N592" s="519"/>
      <c r="O592" s="519"/>
      <c r="P592" s="519"/>
      <c r="Q592" s="519"/>
      <c r="R592" s="519"/>
      <c r="S592" s="519"/>
      <c r="T592" s="519"/>
      <c r="U592" s="519"/>
      <c r="V592" s="519"/>
      <c r="W592" s="519"/>
      <c r="X592" s="519"/>
      <c r="Y592" s="519"/>
      <c r="Z592" s="519"/>
      <c r="AA592" s="519"/>
      <c r="AB592" s="519"/>
      <c r="AC592" s="519"/>
      <c r="AD592" s="519"/>
      <c r="AE592" s="519"/>
      <c r="AF592" s="519"/>
      <c r="HQ592" s="519"/>
      <c r="HR592" s="519"/>
      <c r="HS592" s="519"/>
      <c r="HT592" s="519"/>
      <c r="HU592" s="519"/>
      <c r="HV592" s="519"/>
      <c r="HW592" s="519"/>
      <c r="HX592" s="519"/>
      <c r="HY592" s="519"/>
      <c r="HZ592" s="519"/>
      <c r="IA592" s="519"/>
      <c r="IB592" s="519"/>
      <c r="IC592" s="519"/>
      <c r="ID592" s="519"/>
      <c r="IE592" s="519"/>
      <c r="IF592" s="519"/>
      <c r="IG592" s="519"/>
      <c r="IH592" s="519"/>
      <c r="II592" s="519"/>
      <c r="IJ592" s="519"/>
      <c r="IK592" s="519"/>
      <c r="IL592" s="519"/>
      <c r="IM592" s="519"/>
      <c r="IN592" s="519"/>
      <c r="IO592" s="519"/>
      <c r="IP592" s="519"/>
      <c r="IQ592" s="519"/>
      <c r="IR592" s="519"/>
      <c r="IS592" s="519"/>
      <c r="IT592" s="519"/>
      <c r="IU592" s="519"/>
      <c r="IV592" s="519"/>
    </row>
    <row r="593" spans="1:256" s="510" customFormat="1" ht="24.75" customHeight="1">
      <c r="A593" s="541" t="s">
        <v>446</v>
      </c>
      <c r="B593" s="363">
        <v>1055</v>
      </c>
      <c r="C593" s="363">
        <f t="shared" si="31"/>
        <v>2290</v>
      </c>
      <c r="D593" s="25">
        <v>2290</v>
      </c>
      <c r="E593" s="542">
        <f t="shared" si="32"/>
        <v>1</v>
      </c>
      <c r="F593" s="543">
        <v>1403</v>
      </c>
      <c r="G593" s="542">
        <f t="shared" si="33"/>
        <v>0.632216678545973</v>
      </c>
      <c r="H593" s="518"/>
      <c r="I593" s="519"/>
      <c r="J593" s="519"/>
      <c r="K593" s="519"/>
      <c r="L593" s="519"/>
      <c r="M593" s="519"/>
      <c r="N593" s="519"/>
      <c r="O593" s="519"/>
      <c r="P593" s="519"/>
      <c r="Q593" s="519"/>
      <c r="R593" s="519"/>
      <c r="S593" s="519"/>
      <c r="T593" s="519"/>
      <c r="U593" s="519"/>
      <c r="V593" s="519"/>
      <c r="W593" s="519"/>
      <c r="X593" s="519"/>
      <c r="Y593" s="519"/>
      <c r="Z593" s="519"/>
      <c r="AA593" s="519"/>
      <c r="AB593" s="519"/>
      <c r="AC593" s="519"/>
      <c r="AD593" s="519"/>
      <c r="AE593" s="519"/>
      <c r="AF593" s="519"/>
      <c r="HQ593" s="519"/>
      <c r="HR593" s="519"/>
      <c r="HS593" s="519"/>
      <c r="HT593" s="519"/>
      <c r="HU593" s="519"/>
      <c r="HV593" s="519"/>
      <c r="HW593" s="519"/>
      <c r="HX593" s="519"/>
      <c r="HY593" s="519"/>
      <c r="HZ593" s="519"/>
      <c r="IA593" s="519"/>
      <c r="IB593" s="519"/>
      <c r="IC593" s="519"/>
      <c r="ID593" s="519"/>
      <c r="IE593" s="519"/>
      <c r="IF593" s="519"/>
      <c r="IG593" s="519"/>
      <c r="IH593" s="519"/>
      <c r="II593" s="519"/>
      <c r="IJ593" s="519"/>
      <c r="IK593" s="519"/>
      <c r="IL593" s="519"/>
      <c r="IM593" s="519"/>
      <c r="IN593" s="519"/>
      <c r="IO593" s="519"/>
      <c r="IP593" s="519"/>
      <c r="IQ593" s="519"/>
      <c r="IR593" s="519"/>
      <c r="IS593" s="519"/>
      <c r="IT593" s="519"/>
      <c r="IU593" s="519"/>
      <c r="IV593" s="519"/>
    </row>
    <row r="594" spans="1:256" s="510" customFormat="1" ht="24.75" customHeight="1">
      <c r="A594" s="541" t="s">
        <v>447</v>
      </c>
      <c r="B594" s="363">
        <v>0</v>
      </c>
      <c r="C594" s="363">
        <f t="shared" si="31"/>
        <v>0</v>
      </c>
      <c r="D594" s="25"/>
      <c r="E594" s="542"/>
      <c r="F594" s="543">
        <v>0</v>
      </c>
      <c r="G594" s="542"/>
      <c r="H594" s="518"/>
      <c r="I594" s="519"/>
      <c r="J594" s="519"/>
      <c r="K594" s="519"/>
      <c r="L594" s="519"/>
      <c r="M594" s="519"/>
      <c r="N594" s="519"/>
      <c r="O594" s="519"/>
      <c r="P594" s="519"/>
      <c r="Q594" s="519"/>
      <c r="R594" s="519"/>
      <c r="S594" s="519"/>
      <c r="T594" s="519"/>
      <c r="U594" s="519"/>
      <c r="V594" s="519"/>
      <c r="W594" s="519"/>
      <c r="X594" s="519"/>
      <c r="Y594" s="519"/>
      <c r="Z594" s="519"/>
      <c r="AA594" s="519"/>
      <c r="AB594" s="519"/>
      <c r="AC594" s="519"/>
      <c r="AD594" s="519"/>
      <c r="AE594" s="519"/>
      <c r="AF594" s="519"/>
      <c r="HQ594" s="519"/>
      <c r="HR594" s="519"/>
      <c r="HS594" s="519"/>
      <c r="HT594" s="519"/>
      <c r="HU594" s="519"/>
      <c r="HV594" s="519"/>
      <c r="HW594" s="519"/>
      <c r="HX594" s="519"/>
      <c r="HY594" s="519"/>
      <c r="HZ594" s="519"/>
      <c r="IA594" s="519"/>
      <c r="IB594" s="519"/>
      <c r="IC594" s="519"/>
      <c r="ID594" s="519"/>
      <c r="IE594" s="519"/>
      <c r="IF594" s="519"/>
      <c r="IG594" s="519"/>
      <c r="IH594" s="519"/>
      <c r="II594" s="519"/>
      <c r="IJ594" s="519"/>
      <c r="IK594" s="519"/>
      <c r="IL594" s="519"/>
      <c r="IM594" s="519"/>
      <c r="IN594" s="519"/>
      <c r="IO594" s="519"/>
      <c r="IP594" s="519"/>
      <c r="IQ594" s="519"/>
      <c r="IR594" s="519"/>
      <c r="IS594" s="519"/>
      <c r="IT594" s="519"/>
      <c r="IU594" s="519"/>
      <c r="IV594" s="519"/>
    </row>
    <row r="595" spans="1:256" s="510" customFormat="1" ht="39.75" customHeight="1">
      <c r="A595" s="541" t="s">
        <v>448</v>
      </c>
      <c r="B595" s="363">
        <v>3004</v>
      </c>
      <c r="C595" s="363">
        <f t="shared" si="31"/>
        <v>2730</v>
      </c>
      <c r="D595" s="25">
        <v>2730</v>
      </c>
      <c r="E595" s="542">
        <f>D595/C595</f>
        <v>1</v>
      </c>
      <c r="F595" s="545">
        <v>3019</v>
      </c>
      <c r="G595" s="542">
        <f>(D595-F595)/F595</f>
        <v>-0.09572706194104008</v>
      </c>
      <c r="H595" s="518"/>
      <c r="I595" s="519"/>
      <c r="J595" s="519"/>
      <c r="K595" s="519"/>
      <c r="L595" s="519"/>
      <c r="M595" s="519"/>
      <c r="N595" s="519"/>
      <c r="O595" s="519"/>
      <c r="P595" s="519"/>
      <c r="Q595" s="519"/>
      <c r="R595" s="519"/>
      <c r="S595" s="519"/>
      <c r="T595" s="519"/>
      <c r="U595" s="519"/>
      <c r="V595" s="519"/>
      <c r="W595" s="519"/>
      <c r="X595" s="519"/>
      <c r="Y595" s="519"/>
      <c r="Z595" s="519"/>
      <c r="AA595" s="519"/>
      <c r="AB595" s="519"/>
      <c r="AC595" s="519"/>
      <c r="AD595" s="519"/>
      <c r="AE595" s="519"/>
      <c r="AF595" s="519"/>
      <c r="HQ595" s="519"/>
      <c r="HR595" s="519"/>
      <c r="HS595" s="519"/>
      <c r="HT595" s="519"/>
      <c r="HU595" s="519"/>
      <c r="HV595" s="519"/>
      <c r="HW595" s="519"/>
      <c r="HX595" s="519"/>
      <c r="HY595" s="519"/>
      <c r="HZ595" s="519"/>
      <c r="IA595" s="519"/>
      <c r="IB595" s="519"/>
      <c r="IC595" s="519"/>
      <c r="ID595" s="519"/>
      <c r="IE595" s="519"/>
      <c r="IF595" s="519"/>
      <c r="IG595" s="519"/>
      <c r="IH595" s="519"/>
      <c r="II595" s="519"/>
      <c r="IJ595" s="519"/>
      <c r="IK595" s="519"/>
      <c r="IL595" s="519"/>
      <c r="IM595" s="519"/>
      <c r="IN595" s="519"/>
      <c r="IO595" s="519"/>
      <c r="IP595" s="519"/>
      <c r="IQ595" s="519"/>
      <c r="IR595" s="519"/>
      <c r="IS595" s="519"/>
      <c r="IT595" s="519"/>
      <c r="IU595" s="519"/>
      <c r="IV595" s="519"/>
    </row>
    <row r="596" spans="1:256" s="510" customFormat="1" ht="39.75" customHeight="1">
      <c r="A596" s="541" t="s">
        <v>449</v>
      </c>
      <c r="B596" s="363">
        <v>0</v>
      </c>
      <c r="C596" s="363">
        <f t="shared" si="31"/>
        <v>418</v>
      </c>
      <c r="D596" s="25">
        <v>418</v>
      </c>
      <c r="E596" s="542">
        <f>D596/C596</f>
        <v>1</v>
      </c>
      <c r="F596" s="543">
        <v>453</v>
      </c>
      <c r="G596" s="542">
        <f>(D596-F596)/F596</f>
        <v>-0.0772626931567329</v>
      </c>
      <c r="H596" s="518"/>
      <c r="I596" s="519"/>
      <c r="J596" s="519"/>
      <c r="K596" s="519"/>
      <c r="L596" s="519"/>
      <c r="M596" s="519"/>
      <c r="N596" s="519"/>
      <c r="O596" s="519"/>
      <c r="P596" s="519"/>
      <c r="Q596" s="519"/>
      <c r="R596" s="519"/>
      <c r="S596" s="519"/>
      <c r="T596" s="519"/>
      <c r="U596" s="519"/>
      <c r="V596" s="519"/>
      <c r="W596" s="519"/>
      <c r="X596" s="519"/>
      <c r="Y596" s="519"/>
      <c r="Z596" s="519"/>
      <c r="AA596" s="519"/>
      <c r="AB596" s="519"/>
      <c r="AC596" s="519"/>
      <c r="AD596" s="519"/>
      <c r="AE596" s="519"/>
      <c r="AF596" s="519"/>
      <c r="HQ596" s="519"/>
      <c r="HR596" s="519"/>
      <c r="HS596" s="519"/>
      <c r="HT596" s="519"/>
      <c r="HU596" s="519"/>
      <c r="HV596" s="519"/>
      <c r="HW596" s="519"/>
      <c r="HX596" s="519"/>
      <c r="HY596" s="519"/>
      <c r="HZ596" s="519"/>
      <c r="IA596" s="519"/>
      <c r="IB596" s="519"/>
      <c r="IC596" s="519"/>
      <c r="ID596" s="519"/>
      <c r="IE596" s="519"/>
      <c r="IF596" s="519"/>
      <c r="IG596" s="519"/>
      <c r="IH596" s="519"/>
      <c r="II596" s="519"/>
      <c r="IJ596" s="519"/>
      <c r="IK596" s="519"/>
      <c r="IL596" s="519"/>
      <c r="IM596" s="519"/>
      <c r="IN596" s="519"/>
      <c r="IO596" s="519"/>
      <c r="IP596" s="519"/>
      <c r="IQ596" s="519"/>
      <c r="IR596" s="519"/>
      <c r="IS596" s="519"/>
      <c r="IT596" s="519"/>
      <c r="IU596" s="519"/>
      <c r="IV596" s="519"/>
    </row>
    <row r="597" spans="1:8" s="508" customFormat="1" ht="39.75" customHeight="1">
      <c r="A597" s="541" t="s">
        <v>450</v>
      </c>
      <c r="B597" s="363">
        <v>0</v>
      </c>
      <c r="C597" s="363">
        <f t="shared" si="31"/>
        <v>0</v>
      </c>
      <c r="D597" s="25"/>
      <c r="E597" s="542"/>
      <c r="F597" s="543">
        <v>46</v>
      </c>
      <c r="G597" s="542">
        <f>(D597-F597)/F597</f>
        <v>-1</v>
      </c>
      <c r="H597" s="544"/>
    </row>
    <row r="598" spans="1:256" s="510" customFormat="1" ht="24.75" customHeight="1">
      <c r="A598" s="541" t="s">
        <v>451</v>
      </c>
      <c r="B598" s="363"/>
      <c r="C598" s="363">
        <f t="shared" si="31"/>
        <v>0</v>
      </c>
      <c r="D598" s="25"/>
      <c r="E598" s="542"/>
      <c r="F598" s="543">
        <v>0</v>
      </c>
      <c r="G598" s="542"/>
      <c r="H598" s="518"/>
      <c r="I598" s="519"/>
      <c r="J598" s="519"/>
      <c r="K598" s="519"/>
      <c r="L598" s="519"/>
      <c r="M598" s="519"/>
      <c r="N598" s="519"/>
      <c r="O598" s="519"/>
      <c r="P598" s="519"/>
      <c r="Q598" s="519"/>
      <c r="R598" s="519"/>
      <c r="S598" s="519"/>
      <c r="T598" s="519"/>
      <c r="U598" s="519"/>
      <c r="V598" s="519"/>
      <c r="W598" s="519"/>
      <c r="X598" s="519"/>
      <c r="Y598" s="519"/>
      <c r="Z598" s="519"/>
      <c r="AA598" s="519"/>
      <c r="AB598" s="519"/>
      <c r="AC598" s="519"/>
      <c r="AD598" s="519"/>
      <c r="AE598" s="519"/>
      <c r="AF598" s="519"/>
      <c r="HQ598" s="519"/>
      <c r="HR598" s="519"/>
      <c r="HS598" s="519"/>
      <c r="HT598" s="519"/>
      <c r="HU598" s="519"/>
      <c r="HV598" s="519"/>
      <c r="HW598" s="519"/>
      <c r="HX598" s="519"/>
      <c r="HY598" s="519"/>
      <c r="HZ598" s="519"/>
      <c r="IA598" s="519"/>
      <c r="IB598" s="519"/>
      <c r="IC598" s="519"/>
      <c r="ID598" s="519"/>
      <c r="IE598" s="519"/>
      <c r="IF598" s="519"/>
      <c r="IG598" s="519"/>
      <c r="IH598" s="519"/>
      <c r="II598" s="519"/>
      <c r="IJ598" s="519"/>
      <c r="IK598" s="519"/>
      <c r="IL598" s="519"/>
      <c r="IM598" s="519"/>
      <c r="IN598" s="519"/>
      <c r="IO598" s="519"/>
      <c r="IP598" s="519"/>
      <c r="IQ598" s="519"/>
      <c r="IR598" s="519"/>
      <c r="IS598" s="519"/>
      <c r="IT598" s="519"/>
      <c r="IU598" s="519"/>
      <c r="IV598" s="519"/>
    </row>
    <row r="599" spans="1:8" s="508" customFormat="1" ht="24.75" customHeight="1" hidden="1">
      <c r="A599" s="534" t="s">
        <v>452</v>
      </c>
      <c r="B599" s="360">
        <f>SUM(B600:B602)</f>
        <v>0</v>
      </c>
      <c r="C599" s="360">
        <f t="shared" si="31"/>
        <v>0</v>
      </c>
      <c r="D599" s="360">
        <f>SUM(D600:D602)</f>
        <v>0</v>
      </c>
      <c r="E599" s="536"/>
      <c r="F599" s="539">
        <f>SUM(F600:F602)</f>
        <v>0</v>
      </c>
      <c r="G599" s="536"/>
      <c r="H599" s="540"/>
    </row>
    <row r="600" spans="1:256" s="510" customFormat="1" ht="24.75" customHeight="1" hidden="1">
      <c r="A600" s="541" t="s">
        <v>453</v>
      </c>
      <c r="B600" s="363"/>
      <c r="C600" s="363">
        <f t="shared" si="31"/>
        <v>0</v>
      </c>
      <c r="D600" s="363"/>
      <c r="E600" s="542"/>
      <c r="F600" s="543"/>
      <c r="G600" s="542"/>
      <c r="H600" s="518"/>
      <c r="I600" s="519"/>
      <c r="J600" s="519"/>
      <c r="K600" s="519"/>
      <c r="L600" s="519"/>
      <c r="M600" s="519"/>
      <c r="N600" s="519"/>
      <c r="O600" s="519"/>
      <c r="P600" s="519"/>
      <c r="Q600" s="519"/>
      <c r="R600" s="519"/>
      <c r="S600" s="519"/>
      <c r="T600" s="519"/>
      <c r="U600" s="519"/>
      <c r="V600" s="519"/>
      <c r="W600" s="519"/>
      <c r="X600" s="519"/>
      <c r="Y600" s="519"/>
      <c r="Z600" s="519"/>
      <c r="AA600" s="519"/>
      <c r="AB600" s="519"/>
      <c r="AC600" s="519"/>
      <c r="AD600" s="519"/>
      <c r="AE600" s="519"/>
      <c r="AF600" s="519"/>
      <c r="HQ600" s="519"/>
      <c r="HR600" s="519"/>
      <c r="HS600" s="519"/>
      <c r="HT600" s="519"/>
      <c r="HU600" s="519"/>
      <c r="HV600" s="519"/>
      <c r="HW600" s="519"/>
      <c r="HX600" s="519"/>
      <c r="HY600" s="519"/>
      <c r="HZ600" s="519"/>
      <c r="IA600" s="519"/>
      <c r="IB600" s="519"/>
      <c r="IC600" s="519"/>
      <c r="ID600" s="519"/>
      <c r="IE600" s="519"/>
      <c r="IF600" s="519"/>
      <c r="IG600" s="519"/>
      <c r="IH600" s="519"/>
      <c r="II600" s="519"/>
      <c r="IJ600" s="519"/>
      <c r="IK600" s="519"/>
      <c r="IL600" s="519"/>
      <c r="IM600" s="519"/>
      <c r="IN600" s="519"/>
      <c r="IO600" s="519"/>
      <c r="IP600" s="519"/>
      <c r="IQ600" s="519"/>
      <c r="IR600" s="519"/>
      <c r="IS600" s="519"/>
      <c r="IT600" s="519"/>
      <c r="IU600" s="519"/>
      <c r="IV600" s="519"/>
    </row>
    <row r="601" spans="1:8" s="508" customFormat="1" ht="24.75" customHeight="1" hidden="1">
      <c r="A601" s="541" t="s">
        <v>454</v>
      </c>
      <c r="B601" s="363"/>
      <c r="C601" s="363">
        <f t="shared" si="31"/>
        <v>0</v>
      </c>
      <c r="D601" s="363"/>
      <c r="E601" s="542"/>
      <c r="F601" s="543"/>
      <c r="G601" s="542"/>
      <c r="H601" s="544"/>
    </row>
    <row r="602" spans="1:256" s="510" customFormat="1" ht="24.75" customHeight="1" hidden="1">
      <c r="A602" s="541" t="s">
        <v>455</v>
      </c>
      <c r="B602" s="363"/>
      <c r="C602" s="363">
        <f t="shared" si="31"/>
        <v>0</v>
      </c>
      <c r="D602" s="363">
        <v>0</v>
      </c>
      <c r="E602" s="542"/>
      <c r="F602" s="543"/>
      <c r="G602" s="542"/>
      <c r="H602" s="518"/>
      <c r="I602" s="519"/>
      <c r="J602" s="519"/>
      <c r="K602" s="519"/>
      <c r="L602" s="519"/>
      <c r="M602" s="519"/>
      <c r="N602" s="519"/>
      <c r="O602" s="519"/>
      <c r="P602" s="519"/>
      <c r="Q602" s="519"/>
      <c r="R602" s="519"/>
      <c r="S602" s="519"/>
      <c r="T602" s="519"/>
      <c r="U602" s="519"/>
      <c r="V602" s="519"/>
      <c r="W602" s="519"/>
      <c r="X602" s="519"/>
      <c r="Y602" s="519"/>
      <c r="Z602" s="519"/>
      <c r="AA602" s="519"/>
      <c r="AB602" s="519"/>
      <c r="AC602" s="519"/>
      <c r="AD602" s="519"/>
      <c r="AE602" s="519"/>
      <c r="AF602" s="519"/>
      <c r="HQ602" s="519"/>
      <c r="HR602" s="519"/>
      <c r="HS602" s="519"/>
      <c r="HT602" s="519"/>
      <c r="HU602" s="519"/>
      <c r="HV602" s="519"/>
      <c r="HW602" s="519"/>
      <c r="HX602" s="519"/>
      <c r="HY602" s="519"/>
      <c r="HZ602" s="519"/>
      <c r="IA602" s="519"/>
      <c r="IB602" s="519"/>
      <c r="IC602" s="519"/>
      <c r="ID602" s="519"/>
      <c r="IE602" s="519"/>
      <c r="IF602" s="519"/>
      <c r="IG602" s="519"/>
      <c r="IH602" s="519"/>
      <c r="II602" s="519"/>
      <c r="IJ602" s="519"/>
      <c r="IK602" s="519"/>
      <c r="IL602" s="519"/>
      <c r="IM602" s="519"/>
      <c r="IN602" s="519"/>
      <c r="IO602" s="519"/>
      <c r="IP602" s="519"/>
      <c r="IQ602" s="519"/>
      <c r="IR602" s="519"/>
      <c r="IS602" s="519"/>
      <c r="IT602" s="519"/>
      <c r="IU602" s="519"/>
      <c r="IV602" s="519"/>
    </row>
    <row r="603" spans="1:8" s="508" customFormat="1" ht="24.75" customHeight="1">
      <c r="A603" s="534" t="s">
        <v>456</v>
      </c>
      <c r="B603" s="360">
        <f>SUM(B604:B612)</f>
        <v>116</v>
      </c>
      <c r="C603" s="360">
        <f t="shared" si="31"/>
        <v>1444</v>
      </c>
      <c r="D603" s="360">
        <f>SUM(D604:D612)</f>
        <v>1021</v>
      </c>
      <c r="E603" s="536">
        <f>D603/C603</f>
        <v>0.7070637119113573</v>
      </c>
      <c r="F603" s="539">
        <f>SUM(F604:F612)</f>
        <v>1568</v>
      </c>
      <c r="G603" s="536">
        <f>(D603-F603)/F603</f>
        <v>-0.34885204081632654</v>
      </c>
      <c r="H603" s="540">
        <f>SUM(H604:H612)</f>
        <v>423</v>
      </c>
    </row>
    <row r="604" spans="1:256" s="510" customFormat="1" ht="24.75" customHeight="1">
      <c r="A604" s="541" t="s">
        <v>457</v>
      </c>
      <c r="B604" s="363"/>
      <c r="C604" s="363">
        <f t="shared" si="31"/>
        <v>0</v>
      </c>
      <c r="D604" s="363">
        <v>0</v>
      </c>
      <c r="E604" s="542"/>
      <c r="F604" s="543"/>
      <c r="G604" s="542"/>
      <c r="H604" s="518"/>
      <c r="I604" s="519"/>
      <c r="J604" s="519"/>
      <c r="K604" s="519"/>
      <c r="L604" s="519"/>
      <c r="M604" s="519"/>
      <c r="N604" s="519"/>
      <c r="O604" s="519"/>
      <c r="P604" s="519"/>
      <c r="Q604" s="519"/>
      <c r="R604" s="519"/>
      <c r="S604" s="519"/>
      <c r="T604" s="519"/>
      <c r="U604" s="519"/>
      <c r="V604" s="519"/>
      <c r="W604" s="519"/>
      <c r="X604" s="519"/>
      <c r="Y604" s="519"/>
      <c r="Z604" s="519"/>
      <c r="AA604" s="519"/>
      <c r="AB604" s="519"/>
      <c r="AC604" s="519"/>
      <c r="AD604" s="519"/>
      <c r="AE604" s="519"/>
      <c r="AF604" s="519"/>
      <c r="HQ604" s="519"/>
      <c r="HR604" s="519"/>
      <c r="HS604" s="519"/>
      <c r="HT604" s="519"/>
      <c r="HU604" s="519"/>
      <c r="HV604" s="519"/>
      <c r="HW604" s="519"/>
      <c r="HX604" s="519"/>
      <c r="HY604" s="519"/>
      <c r="HZ604" s="519"/>
      <c r="IA604" s="519"/>
      <c r="IB604" s="519"/>
      <c r="IC604" s="519"/>
      <c r="ID604" s="519"/>
      <c r="IE604" s="519"/>
      <c r="IF604" s="519"/>
      <c r="IG604" s="519"/>
      <c r="IH604" s="519"/>
      <c r="II604" s="519"/>
      <c r="IJ604" s="519"/>
      <c r="IK604" s="519"/>
      <c r="IL604" s="519"/>
      <c r="IM604" s="519"/>
      <c r="IN604" s="519"/>
      <c r="IO604" s="519"/>
      <c r="IP604" s="519"/>
      <c r="IQ604" s="519"/>
      <c r="IR604" s="519"/>
      <c r="IS604" s="519"/>
      <c r="IT604" s="519"/>
      <c r="IU604" s="519"/>
      <c r="IV604" s="519"/>
    </row>
    <row r="605" spans="1:256" s="510" customFormat="1" ht="24.75" customHeight="1" hidden="1">
      <c r="A605" s="541" t="s">
        <v>458</v>
      </c>
      <c r="B605" s="363"/>
      <c r="C605" s="363">
        <f t="shared" si="31"/>
        <v>0</v>
      </c>
      <c r="D605" s="363">
        <v>0</v>
      </c>
      <c r="E605" s="542"/>
      <c r="F605" s="543"/>
      <c r="G605" s="542"/>
      <c r="H605" s="518"/>
      <c r="I605" s="519"/>
      <c r="J605" s="519"/>
      <c r="K605" s="519"/>
      <c r="L605" s="519"/>
      <c r="M605" s="519"/>
      <c r="N605" s="519"/>
      <c r="O605" s="519"/>
      <c r="P605" s="519"/>
      <c r="Q605" s="519"/>
      <c r="R605" s="519"/>
      <c r="S605" s="519"/>
      <c r="T605" s="519"/>
      <c r="U605" s="519"/>
      <c r="V605" s="519"/>
      <c r="W605" s="519"/>
      <c r="X605" s="519"/>
      <c r="Y605" s="519"/>
      <c r="Z605" s="519"/>
      <c r="AA605" s="519"/>
      <c r="AB605" s="519"/>
      <c r="AC605" s="519"/>
      <c r="AD605" s="519"/>
      <c r="AE605" s="519"/>
      <c r="AF605" s="519"/>
      <c r="HQ605" s="519"/>
      <c r="HR605" s="519"/>
      <c r="HS605" s="519"/>
      <c r="HT605" s="519"/>
      <c r="HU605" s="519"/>
      <c r="HV605" s="519"/>
      <c r="HW605" s="519"/>
      <c r="HX605" s="519"/>
      <c r="HY605" s="519"/>
      <c r="HZ605" s="519"/>
      <c r="IA605" s="519"/>
      <c r="IB605" s="519"/>
      <c r="IC605" s="519"/>
      <c r="ID605" s="519"/>
      <c r="IE605" s="519"/>
      <c r="IF605" s="519"/>
      <c r="IG605" s="519"/>
      <c r="IH605" s="519"/>
      <c r="II605" s="519"/>
      <c r="IJ605" s="519"/>
      <c r="IK605" s="519"/>
      <c r="IL605" s="519"/>
      <c r="IM605" s="519"/>
      <c r="IN605" s="519"/>
      <c r="IO605" s="519"/>
      <c r="IP605" s="519"/>
      <c r="IQ605" s="519"/>
      <c r="IR605" s="519"/>
      <c r="IS605" s="519"/>
      <c r="IT605" s="519"/>
      <c r="IU605" s="519"/>
      <c r="IV605" s="519"/>
    </row>
    <row r="606" spans="1:8" s="508" customFormat="1" ht="24.75" customHeight="1" hidden="1">
      <c r="A606" s="541" t="s">
        <v>459</v>
      </c>
      <c r="B606" s="363"/>
      <c r="C606" s="363">
        <f t="shared" si="31"/>
        <v>0</v>
      </c>
      <c r="D606" s="363">
        <v>0</v>
      </c>
      <c r="E606" s="542"/>
      <c r="F606" s="543"/>
      <c r="G606" s="542"/>
      <c r="H606" s="544"/>
    </row>
    <row r="607" spans="1:256" s="510" customFormat="1" ht="24.75" customHeight="1" hidden="1">
      <c r="A607" s="541" t="s">
        <v>460</v>
      </c>
      <c r="B607" s="363"/>
      <c r="C607" s="363">
        <f t="shared" si="31"/>
        <v>0</v>
      </c>
      <c r="D607" s="363">
        <v>0</v>
      </c>
      <c r="E607" s="542"/>
      <c r="F607" s="543"/>
      <c r="G607" s="542"/>
      <c r="H607" s="518"/>
      <c r="I607" s="519"/>
      <c r="J607" s="519"/>
      <c r="K607" s="519"/>
      <c r="L607" s="519"/>
      <c r="M607" s="519"/>
      <c r="N607" s="519"/>
      <c r="O607" s="519"/>
      <c r="P607" s="519"/>
      <c r="Q607" s="519"/>
      <c r="R607" s="519"/>
      <c r="S607" s="519"/>
      <c r="T607" s="519"/>
      <c r="U607" s="519"/>
      <c r="V607" s="519"/>
      <c r="W607" s="519"/>
      <c r="X607" s="519"/>
      <c r="Y607" s="519"/>
      <c r="Z607" s="519"/>
      <c r="AA607" s="519"/>
      <c r="AB607" s="519"/>
      <c r="AC607" s="519"/>
      <c r="AD607" s="519"/>
      <c r="AE607" s="519"/>
      <c r="AF607" s="519"/>
      <c r="HQ607" s="519"/>
      <c r="HR607" s="519"/>
      <c r="HS607" s="519"/>
      <c r="HT607" s="519"/>
      <c r="HU607" s="519"/>
      <c r="HV607" s="519"/>
      <c r="HW607" s="519"/>
      <c r="HX607" s="519"/>
      <c r="HY607" s="519"/>
      <c r="HZ607" s="519"/>
      <c r="IA607" s="519"/>
      <c r="IB607" s="519"/>
      <c r="IC607" s="519"/>
      <c r="ID607" s="519"/>
      <c r="IE607" s="519"/>
      <c r="IF607" s="519"/>
      <c r="IG607" s="519"/>
      <c r="IH607" s="519"/>
      <c r="II607" s="519"/>
      <c r="IJ607" s="519"/>
      <c r="IK607" s="519"/>
      <c r="IL607" s="519"/>
      <c r="IM607" s="519"/>
      <c r="IN607" s="519"/>
      <c r="IO607" s="519"/>
      <c r="IP607" s="519"/>
      <c r="IQ607" s="519"/>
      <c r="IR607" s="519"/>
      <c r="IS607" s="519"/>
      <c r="IT607" s="519"/>
      <c r="IU607" s="519"/>
      <c r="IV607" s="519"/>
    </row>
    <row r="608" spans="1:256" s="510" customFormat="1" ht="24.75" customHeight="1" hidden="1">
      <c r="A608" s="541" t="s">
        <v>461</v>
      </c>
      <c r="B608" s="363"/>
      <c r="C608" s="363">
        <f t="shared" si="31"/>
        <v>0</v>
      </c>
      <c r="D608" s="363">
        <v>0</v>
      </c>
      <c r="E608" s="542"/>
      <c r="F608" s="543"/>
      <c r="G608" s="542"/>
      <c r="H608" s="518"/>
      <c r="I608" s="519"/>
      <c r="J608" s="519"/>
      <c r="K608" s="519"/>
      <c r="L608" s="519"/>
      <c r="M608" s="519"/>
      <c r="N608" s="519"/>
      <c r="O608" s="519"/>
      <c r="P608" s="519"/>
      <c r="Q608" s="519"/>
      <c r="R608" s="519"/>
      <c r="S608" s="519"/>
      <c r="T608" s="519"/>
      <c r="U608" s="519"/>
      <c r="V608" s="519"/>
      <c r="W608" s="519"/>
      <c r="X608" s="519"/>
      <c r="Y608" s="519"/>
      <c r="Z608" s="519"/>
      <c r="AA608" s="519"/>
      <c r="AB608" s="519"/>
      <c r="AC608" s="519"/>
      <c r="AD608" s="519"/>
      <c r="AE608" s="519"/>
      <c r="AF608" s="519"/>
      <c r="HQ608" s="519"/>
      <c r="HR608" s="519"/>
      <c r="HS608" s="519"/>
      <c r="HT608" s="519"/>
      <c r="HU608" s="519"/>
      <c r="HV608" s="519"/>
      <c r="HW608" s="519"/>
      <c r="HX608" s="519"/>
      <c r="HY608" s="519"/>
      <c r="HZ608" s="519"/>
      <c r="IA608" s="519"/>
      <c r="IB608" s="519"/>
      <c r="IC608" s="519"/>
      <c r="ID608" s="519"/>
      <c r="IE608" s="519"/>
      <c r="IF608" s="519"/>
      <c r="IG608" s="519"/>
      <c r="IH608" s="519"/>
      <c r="II608" s="519"/>
      <c r="IJ608" s="519"/>
      <c r="IK608" s="519"/>
      <c r="IL608" s="519"/>
      <c r="IM608" s="519"/>
      <c r="IN608" s="519"/>
      <c r="IO608" s="519"/>
      <c r="IP608" s="519"/>
      <c r="IQ608" s="519"/>
      <c r="IR608" s="519"/>
      <c r="IS608" s="519"/>
      <c r="IT608" s="519"/>
      <c r="IU608" s="519"/>
      <c r="IV608" s="519"/>
    </row>
    <row r="609" spans="1:256" s="510" customFormat="1" ht="24.75" customHeight="1" hidden="1">
      <c r="A609" s="541" t="s">
        <v>462</v>
      </c>
      <c r="B609" s="363"/>
      <c r="C609" s="363">
        <f t="shared" si="31"/>
        <v>0</v>
      </c>
      <c r="D609" s="363">
        <v>0</v>
      </c>
      <c r="E609" s="542"/>
      <c r="F609" s="543">
        <v>0</v>
      </c>
      <c r="G609" s="542"/>
      <c r="H609" s="518"/>
      <c r="I609" s="519"/>
      <c r="J609" s="519"/>
      <c r="K609" s="519"/>
      <c r="L609" s="519"/>
      <c r="M609" s="519"/>
      <c r="N609" s="519"/>
      <c r="O609" s="519"/>
      <c r="P609" s="519"/>
      <c r="Q609" s="519"/>
      <c r="R609" s="519"/>
      <c r="S609" s="519"/>
      <c r="T609" s="519"/>
      <c r="U609" s="519"/>
      <c r="V609" s="519"/>
      <c r="W609" s="519"/>
      <c r="X609" s="519"/>
      <c r="Y609" s="519"/>
      <c r="Z609" s="519"/>
      <c r="AA609" s="519"/>
      <c r="AB609" s="519"/>
      <c r="AC609" s="519"/>
      <c r="AD609" s="519"/>
      <c r="AE609" s="519"/>
      <c r="AF609" s="519"/>
      <c r="HQ609" s="519"/>
      <c r="HR609" s="519"/>
      <c r="HS609" s="519"/>
      <c r="HT609" s="519"/>
      <c r="HU609" s="519"/>
      <c r="HV609" s="519"/>
      <c r="HW609" s="519"/>
      <c r="HX609" s="519"/>
      <c r="HY609" s="519"/>
      <c r="HZ609" s="519"/>
      <c r="IA609" s="519"/>
      <c r="IB609" s="519"/>
      <c r="IC609" s="519"/>
      <c r="ID609" s="519"/>
      <c r="IE609" s="519"/>
      <c r="IF609" s="519"/>
      <c r="IG609" s="519"/>
      <c r="IH609" s="519"/>
      <c r="II609" s="519"/>
      <c r="IJ609" s="519"/>
      <c r="IK609" s="519"/>
      <c r="IL609" s="519"/>
      <c r="IM609" s="519"/>
      <c r="IN609" s="519"/>
      <c r="IO609" s="519"/>
      <c r="IP609" s="519"/>
      <c r="IQ609" s="519"/>
      <c r="IR609" s="519"/>
      <c r="IS609" s="519"/>
      <c r="IT609" s="519"/>
      <c r="IU609" s="519"/>
      <c r="IV609" s="519"/>
    </row>
    <row r="610" spans="1:256" s="510" customFormat="1" ht="24.75" customHeight="1" hidden="1">
      <c r="A610" s="541" t="s">
        <v>463</v>
      </c>
      <c r="B610" s="363"/>
      <c r="C610" s="363">
        <f t="shared" si="31"/>
        <v>0</v>
      </c>
      <c r="D610" s="363"/>
      <c r="E610" s="542"/>
      <c r="F610" s="543"/>
      <c r="G610" s="542"/>
      <c r="H610" s="518"/>
      <c r="I610" s="519"/>
      <c r="J610" s="519"/>
      <c r="K610" s="519"/>
      <c r="L610" s="519"/>
      <c r="M610" s="519"/>
      <c r="N610" s="519"/>
      <c r="O610" s="519"/>
      <c r="P610" s="519"/>
      <c r="Q610" s="519"/>
      <c r="R610" s="519"/>
      <c r="S610" s="519"/>
      <c r="T610" s="519"/>
      <c r="U610" s="519"/>
      <c r="V610" s="519"/>
      <c r="W610" s="519"/>
      <c r="X610" s="519"/>
      <c r="Y610" s="519"/>
      <c r="Z610" s="519"/>
      <c r="AA610" s="519"/>
      <c r="AB610" s="519"/>
      <c r="AC610" s="519"/>
      <c r="AD610" s="519"/>
      <c r="AE610" s="519"/>
      <c r="AF610" s="519"/>
      <c r="HQ610" s="519"/>
      <c r="HR610" s="519"/>
      <c r="HS610" s="519"/>
      <c r="HT610" s="519"/>
      <c r="HU610" s="519"/>
      <c r="HV610" s="519"/>
      <c r="HW610" s="519"/>
      <c r="HX610" s="519"/>
      <c r="HY610" s="519"/>
      <c r="HZ610" s="519"/>
      <c r="IA610" s="519"/>
      <c r="IB610" s="519"/>
      <c r="IC610" s="519"/>
      <c r="ID610" s="519"/>
      <c r="IE610" s="519"/>
      <c r="IF610" s="519"/>
      <c r="IG610" s="519"/>
      <c r="IH610" s="519"/>
      <c r="II610" s="519"/>
      <c r="IJ610" s="519"/>
      <c r="IK610" s="519"/>
      <c r="IL610" s="519"/>
      <c r="IM610" s="519"/>
      <c r="IN610" s="519"/>
      <c r="IO610" s="519"/>
      <c r="IP610" s="519"/>
      <c r="IQ610" s="519"/>
      <c r="IR610" s="519"/>
      <c r="IS610" s="519"/>
      <c r="IT610" s="519"/>
      <c r="IU610" s="519"/>
      <c r="IV610" s="519"/>
    </row>
    <row r="611" spans="1:8" s="508" customFormat="1" ht="24.75" customHeight="1" hidden="1">
      <c r="A611" s="541" t="s">
        <v>464</v>
      </c>
      <c r="B611" s="363"/>
      <c r="C611" s="363">
        <f t="shared" si="31"/>
        <v>0</v>
      </c>
      <c r="D611" s="363"/>
      <c r="E611" s="542"/>
      <c r="F611" s="543"/>
      <c r="G611" s="542"/>
      <c r="H611" s="544"/>
    </row>
    <row r="612" spans="1:256" s="510" customFormat="1" ht="24.75" customHeight="1">
      <c r="A612" s="541" t="s">
        <v>465</v>
      </c>
      <c r="B612" s="363">
        <v>116</v>
      </c>
      <c r="C612" s="363">
        <f t="shared" si="31"/>
        <v>1444</v>
      </c>
      <c r="D612" s="363">
        <v>1021</v>
      </c>
      <c r="E612" s="542">
        <f>D612/C612</f>
        <v>0.7070637119113573</v>
      </c>
      <c r="F612" s="543">
        <v>1568</v>
      </c>
      <c r="G612" s="542">
        <f>(D612-F612)/F612</f>
        <v>-0.34885204081632654</v>
      </c>
      <c r="H612" s="518">
        <v>423</v>
      </c>
      <c r="I612" s="519"/>
      <c r="J612" s="519"/>
      <c r="K612" s="519"/>
      <c r="L612" s="519"/>
      <c r="M612" s="519"/>
      <c r="N612" s="519"/>
      <c r="O612" s="519"/>
      <c r="P612" s="519"/>
      <c r="Q612" s="519"/>
      <c r="R612" s="519"/>
      <c r="S612" s="519"/>
      <c r="T612" s="519"/>
      <c r="U612" s="519"/>
      <c r="V612" s="519"/>
      <c r="W612" s="519"/>
      <c r="X612" s="519"/>
      <c r="Y612" s="519"/>
      <c r="Z612" s="519"/>
      <c r="AA612" s="519"/>
      <c r="AB612" s="519"/>
      <c r="AC612" s="519"/>
      <c r="AD612" s="519"/>
      <c r="AE612" s="519"/>
      <c r="AF612" s="519"/>
      <c r="HQ612" s="519"/>
      <c r="HR612" s="519"/>
      <c r="HS612" s="519"/>
      <c r="HT612" s="519"/>
      <c r="HU612" s="519"/>
      <c r="HV612" s="519"/>
      <c r="HW612" s="519"/>
      <c r="HX612" s="519"/>
      <c r="HY612" s="519"/>
      <c r="HZ612" s="519"/>
      <c r="IA612" s="519"/>
      <c r="IB612" s="519"/>
      <c r="IC612" s="519"/>
      <c r="ID612" s="519"/>
      <c r="IE612" s="519"/>
      <c r="IF612" s="519"/>
      <c r="IG612" s="519"/>
      <c r="IH612" s="519"/>
      <c r="II612" s="519"/>
      <c r="IJ612" s="519"/>
      <c r="IK612" s="519"/>
      <c r="IL612" s="519"/>
      <c r="IM612" s="519"/>
      <c r="IN612" s="519"/>
      <c r="IO612" s="519"/>
      <c r="IP612" s="519"/>
      <c r="IQ612" s="519"/>
      <c r="IR612" s="519"/>
      <c r="IS612" s="519"/>
      <c r="IT612" s="519"/>
      <c r="IU612" s="519"/>
      <c r="IV612" s="519"/>
    </row>
    <row r="613" spans="1:8" s="508" customFormat="1" ht="24.75" customHeight="1">
      <c r="A613" s="534" t="s">
        <v>466</v>
      </c>
      <c r="B613" s="360">
        <f>SUM(B614:B620)</f>
        <v>607</v>
      </c>
      <c r="C613" s="360">
        <f t="shared" si="31"/>
        <v>993</v>
      </c>
      <c r="D613" s="360">
        <f>SUM(D614:D620)</f>
        <v>884</v>
      </c>
      <c r="E613" s="536">
        <f>D613/C613</f>
        <v>0.8902316213494461</v>
      </c>
      <c r="F613" s="539">
        <f>SUM(F614:F620)</f>
        <v>755</v>
      </c>
      <c r="G613" s="536">
        <f>(D613-F613)/F613</f>
        <v>0.17086092715231788</v>
      </c>
      <c r="H613" s="540">
        <f>SUM(H614:H620)</f>
        <v>109</v>
      </c>
    </row>
    <row r="614" spans="1:256" s="510" customFormat="1" ht="24.75" customHeight="1">
      <c r="A614" s="541" t="s">
        <v>467</v>
      </c>
      <c r="B614" s="363"/>
      <c r="C614" s="363">
        <f t="shared" si="31"/>
        <v>269</v>
      </c>
      <c r="D614" s="25">
        <v>269</v>
      </c>
      <c r="E614" s="542">
        <f>D614/C614</f>
        <v>1</v>
      </c>
      <c r="F614" s="543">
        <v>290</v>
      </c>
      <c r="G614" s="542">
        <f>(D614-F614)/F614</f>
        <v>-0.07241379310344828</v>
      </c>
      <c r="H614" s="518"/>
      <c r="I614" s="519"/>
      <c r="J614" s="519"/>
      <c r="K614" s="519"/>
      <c r="L614" s="519"/>
      <c r="M614" s="519"/>
      <c r="N614" s="519"/>
      <c r="O614" s="519"/>
      <c r="P614" s="519"/>
      <c r="Q614" s="519"/>
      <c r="R614" s="519"/>
      <c r="S614" s="519"/>
      <c r="T614" s="519"/>
      <c r="U614" s="519"/>
      <c r="V614" s="519"/>
      <c r="W614" s="519"/>
      <c r="X614" s="519"/>
      <c r="Y614" s="519"/>
      <c r="Z614" s="519"/>
      <c r="AA614" s="519"/>
      <c r="AB614" s="519"/>
      <c r="AC614" s="519"/>
      <c r="AD614" s="519"/>
      <c r="AE614" s="519"/>
      <c r="AF614" s="519"/>
      <c r="HQ614" s="519"/>
      <c r="HR614" s="519"/>
      <c r="HS614" s="519"/>
      <c r="HT614" s="519"/>
      <c r="HU614" s="519"/>
      <c r="HV614" s="519"/>
      <c r="HW614" s="519"/>
      <c r="HX614" s="519"/>
      <c r="HY614" s="519"/>
      <c r="HZ614" s="519"/>
      <c r="IA614" s="519"/>
      <c r="IB614" s="519"/>
      <c r="IC614" s="519"/>
      <c r="ID614" s="519"/>
      <c r="IE614" s="519"/>
      <c r="IF614" s="519"/>
      <c r="IG614" s="519"/>
      <c r="IH614" s="519"/>
      <c r="II614" s="519"/>
      <c r="IJ614" s="519"/>
      <c r="IK614" s="519"/>
      <c r="IL614" s="519"/>
      <c r="IM614" s="519"/>
      <c r="IN614" s="519"/>
      <c r="IO614" s="519"/>
      <c r="IP614" s="519"/>
      <c r="IQ614" s="519"/>
      <c r="IR614" s="519"/>
      <c r="IS614" s="519"/>
      <c r="IT614" s="519"/>
      <c r="IU614" s="519"/>
      <c r="IV614" s="519"/>
    </row>
    <row r="615" spans="1:256" s="510" customFormat="1" ht="24.75" customHeight="1">
      <c r="A615" s="541" t="s">
        <v>468</v>
      </c>
      <c r="B615" s="363">
        <v>16</v>
      </c>
      <c r="C615" s="363">
        <f t="shared" si="31"/>
        <v>15</v>
      </c>
      <c r="D615" s="25">
        <v>15</v>
      </c>
      <c r="E615" s="542">
        <f>D615/C615</f>
        <v>1</v>
      </c>
      <c r="F615" s="543">
        <v>15</v>
      </c>
      <c r="G615" s="542">
        <f>(D615-F615)/F615</f>
        <v>0</v>
      </c>
      <c r="H615" s="518"/>
      <c r="I615" s="519"/>
      <c r="J615" s="519"/>
      <c r="K615" s="519"/>
      <c r="L615" s="519"/>
      <c r="M615" s="519"/>
      <c r="N615" s="519"/>
      <c r="O615" s="519"/>
      <c r="P615" s="519"/>
      <c r="Q615" s="519"/>
      <c r="R615" s="519"/>
      <c r="S615" s="519"/>
      <c r="T615" s="519"/>
      <c r="U615" s="519"/>
      <c r="V615" s="519"/>
      <c r="W615" s="519"/>
      <c r="X615" s="519"/>
      <c r="Y615" s="519"/>
      <c r="Z615" s="519"/>
      <c r="AA615" s="519"/>
      <c r="AB615" s="519"/>
      <c r="AC615" s="519"/>
      <c r="AD615" s="519"/>
      <c r="AE615" s="519"/>
      <c r="AF615" s="519"/>
      <c r="HQ615" s="519"/>
      <c r="HR615" s="519"/>
      <c r="HS615" s="519"/>
      <c r="HT615" s="519"/>
      <c r="HU615" s="519"/>
      <c r="HV615" s="519"/>
      <c r="HW615" s="519"/>
      <c r="HX615" s="519"/>
      <c r="HY615" s="519"/>
      <c r="HZ615" s="519"/>
      <c r="IA615" s="519"/>
      <c r="IB615" s="519"/>
      <c r="IC615" s="519"/>
      <c r="ID615" s="519"/>
      <c r="IE615" s="519"/>
      <c r="IF615" s="519"/>
      <c r="IG615" s="519"/>
      <c r="IH615" s="519"/>
      <c r="II615" s="519"/>
      <c r="IJ615" s="519"/>
      <c r="IK615" s="519"/>
      <c r="IL615" s="519"/>
      <c r="IM615" s="519"/>
      <c r="IN615" s="519"/>
      <c r="IO615" s="519"/>
      <c r="IP615" s="519"/>
      <c r="IQ615" s="519"/>
      <c r="IR615" s="519"/>
      <c r="IS615" s="519"/>
      <c r="IT615" s="519"/>
      <c r="IU615" s="519"/>
      <c r="IV615" s="519"/>
    </row>
    <row r="616" spans="1:256" s="510" customFormat="1" ht="39.75" customHeight="1">
      <c r="A616" s="541" t="s">
        <v>469</v>
      </c>
      <c r="B616" s="363"/>
      <c r="C616" s="363">
        <f t="shared" si="31"/>
        <v>0</v>
      </c>
      <c r="D616" s="363"/>
      <c r="E616" s="542"/>
      <c r="F616" s="543">
        <v>0</v>
      </c>
      <c r="G616" s="542"/>
      <c r="H616" s="518"/>
      <c r="I616" s="519"/>
      <c r="J616" s="519"/>
      <c r="K616" s="519"/>
      <c r="L616" s="519"/>
      <c r="M616" s="519"/>
      <c r="N616" s="519"/>
      <c r="O616" s="519"/>
      <c r="P616" s="519"/>
      <c r="Q616" s="519"/>
      <c r="R616" s="519"/>
      <c r="S616" s="519"/>
      <c r="T616" s="519"/>
      <c r="U616" s="519"/>
      <c r="V616" s="519"/>
      <c r="W616" s="519"/>
      <c r="X616" s="519"/>
      <c r="Y616" s="519"/>
      <c r="Z616" s="519"/>
      <c r="AA616" s="519"/>
      <c r="AB616" s="519"/>
      <c r="AC616" s="519"/>
      <c r="AD616" s="519"/>
      <c r="AE616" s="519"/>
      <c r="AF616" s="519"/>
      <c r="HQ616" s="519"/>
      <c r="HR616" s="519"/>
      <c r="HS616" s="519"/>
      <c r="HT616" s="519"/>
      <c r="HU616" s="519"/>
      <c r="HV616" s="519"/>
      <c r="HW616" s="519"/>
      <c r="HX616" s="519"/>
      <c r="HY616" s="519"/>
      <c r="HZ616" s="519"/>
      <c r="IA616" s="519"/>
      <c r="IB616" s="519"/>
      <c r="IC616" s="519"/>
      <c r="ID616" s="519"/>
      <c r="IE616" s="519"/>
      <c r="IF616" s="519"/>
      <c r="IG616" s="519"/>
      <c r="IH616" s="519"/>
      <c r="II616" s="519"/>
      <c r="IJ616" s="519"/>
      <c r="IK616" s="519"/>
      <c r="IL616" s="519"/>
      <c r="IM616" s="519"/>
      <c r="IN616" s="519"/>
      <c r="IO616" s="519"/>
      <c r="IP616" s="519"/>
      <c r="IQ616" s="519"/>
      <c r="IR616" s="519"/>
      <c r="IS616" s="519"/>
      <c r="IT616" s="519"/>
      <c r="IU616" s="519"/>
      <c r="IV616" s="519"/>
    </row>
    <row r="617" spans="1:8" s="508" customFormat="1" ht="24.75" customHeight="1">
      <c r="A617" s="541" t="s">
        <v>470</v>
      </c>
      <c r="B617" s="363"/>
      <c r="C617" s="363">
        <f t="shared" si="31"/>
        <v>0</v>
      </c>
      <c r="D617" s="363"/>
      <c r="E617" s="542"/>
      <c r="F617" s="543">
        <v>0</v>
      </c>
      <c r="G617" s="542"/>
      <c r="H617" s="544"/>
    </row>
    <row r="618" spans="1:256" s="510" customFormat="1" ht="24.75" customHeight="1">
      <c r="A618" s="541" t="s">
        <v>471</v>
      </c>
      <c r="B618" s="363">
        <v>220</v>
      </c>
      <c r="C618" s="363">
        <f t="shared" si="31"/>
        <v>299</v>
      </c>
      <c r="D618" s="25">
        <v>195</v>
      </c>
      <c r="E618" s="542">
        <f>D618/C618</f>
        <v>0.6521739130434783</v>
      </c>
      <c r="F618" s="543">
        <v>152</v>
      </c>
      <c r="G618" s="542">
        <f>(D618-F618)/F618</f>
        <v>0.28289473684210525</v>
      </c>
      <c r="H618" s="518">
        <v>104</v>
      </c>
      <c r="I618" s="519"/>
      <c r="J618" s="519"/>
      <c r="K618" s="519"/>
      <c r="L618" s="519"/>
      <c r="M618" s="519"/>
      <c r="N618" s="519"/>
      <c r="O618" s="519"/>
      <c r="P618" s="519"/>
      <c r="Q618" s="519"/>
      <c r="R618" s="519"/>
      <c r="S618" s="519"/>
      <c r="T618" s="519"/>
      <c r="U618" s="519"/>
      <c r="V618" s="519"/>
      <c r="W618" s="519"/>
      <c r="X618" s="519"/>
      <c r="Y618" s="519"/>
      <c r="Z618" s="519"/>
      <c r="AA618" s="519"/>
      <c r="AB618" s="519"/>
      <c r="AC618" s="519"/>
      <c r="AD618" s="519"/>
      <c r="AE618" s="519"/>
      <c r="AF618" s="519"/>
      <c r="HQ618" s="519"/>
      <c r="HR618" s="519"/>
      <c r="HS618" s="519"/>
      <c r="HT618" s="519"/>
      <c r="HU618" s="519"/>
      <c r="HV618" s="519"/>
      <c r="HW618" s="519"/>
      <c r="HX618" s="519"/>
      <c r="HY618" s="519"/>
      <c r="HZ618" s="519"/>
      <c r="IA618" s="519"/>
      <c r="IB618" s="519"/>
      <c r="IC618" s="519"/>
      <c r="ID618" s="519"/>
      <c r="IE618" s="519"/>
      <c r="IF618" s="519"/>
      <c r="IG618" s="519"/>
      <c r="IH618" s="519"/>
      <c r="II618" s="519"/>
      <c r="IJ618" s="519"/>
      <c r="IK618" s="519"/>
      <c r="IL618" s="519"/>
      <c r="IM618" s="519"/>
      <c r="IN618" s="519"/>
      <c r="IO618" s="519"/>
      <c r="IP618" s="519"/>
      <c r="IQ618" s="519"/>
      <c r="IR618" s="519"/>
      <c r="IS618" s="519"/>
      <c r="IT618" s="519"/>
      <c r="IU618" s="519"/>
      <c r="IV618" s="519"/>
    </row>
    <row r="619" spans="1:8" s="508" customFormat="1" ht="39.75" customHeight="1">
      <c r="A619" s="541" t="s">
        <v>472</v>
      </c>
      <c r="B619" s="363"/>
      <c r="C619" s="363">
        <f t="shared" si="31"/>
        <v>0</v>
      </c>
      <c r="D619" s="25"/>
      <c r="E619" s="542"/>
      <c r="F619" s="543"/>
      <c r="G619" s="542"/>
      <c r="H619" s="544"/>
    </row>
    <row r="620" spans="1:256" s="510" customFormat="1" ht="24.75" customHeight="1">
      <c r="A620" s="541" t="s">
        <v>473</v>
      </c>
      <c r="B620" s="363">
        <v>371</v>
      </c>
      <c r="C620" s="363">
        <f t="shared" si="31"/>
        <v>410</v>
      </c>
      <c r="D620" s="25">
        <v>405</v>
      </c>
      <c r="E620" s="542">
        <f>D620/C620</f>
        <v>0.9878048780487805</v>
      </c>
      <c r="F620" s="543">
        <v>298</v>
      </c>
      <c r="G620" s="542">
        <f>(D620-F620)/F620</f>
        <v>0.35906040268456374</v>
      </c>
      <c r="H620" s="518">
        <v>5</v>
      </c>
      <c r="I620" s="519"/>
      <c r="J620" s="519"/>
      <c r="K620" s="519"/>
      <c r="L620" s="519"/>
      <c r="M620" s="519"/>
      <c r="N620" s="519"/>
      <c r="O620" s="519"/>
      <c r="P620" s="519"/>
      <c r="Q620" s="519"/>
      <c r="R620" s="519"/>
      <c r="S620" s="519"/>
      <c r="T620" s="519"/>
      <c r="U620" s="519"/>
      <c r="V620" s="519"/>
      <c r="W620" s="519"/>
      <c r="X620" s="519"/>
      <c r="Y620" s="519"/>
      <c r="Z620" s="519"/>
      <c r="AA620" s="519"/>
      <c r="AB620" s="519"/>
      <c r="AC620" s="519"/>
      <c r="AD620" s="519"/>
      <c r="AE620" s="519"/>
      <c r="AF620" s="519"/>
      <c r="HQ620" s="519"/>
      <c r="HR620" s="519"/>
      <c r="HS620" s="519"/>
      <c r="HT620" s="519"/>
      <c r="HU620" s="519"/>
      <c r="HV620" s="519"/>
      <c r="HW620" s="519"/>
      <c r="HX620" s="519"/>
      <c r="HY620" s="519"/>
      <c r="HZ620" s="519"/>
      <c r="IA620" s="519"/>
      <c r="IB620" s="519"/>
      <c r="IC620" s="519"/>
      <c r="ID620" s="519"/>
      <c r="IE620" s="519"/>
      <c r="IF620" s="519"/>
      <c r="IG620" s="519"/>
      <c r="IH620" s="519"/>
      <c r="II620" s="519"/>
      <c r="IJ620" s="519"/>
      <c r="IK620" s="519"/>
      <c r="IL620" s="519"/>
      <c r="IM620" s="519"/>
      <c r="IN620" s="519"/>
      <c r="IO620" s="519"/>
      <c r="IP620" s="519"/>
      <c r="IQ620" s="519"/>
      <c r="IR620" s="519"/>
      <c r="IS620" s="519"/>
      <c r="IT620" s="519"/>
      <c r="IU620" s="519"/>
      <c r="IV620" s="519"/>
    </row>
    <row r="621" spans="1:8" s="508" customFormat="1" ht="24.75" customHeight="1">
      <c r="A621" s="534" t="s">
        <v>474</v>
      </c>
      <c r="B621" s="360">
        <f>SUM(B622:B627)</f>
        <v>116</v>
      </c>
      <c r="C621" s="360">
        <f t="shared" si="31"/>
        <v>150</v>
      </c>
      <c r="D621" s="360">
        <f>SUM(D622:D627)</f>
        <v>74</v>
      </c>
      <c r="E621" s="536">
        <f>D621/C621</f>
        <v>0.49333333333333335</v>
      </c>
      <c r="F621" s="539">
        <f>SUM(F622:F627)</f>
        <v>70</v>
      </c>
      <c r="G621" s="536">
        <f>(D621-F621)/F621</f>
        <v>0.05714285714285714</v>
      </c>
      <c r="H621" s="540">
        <f>SUM(H622:H627)</f>
        <v>76</v>
      </c>
    </row>
    <row r="622" spans="1:256" s="510" customFormat="1" ht="24.75" customHeight="1">
      <c r="A622" s="541" t="s">
        <v>475</v>
      </c>
      <c r="B622" s="363">
        <v>55</v>
      </c>
      <c r="C622" s="363">
        <f t="shared" si="31"/>
        <v>58</v>
      </c>
      <c r="D622" s="25">
        <v>39</v>
      </c>
      <c r="E622" s="542">
        <f>D622/C622</f>
        <v>0.6724137931034483</v>
      </c>
      <c r="F622" s="543">
        <v>50</v>
      </c>
      <c r="G622" s="542">
        <f>(D622-F622)/F622</f>
        <v>-0.22</v>
      </c>
      <c r="H622" s="518">
        <v>19</v>
      </c>
      <c r="I622" s="519"/>
      <c r="J622" s="519"/>
      <c r="K622" s="519"/>
      <c r="L622" s="519"/>
      <c r="M622" s="519"/>
      <c r="N622" s="519"/>
      <c r="O622" s="519"/>
      <c r="P622" s="519"/>
      <c r="Q622" s="519"/>
      <c r="R622" s="519"/>
      <c r="S622" s="519"/>
      <c r="T622" s="519"/>
      <c r="U622" s="519"/>
      <c r="V622" s="519"/>
      <c r="W622" s="519"/>
      <c r="X622" s="519"/>
      <c r="Y622" s="519"/>
      <c r="Z622" s="519"/>
      <c r="AA622" s="519"/>
      <c r="AB622" s="519"/>
      <c r="AC622" s="519"/>
      <c r="AD622" s="519"/>
      <c r="AE622" s="519"/>
      <c r="AF622" s="519"/>
      <c r="HQ622" s="519"/>
      <c r="HR622" s="519"/>
      <c r="HS622" s="519"/>
      <c r="HT622" s="519"/>
      <c r="HU622" s="519"/>
      <c r="HV622" s="519"/>
      <c r="HW622" s="519"/>
      <c r="HX622" s="519"/>
      <c r="HY622" s="519"/>
      <c r="HZ622" s="519"/>
      <c r="IA622" s="519"/>
      <c r="IB622" s="519"/>
      <c r="IC622" s="519"/>
      <c r="ID622" s="519"/>
      <c r="IE622" s="519"/>
      <c r="IF622" s="519"/>
      <c r="IG622" s="519"/>
      <c r="IH622" s="519"/>
      <c r="II622" s="519"/>
      <c r="IJ622" s="519"/>
      <c r="IK622" s="519"/>
      <c r="IL622" s="519"/>
      <c r="IM622" s="519"/>
      <c r="IN622" s="519"/>
      <c r="IO622" s="519"/>
      <c r="IP622" s="519"/>
      <c r="IQ622" s="519"/>
      <c r="IR622" s="519"/>
      <c r="IS622" s="519"/>
      <c r="IT622" s="519"/>
      <c r="IU622" s="519"/>
      <c r="IV622" s="519"/>
    </row>
    <row r="623" spans="1:256" s="510" customFormat="1" ht="39.75" customHeight="1">
      <c r="A623" s="541" t="s">
        <v>476</v>
      </c>
      <c r="B623" s="363"/>
      <c r="C623" s="363">
        <f t="shared" si="31"/>
        <v>0</v>
      </c>
      <c r="D623" s="25"/>
      <c r="E623" s="542"/>
      <c r="F623" s="543">
        <v>0</v>
      </c>
      <c r="G623" s="542"/>
      <c r="H623" s="518"/>
      <c r="I623" s="519"/>
      <c r="J623" s="519"/>
      <c r="K623" s="519"/>
      <c r="L623" s="519"/>
      <c r="M623" s="519"/>
      <c r="N623" s="519"/>
      <c r="O623" s="519"/>
      <c r="P623" s="519"/>
      <c r="Q623" s="519"/>
      <c r="R623" s="519"/>
      <c r="S623" s="519"/>
      <c r="T623" s="519"/>
      <c r="U623" s="519"/>
      <c r="V623" s="519"/>
      <c r="W623" s="519"/>
      <c r="X623" s="519"/>
      <c r="Y623" s="519"/>
      <c r="Z623" s="519"/>
      <c r="AA623" s="519"/>
      <c r="AB623" s="519"/>
      <c r="AC623" s="519"/>
      <c r="AD623" s="519"/>
      <c r="AE623" s="519"/>
      <c r="AF623" s="519"/>
      <c r="HQ623" s="519"/>
      <c r="HR623" s="519"/>
      <c r="HS623" s="519"/>
      <c r="HT623" s="519"/>
      <c r="HU623" s="519"/>
      <c r="HV623" s="519"/>
      <c r="HW623" s="519"/>
      <c r="HX623" s="519"/>
      <c r="HY623" s="519"/>
      <c r="HZ623" s="519"/>
      <c r="IA623" s="519"/>
      <c r="IB623" s="519"/>
      <c r="IC623" s="519"/>
      <c r="ID623" s="519"/>
      <c r="IE623" s="519"/>
      <c r="IF623" s="519"/>
      <c r="IG623" s="519"/>
      <c r="IH623" s="519"/>
      <c r="II623" s="519"/>
      <c r="IJ623" s="519"/>
      <c r="IK623" s="519"/>
      <c r="IL623" s="519"/>
      <c r="IM623" s="519"/>
      <c r="IN623" s="519"/>
      <c r="IO623" s="519"/>
      <c r="IP623" s="519"/>
      <c r="IQ623" s="519"/>
      <c r="IR623" s="519"/>
      <c r="IS623" s="519"/>
      <c r="IT623" s="519"/>
      <c r="IU623" s="519"/>
      <c r="IV623" s="519"/>
    </row>
    <row r="624" spans="1:256" s="510" customFormat="1" ht="39.75" customHeight="1">
      <c r="A624" s="541" t="s">
        <v>477</v>
      </c>
      <c r="B624" s="363"/>
      <c r="C624" s="363">
        <f t="shared" si="31"/>
        <v>0</v>
      </c>
      <c r="D624" s="25"/>
      <c r="E624" s="542"/>
      <c r="F624" s="543">
        <v>0</v>
      </c>
      <c r="G624" s="542"/>
      <c r="H624" s="518"/>
      <c r="I624" s="519"/>
      <c r="J624" s="519"/>
      <c r="K624" s="519"/>
      <c r="L624" s="519"/>
      <c r="M624" s="519"/>
      <c r="N624" s="519"/>
      <c r="O624" s="519"/>
      <c r="P624" s="519"/>
      <c r="Q624" s="519"/>
      <c r="R624" s="519"/>
      <c r="S624" s="519"/>
      <c r="T624" s="519"/>
      <c r="U624" s="519"/>
      <c r="V624" s="519"/>
      <c r="W624" s="519"/>
      <c r="X624" s="519"/>
      <c r="Y624" s="519"/>
      <c r="Z624" s="519"/>
      <c r="AA624" s="519"/>
      <c r="AB624" s="519"/>
      <c r="AC624" s="519"/>
      <c r="AD624" s="519"/>
      <c r="AE624" s="519"/>
      <c r="AF624" s="519"/>
      <c r="HQ624" s="519"/>
      <c r="HR624" s="519"/>
      <c r="HS624" s="519"/>
      <c r="HT624" s="519"/>
      <c r="HU624" s="519"/>
      <c r="HV624" s="519"/>
      <c r="HW624" s="519"/>
      <c r="HX624" s="519"/>
      <c r="HY624" s="519"/>
      <c r="HZ624" s="519"/>
      <c r="IA624" s="519"/>
      <c r="IB624" s="519"/>
      <c r="IC624" s="519"/>
      <c r="ID624" s="519"/>
      <c r="IE624" s="519"/>
      <c r="IF624" s="519"/>
      <c r="IG624" s="519"/>
      <c r="IH624" s="519"/>
      <c r="II624" s="519"/>
      <c r="IJ624" s="519"/>
      <c r="IK624" s="519"/>
      <c r="IL624" s="519"/>
      <c r="IM624" s="519"/>
      <c r="IN624" s="519"/>
      <c r="IO624" s="519"/>
      <c r="IP624" s="519"/>
      <c r="IQ624" s="519"/>
      <c r="IR624" s="519"/>
      <c r="IS624" s="519"/>
      <c r="IT624" s="519"/>
      <c r="IU624" s="519"/>
      <c r="IV624" s="519"/>
    </row>
    <row r="625" spans="1:8" s="508" customFormat="1" ht="24.75" customHeight="1">
      <c r="A625" s="541" t="s">
        <v>478</v>
      </c>
      <c r="B625" s="363">
        <v>6</v>
      </c>
      <c r="C625" s="363">
        <f t="shared" si="31"/>
        <v>17</v>
      </c>
      <c r="D625" s="25">
        <v>3</v>
      </c>
      <c r="E625" s="542">
        <f aca="true" t="shared" si="34" ref="E625:E630">D625/C625</f>
        <v>0.17647058823529413</v>
      </c>
      <c r="F625" s="543">
        <v>0</v>
      </c>
      <c r="G625" s="542"/>
      <c r="H625" s="544">
        <v>14</v>
      </c>
    </row>
    <row r="626" spans="1:8" s="508" customFormat="1" ht="24.75" customHeight="1">
      <c r="A626" s="541" t="s">
        <v>479</v>
      </c>
      <c r="B626" s="363">
        <v>29</v>
      </c>
      <c r="C626" s="363">
        <f t="shared" si="31"/>
        <v>28</v>
      </c>
      <c r="D626" s="25">
        <v>27</v>
      </c>
      <c r="E626" s="542">
        <f t="shared" si="34"/>
        <v>0.9642857142857143</v>
      </c>
      <c r="F626" s="543">
        <v>8</v>
      </c>
      <c r="G626" s="542">
        <f>(D626-F626)/F626</f>
        <v>2.375</v>
      </c>
      <c r="H626" s="544">
        <v>1</v>
      </c>
    </row>
    <row r="627" spans="1:256" s="510" customFormat="1" ht="24.75" customHeight="1">
      <c r="A627" s="541" t="s">
        <v>480</v>
      </c>
      <c r="B627" s="363">
        <v>26</v>
      </c>
      <c r="C627" s="363">
        <f t="shared" si="31"/>
        <v>47</v>
      </c>
      <c r="D627" s="25">
        <v>5</v>
      </c>
      <c r="E627" s="542">
        <f t="shared" si="34"/>
        <v>0.10638297872340426</v>
      </c>
      <c r="F627" s="543">
        <v>12</v>
      </c>
      <c r="G627" s="542">
        <f>(D627-F627)/F627</f>
        <v>-0.5833333333333334</v>
      </c>
      <c r="H627" s="518">
        <v>42</v>
      </c>
      <c r="I627" s="519"/>
      <c r="J627" s="519"/>
      <c r="K627" s="519"/>
      <c r="L627" s="519"/>
      <c r="M627" s="519"/>
      <c r="N627" s="519"/>
      <c r="O627" s="519"/>
      <c r="P627" s="519"/>
      <c r="Q627" s="519"/>
      <c r="R627" s="519"/>
      <c r="S627" s="519"/>
      <c r="T627" s="519"/>
      <c r="U627" s="519"/>
      <c r="V627" s="519"/>
      <c r="W627" s="519"/>
      <c r="X627" s="519"/>
      <c r="Y627" s="519"/>
      <c r="Z627" s="519"/>
      <c r="AA627" s="519"/>
      <c r="AB627" s="519"/>
      <c r="AC627" s="519"/>
      <c r="AD627" s="519"/>
      <c r="AE627" s="519"/>
      <c r="AF627" s="519"/>
      <c r="HQ627" s="519"/>
      <c r="HR627" s="519"/>
      <c r="HS627" s="519"/>
      <c r="HT627" s="519"/>
      <c r="HU627" s="519"/>
      <c r="HV627" s="519"/>
      <c r="HW627" s="519"/>
      <c r="HX627" s="519"/>
      <c r="HY627" s="519"/>
      <c r="HZ627" s="519"/>
      <c r="IA627" s="519"/>
      <c r="IB627" s="519"/>
      <c r="IC627" s="519"/>
      <c r="ID627" s="519"/>
      <c r="IE627" s="519"/>
      <c r="IF627" s="519"/>
      <c r="IG627" s="519"/>
      <c r="IH627" s="519"/>
      <c r="II627" s="519"/>
      <c r="IJ627" s="519"/>
      <c r="IK627" s="519"/>
      <c r="IL627" s="519"/>
      <c r="IM627" s="519"/>
      <c r="IN627" s="519"/>
      <c r="IO627" s="519"/>
      <c r="IP627" s="519"/>
      <c r="IQ627" s="519"/>
      <c r="IR627" s="519"/>
      <c r="IS627" s="519"/>
      <c r="IT627" s="519"/>
      <c r="IU627" s="519"/>
      <c r="IV627" s="519"/>
    </row>
    <row r="628" spans="1:8" s="508" customFormat="1" ht="24.75" customHeight="1">
      <c r="A628" s="534" t="s">
        <v>481</v>
      </c>
      <c r="B628" s="360">
        <f>SUM(B629:B635)</f>
        <v>786</v>
      </c>
      <c r="C628" s="360">
        <f t="shared" si="31"/>
        <v>783</v>
      </c>
      <c r="D628" s="360">
        <f>SUM(D629:D635)</f>
        <v>712</v>
      </c>
      <c r="E628" s="536">
        <f t="shared" si="34"/>
        <v>0.909323116219668</v>
      </c>
      <c r="F628" s="539">
        <f>SUM(F629:F635)</f>
        <v>96</v>
      </c>
      <c r="G628" s="536">
        <f>(D628-F628)/F628</f>
        <v>6.416666666666667</v>
      </c>
      <c r="H628" s="540">
        <f>SUM(H629:H635)</f>
        <v>71</v>
      </c>
    </row>
    <row r="629" spans="1:256" s="510" customFormat="1" ht="24.75" customHeight="1">
      <c r="A629" s="541" t="s">
        <v>482</v>
      </c>
      <c r="B629" s="363">
        <v>10</v>
      </c>
      <c r="C629" s="363">
        <f t="shared" si="31"/>
        <v>8</v>
      </c>
      <c r="D629" s="25">
        <v>8</v>
      </c>
      <c r="E629" s="542">
        <f t="shared" si="34"/>
        <v>1</v>
      </c>
      <c r="F629" s="543">
        <v>11</v>
      </c>
      <c r="G629" s="542">
        <f>(D629-F629)/F629</f>
        <v>-0.2727272727272727</v>
      </c>
      <c r="H629" s="518"/>
      <c r="I629" s="519"/>
      <c r="J629" s="519"/>
      <c r="K629" s="519"/>
      <c r="L629" s="519"/>
      <c r="M629" s="519"/>
      <c r="N629" s="519"/>
      <c r="O629" s="519"/>
      <c r="P629" s="519"/>
      <c r="Q629" s="519"/>
      <c r="R629" s="519"/>
      <c r="S629" s="519"/>
      <c r="T629" s="519"/>
      <c r="U629" s="519"/>
      <c r="V629" s="519"/>
      <c r="W629" s="519"/>
      <c r="X629" s="519"/>
      <c r="Y629" s="519"/>
      <c r="Z629" s="519"/>
      <c r="AA629" s="519"/>
      <c r="AB629" s="519"/>
      <c r="AC629" s="519"/>
      <c r="AD629" s="519"/>
      <c r="AE629" s="519"/>
      <c r="AF629" s="519"/>
      <c r="HQ629" s="519"/>
      <c r="HR629" s="519"/>
      <c r="HS629" s="519"/>
      <c r="HT629" s="519"/>
      <c r="HU629" s="519"/>
      <c r="HV629" s="519"/>
      <c r="HW629" s="519"/>
      <c r="HX629" s="519"/>
      <c r="HY629" s="519"/>
      <c r="HZ629" s="519"/>
      <c r="IA629" s="519"/>
      <c r="IB629" s="519"/>
      <c r="IC629" s="519"/>
      <c r="ID629" s="519"/>
      <c r="IE629" s="519"/>
      <c r="IF629" s="519"/>
      <c r="IG629" s="519"/>
      <c r="IH629" s="519"/>
      <c r="II629" s="519"/>
      <c r="IJ629" s="519"/>
      <c r="IK629" s="519"/>
      <c r="IL629" s="519"/>
      <c r="IM629" s="519"/>
      <c r="IN629" s="519"/>
      <c r="IO629" s="519"/>
      <c r="IP629" s="519"/>
      <c r="IQ629" s="519"/>
      <c r="IR629" s="519"/>
      <c r="IS629" s="519"/>
      <c r="IT629" s="519"/>
      <c r="IU629" s="519"/>
      <c r="IV629" s="519"/>
    </row>
    <row r="630" spans="1:256" s="510" customFormat="1" ht="24.75" customHeight="1">
      <c r="A630" s="541" t="s">
        <v>483</v>
      </c>
      <c r="B630" s="363">
        <v>46</v>
      </c>
      <c r="C630" s="363">
        <f t="shared" si="31"/>
        <v>97</v>
      </c>
      <c r="D630" s="25">
        <v>97</v>
      </c>
      <c r="E630" s="542">
        <f t="shared" si="34"/>
        <v>1</v>
      </c>
      <c r="F630" s="543">
        <v>17</v>
      </c>
      <c r="G630" s="542">
        <f>(D630-F630)/F630</f>
        <v>4.705882352941177</v>
      </c>
      <c r="H630" s="518"/>
      <c r="I630" s="519"/>
      <c r="J630" s="519"/>
      <c r="K630" s="519"/>
      <c r="L630" s="519"/>
      <c r="M630" s="519"/>
      <c r="N630" s="519"/>
      <c r="O630" s="519"/>
      <c r="P630" s="519"/>
      <c r="Q630" s="519"/>
      <c r="R630" s="519"/>
      <c r="S630" s="519"/>
      <c r="T630" s="519"/>
      <c r="U630" s="519"/>
      <c r="V630" s="519"/>
      <c r="W630" s="519"/>
      <c r="X630" s="519"/>
      <c r="Y630" s="519"/>
      <c r="Z630" s="519"/>
      <c r="AA630" s="519"/>
      <c r="AB630" s="519"/>
      <c r="AC630" s="519"/>
      <c r="AD630" s="519"/>
      <c r="AE630" s="519"/>
      <c r="AF630" s="519"/>
      <c r="HQ630" s="519"/>
      <c r="HR630" s="519"/>
      <c r="HS630" s="519"/>
      <c r="HT630" s="519"/>
      <c r="HU630" s="519"/>
      <c r="HV630" s="519"/>
      <c r="HW630" s="519"/>
      <c r="HX630" s="519"/>
      <c r="HY630" s="519"/>
      <c r="HZ630" s="519"/>
      <c r="IA630" s="519"/>
      <c r="IB630" s="519"/>
      <c r="IC630" s="519"/>
      <c r="ID630" s="519"/>
      <c r="IE630" s="519"/>
      <c r="IF630" s="519"/>
      <c r="IG630" s="519"/>
      <c r="IH630" s="519"/>
      <c r="II630" s="519"/>
      <c r="IJ630" s="519"/>
      <c r="IK630" s="519"/>
      <c r="IL630" s="519"/>
      <c r="IM630" s="519"/>
      <c r="IN630" s="519"/>
      <c r="IO630" s="519"/>
      <c r="IP630" s="519"/>
      <c r="IQ630" s="519"/>
      <c r="IR630" s="519"/>
      <c r="IS630" s="519"/>
      <c r="IT630" s="519"/>
      <c r="IU630" s="519"/>
      <c r="IV630" s="519"/>
    </row>
    <row r="631" spans="1:256" s="510" customFormat="1" ht="24.75" customHeight="1">
      <c r="A631" s="541" t="s">
        <v>484</v>
      </c>
      <c r="B631" s="363"/>
      <c r="C631" s="363">
        <f t="shared" si="31"/>
        <v>0</v>
      </c>
      <c r="D631" s="25"/>
      <c r="E631" s="542"/>
      <c r="F631" s="537">
        <v>0</v>
      </c>
      <c r="G631" s="542"/>
      <c r="H631" s="518"/>
      <c r="I631" s="519"/>
      <c r="J631" s="519"/>
      <c r="K631" s="519"/>
      <c r="L631" s="519"/>
      <c r="M631" s="519"/>
      <c r="N631" s="519"/>
      <c r="O631" s="519"/>
      <c r="P631" s="519"/>
      <c r="Q631" s="519"/>
      <c r="R631" s="519"/>
      <c r="S631" s="519"/>
      <c r="T631" s="519"/>
      <c r="U631" s="519"/>
      <c r="V631" s="519"/>
      <c r="W631" s="519"/>
      <c r="X631" s="519"/>
      <c r="Y631" s="519"/>
      <c r="Z631" s="519"/>
      <c r="AA631" s="519"/>
      <c r="AB631" s="519"/>
      <c r="AC631" s="519"/>
      <c r="AD631" s="519"/>
      <c r="AE631" s="519"/>
      <c r="AF631" s="519"/>
      <c r="HQ631" s="519"/>
      <c r="HR631" s="519"/>
      <c r="HS631" s="519"/>
      <c r="HT631" s="519"/>
      <c r="HU631" s="519"/>
      <c r="HV631" s="519"/>
      <c r="HW631" s="519"/>
      <c r="HX631" s="519"/>
      <c r="HY631" s="519"/>
      <c r="HZ631" s="519"/>
      <c r="IA631" s="519"/>
      <c r="IB631" s="519"/>
      <c r="IC631" s="519"/>
      <c r="ID631" s="519"/>
      <c r="IE631" s="519"/>
      <c r="IF631" s="519"/>
      <c r="IG631" s="519"/>
      <c r="IH631" s="519"/>
      <c r="II631" s="519"/>
      <c r="IJ631" s="519"/>
      <c r="IK631" s="519"/>
      <c r="IL631" s="519"/>
      <c r="IM631" s="519"/>
      <c r="IN631" s="519"/>
      <c r="IO631" s="519"/>
      <c r="IP631" s="519"/>
      <c r="IQ631" s="519"/>
      <c r="IR631" s="519"/>
      <c r="IS631" s="519"/>
      <c r="IT631" s="519"/>
      <c r="IU631" s="519"/>
      <c r="IV631" s="519"/>
    </row>
    <row r="632" spans="1:256" s="510" customFormat="1" ht="24.75" customHeight="1">
      <c r="A632" s="541" t="s">
        <v>485</v>
      </c>
      <c r="B632" s="363">
        <v>46</v>
      </c>
      <c r="C632" s="363">
        <f t="shared" si="31"/>
        <v>69</v>
      </c>
      <c r="D632" s="25">
        <v>69</v>
      </c>
      <c r="E632" s="542">
        <f aca="true" t="shared" si="35" ref="E632:E637">D632/C632</f>
        <v>1</v>
      </c>
      <c r="F632" s="543">
        <v>68</v>
      </c>
      <c r="G632" s="542">
        <f aca="true" t="shared" si="36" ref="G632:G637">(D632-F632)/F632</f>
        <v>0.014705882352941176</v>
      </c>
      <c r="H632" s="518"/>
      <c r="I632" s="519"/>
      <c r="J632" s="519"/>
      <c r="K632" s="519"/>
      <c r="L632" s="519"/>
      <c r="M632" s="519"/>
      <c r="N632" s="519"/>
      <c r="O632" s="519"/>
      <c r="P632" s="519"/>
      <c r="Q632" s="519"/>
      <c r="R632" s="519"/>
      <c r="S632" s="519"/>
      <c r="T632" s="519"/>
      <c r="U632" s="519"/>
      <c r="V632" s="519"/>
      <c r="W632" s="519"/>
      <c r="X632" s="519"/>
      <c r="Y632" s="519"/>
      <c r="Z632" s="519"/>
      <c r="AA632" s="519"/>
      <c r="AB632" s="519"/>
      <c r="AC632" s="519"/>
      <c r="AD632" s="519"/>
      <c r="AE632" s="519"/>
      <c r="AF632" s="519"/>
      <c r="HQ632" s="519"/>
      <c r="HR632" s="519"/>
      <c r="HS632" s="519"/>
      <c r="HT632" s="519"/>
      <c r="HU632" s="519"/>
      <c r="HV632" s="519"/>
      <c r="HW632" s="519"/>
      <c r="HX632" s="519"/>
      <c r="HY632" s="519"/>
      <c r="HZ632" s="519"/>
      <c r="IA632" s="519"/>
      <c r="IB632" s="519"/>
      <c r="IC632" s="519"/>
      <c r="ID632" s="519"/>
      <c r="IE632" s="519"/>
      <c r="IF632" s="519"/>
      <c r="IG632" s="519"/>
      <c r="IH632" s="519"/>
      <c r="II632" s="519"/>
      <c r="IJ632" s="519"/>
      <c r="IK632" s="519"/>
      <c r="IL632" s="519"/>
      <c r="IM632" s="519"/>
      <c r="IN632" s="519"/>
      <c r="IO632" s="519"/>
      <c r="IP632" s="519"/>
      <c r="IQ632" s="519"/>
      <c r="IR632" s="519"/>
      <c r="IS632" s="519"/>
      <c r="IT632" s="519"/>
      <c r="IU632" s="519"/>
      <c r="IV632" s="519"/>
    </row>
    <row r="633" spans="1:8" s="508" customFormat="1" ht="24.75" customHeight="1">
      <c r="A633" s="541" t="s">
        <v>486</v>
      </c>
      <c r="B633" s="363"/>
      <c r="C633" s="363">
        <f t="shared" si="31"/>
        <v>0</v>
      </c>
      <c r="D633" s="25"/>
      <c r="E633" s="542"/>
      <c r="F633" s="543">
        <v>0</v>
      </c>
      <c r="G633" s="542"/>
      <c r="H633" s="544"/>
    </row>
    <row r="634" spans="1:256" s="510" customFormat="1" ht="24.75" customHeight="1">
      <c r="A634" s="541" t="s">
        <v>487</v>
      </c>
      <c r="B634" s="363">
        <v>684</v>
      </c>
      <c r="C634" s="363">
        <f t="shared" si="31"/>
        <v>609</v>
      </c>
      <c r="D634" s="25">
        <v>538</v>
      </c>
      <c r="E634" s="542">
        <f t="shared" si="35"/>
        <v>0.8834154351395731</v>
      </c>
      <c r="F634" s="543">
        <v>0</v>
      </c>
      <c r="G634" s="542"/>
      <c r="H634" s="518">
        <v>71</v>
      </c>
      <c r="I634" s="519"/>
      <c r="J634" s="519"/>
      <c r="K634" s="519"/>
      <c r="L634" s="519"/>
      <c r="M634" s="519"/>
      <c r="N634" s="519"/>
      <c r="O634" s="519"/>
      <c r="P634" s="519"/>
      <c r="Q634" s="519"/>
      <c r="R634" s="519"/>
      <c r="S634" s="519"/>
      <c r="T634" s="519"/>
      <c r="U634" s="519"/>
      <c r="V634" s="519"/>
      <c r="W634" s="519"/>
      <c r="X634" s="519"/>
      <c r="Y634" s="519"/>
      <c r="Z634" s="519"/>
      <c r="AA634" s="519"/>
      <c r="AB634" s="519"/>
      <c r="AC634" s="519"/>
      <c r="AD634" s="519"/>
      <c r="AE634" s="519"/>
      <c r="AF634" s="519"/>
      <c r="HQ634" s="519"/>
      <c r="HR634" s="519"/>
      <c r="HS634" s="519"/>
      <c r="HT634" s="519"/>
      <c r="HU634" s="519"/>
      <c r="HV634" s="519"/>
      <c r="HW634" s="519"/>
      <c r="HX634" s="519"/>
      <c r="HY634" s="519"/>
      <c r="HZ634" s="519"/>
      <c r="IA634" s="519"/>
      <c r="IB634" s="519"/>
      <c r="IC634" s="519"/>
      <c r="ID634" s="519"/>
      <c r="IE634" s="519"/>
      <c r="IF634" s="519"/>
      <c r="IG634" s="519"/>
      <c r="IH634" s="519"/>
      <c r="II634" s="519"/>
      <c r="IJ634" s="519"/>
      <c r="IK634" s="519"/>
      <c r="IL634" s="519"/>
      <c r="IM634" s="519"/>
      <c r="IN634" s="519"/>
      <c r="IO634" s="519"/>
      <c r="IP634" s="519"/>
      <c r="IQ634" s="519"/>
      <c r="IR634" s="519"/>
      <c r="IS634" s="519"/>
      <c r="IT634" s="519"/>
      <c r="IU634" s="519"/>
      <c r="IV634" s="519"/>
    </row>
    <row r="635" spans="1:256" s="509" customFormat="1" ht="24.75" customHeight="1">
      <c r="A635" s="541" t="s">
        <v>488</v>
      </c>
      <c r="B635" s="363"/>
      <c r="C635" s="363">
        <f t="shared" si="31"/>
        <v>0</v>
      </c>
      <c r="D635" s="25"/>
      <c r="E635" s="542"/>
      <c r="F635" s="543">
        <v>0</v>
      </c>
      <c r="G635" s="542"/>
      <c r="H635" s="518"/>
      <c r="I635" s="519"/>
      <c r="J635" s="519"/>
      <c r="K635" s="519"/>
      <c r="L635" s="519"/>
      <c r="M635" s="519"/>
      <c r="N635" s="519"/>
      <c r="O635" s="519"/>
      <c r="P635" s="519"/>
      <c r="Q635" s="519"/>
      <c r="R635" s="519"/>
      <c r="S635" s="519"/>
      <c r="T635" s="519"/>
      <c r="U635" s="519"/>
      <c r="V635" s="519"/>
      <c r="W635" s="519"/>
      <c r="X635" s="519"/>
      <c r="Y635" s="519"/>
      <c r="Z635" s="519"/>
      <c r="AA635" s="519"/>
      <c r="AB635" s="519"/>
      <c r="AC635" s="519"/>
      <c r="AD635" s="519"/>
      <c r="AE635" s="519"/>
      <c r="AF635" s="519"/>
      <c r="HQ635" s="519"/>
      <c r="HR635" s="519"/>
      <c r="HS635" s="519"/>
      <c r="HT635" s="519"/>
      <c r="HU635" s="519"/>
      <c r="HV635" s="519"/>
      <c r="HW635" s="519"/>
      <c r="HX635" s="519"/>
      <c r="HY635" s="519"/>
      <c r="HZ635" s="519"/>
      <c r="IA635" s="519"/>
      <c r="IB635" s="519"/>
      <c r="IC635" s="519"/>
      <c r="ID635" s="519"/>
      <c r="IE635" s="519"/>
      <c r="IF635" s="519"/>
      <c r="IG635" s="519"/>
      <c r="IH635" s="519"/>
      <c r="II635" s="519"/>
      <c r="IJ635" s="519"/>
      <c r="IK635" s="519"/>
      <c r="IL635" s="519"/>
      <c r="IM635" s="519"/>
      <c r="IN635" s="519"/>
      <c r="IO635" s="519"/>
      <c r="IP635" s="519"/>
      <c r="IQ635" s="519"/>
      <c r="IR635" s="519"/>
      <c r="IS635" s="519"/>
      <c r="IT635" s="519"/>
      <c r="IU635" s="519"/>
      <c r="IV635" s="519"/>
    </row>
    <row r="636" spans="1:8" s="508" customFormat="1" ht="24.75" customHeight="1">
      <c r="A636" s="534" t="s">
        <v>489</v>
      </c>
      <c r="B636" s="360">
        <f>SUM(B637:B644)</f>
        <v>381</v>
      </c>
      <c r="C636" s="360">
        <f t="shared" si="31"/>
        <v>532</v>
      </c>
      <c r="D636" s="360">
        <f>SUM(D637:D644)</f>
        <v>522</v>
      </c>
      <c r="E636" s="536">
        <f t="shared" si="35"/>
        <v>0.981203007518797</v>
      </c>
      <c r="F636" s="539">
        <f>SUM(F637:F644)</f>
        <v>526</v>
      </c>
      <c r="G636" s="536">
        <f t="shared" si="36"/>
        <v>-0.0076045627376425855</v>
      </c>
      <c r="H636" s="540">
        <f>SUM(H637:H644)</f>
        <v>10</v>
      </c>
    </row>
    <row r="637" spans="1:8" s="508" customFormat="1" ht="24.75" customHeight="1">
      <c r="A637" s="541" t="s">
        <v>45</v>
      </c>
      <c r="B637" s="363">
        <v>35</v>
      </c>
      <c r="C637" s="363">
        <f t="shared" si="31"/>
        <v>48</v>
      </c>
      <c r="D637" s="25">
        <v>48</v>
      </c>
      <c r="E637" s="542">
        <f t="shared" si="35"/>
        <v>1</v>
      </c>
      <c r="F637" s="543">
        <v>35</v>
      </c>
      <c r="G637" s="542">
        <f t="shared" si="36"/>
        <v>0.37142857142857144</v>
      </c>
      <c r="H637" s="544"/>
    </row>
    <row r="638" spans="1:256" s="510" customFormat="1" ht="24.75" customHeight="1">
      <c r="A638" s="541" t="s">
        <v>46</v>
      </c>
      <c r="B638" s="363"/>
      <c r="C638" s="363">
        <f t="shared" si="31"/>
        <v>0</v>
      </c>
      <c r="D638" s="25"/>
      <c r="E638" s="542"/>
      <c r="F638" s="543">
        <v>0</v>
      </c>
      <c r="G638" s="542"/>
      <c r="H638" s="518"/>
      <c r="I638" s="519"/>
      <c r="J638" s="519"/>
      <c r="K638" s="519"/>
      <c r="L638" s="519"/>
      <c r="M638" s="519"/>
      <c r="N638" s="519"/>
      <c r="O638" s="519"/>
      <c r="P638" s="519"/>
      <c r="Q638" s="519"/>
      <c r="R638" s="519"/>
      <c r="S638" s="519"/>
      <c r="T638" s="519"/>
      <c r="U638" s="519"/>
      <c r="V638" s="519"/>
      <c r="W638" s="519"/>
      <c r="X638" s="519"/>
      <c r="Y638" s="519"/>
      <c r="Z638" s="519"/>
      <c r="AA638" s="519"/>
      <c r="AB638" s="519"/>
      <c r="AC638" s="519"/>
      <c r="AD638" s="519"/>
      <c r="AE638" s="519"/>
      <c r="AF638" s="519"/>
      <c r="HQ638" s="519"/>
      <c r="HR638" s="519"/>
      <c r="HS638" s="519"/>
      <c r="HT638" s="519"/>
      <c r="HU638" s="519"/>
      <c r="HV638" s="519"/>
      <c r="HW638" s="519"/>
      <c r="HX638" s="519"/>
      <c r="HY638" s="519"/>
      <c r="HZ638" s="519"/>
      <c r="IA638" s="519"/>
      <c r="IB638" s="519"/>
      <c r="IC638" s="519"/>
      <c r="ID638" s="519"/>
      <c r="IE638" s="519"/>
      <c r="IF638" s="519"/>
      <c r="IG638" s="519"/>
      <c r="IH638" s="519"/>
      <c r="II638" s="519"/>
      <c r="IJ638" s="519"/>
      <c r="IK638" s="519"/>
      <c r="IL638" s="519"/>
      <c r="IM638" s="519"/>
      <c r="IN638" s="519"/>
      <c r="IO638" s="519"/>
      <c r="IP638" s="519"/>
      <c r="IQ638" s="519"/>
      <c r="IR638" s="519"/>
      <c r="IS638" s="519"/>
      <c r="IT638" s="519"/>
      <c r="IU638" s="519"/>
      <c r="IV638" s="519"/>
    </row>
    <row r="639" spans="1:256" s="510" customFormat="1" ht="24.75" customHeight="1">
      <c r="A639" s="541" t="s">
        <v>47</v>
      </c>
      <c r="B639" s="363"/>
      <c r="C639" s="363">
        <f t="shared" si="31"/>
        <v>0</v>
      </c>
      <c r="D639" s="25"/>
      <c r="E639" s="542"/>
      <c r="F639" s="543">
        <v>0</v>
      </c>
      <c r="G639" s="542"/>
      <c r="H639" s="518"/>
      <c r="I639" s="519"/>
      <c r="J639" s="519"/>
      <c r="K639" s="519"/>
      <c r="L639" s="519"/>
      <c r="M639" s="519"/>
      <c r="N639" s="519"/>
      <c r="O639" s="519"/>
      <c r="P639" s="519"/>
      <c r="Q639" s="519"/>
      <c r="R639" s="519"/>
      <c r="S639" s="519"/>
      <c r="T639" s="519"/>
      <c r="U639" s="519"/>
      <c r="V639" s="519"/>
      <c r="W639" s="519"/>
      <c r="X639" s="519"/>
      <c r="Y639" s="519"/>
      <c r="Z639" s="519"/>
      <c r="AA639" s="519"/>
      <c r="AB639" s="519"/>
      <c r="AC639" s="519"/>
      <c r="AD639" s="519"/>
      <c r="AE639" s="519"/>
      <c r="AF639" s="519"/>
      <c r="HQ639" s="519"/>
      <c r="HR639" s="519"/>
      <c r="HS639" s="519"/>
      <c r="HT639" s="519"/>
      <c r="HU639" s="519"/>
      <c r="HV639" s="519"/>
      <c r="HW639" s="519"/>
      <c r="HX639" s="519"/>
      <c r="HY639" s="519"/>
      <c r="HZ639" s="519"/>
      <c r="IA639" s="519"/>
      <c r="IB639" s="519"/>
      <c r="IC639" s="519"/>
      <c r="ID639" s="519"/>
      <c r="IE639" s="519"/>
      <c r="IF639" s="519"/>
      <c r="IG639" s="519"/>
      <c r="IH639" s="519"/>
      <c r="II639" s="519"/>
      <c r="IJ639" s="519"/>
      <c r="IK639" s="519"/>
      <c r="IL639" s="519"/>
      <c r="IM639" s="519"/>
      <c r="IN639" s="519"/>
      <c r="IO639" s="519"/>
      <c r="IP639" s="519"/>
      <c r="IQ639" s="519"/>
      <c r="IR639" s="519"/>
      <c r="IS639" s="519"/>
      <c r="IT639" s="519"/>
      <c r="IU639" s="519"/>
      <c r="IV639" s="519"/>
    </row>
    <row r="640" spans="1:256" s="510" customFormat="1" ht="24.75" customHeight="1">
      <c r="A640" s="541" t="s">
        <v>490</v>
      </c>
      <c r="B640" s="363">
        <v>88</v>
      </c>
      <c r="C640" s="363">
        <f t="shared" si="31"/>
        <v>84</v>
      </c>
      <c r="D640" s="25">
        <v>83</v>
      </c>
      <c r="E640" s="542">
        <f aca="true" t="shared" si="37" ref="E640:E645">D640/C640</f>
        <v>0.9880952380952381</v>
      </c>
      <c r="F640" s="543">
        <v>45</v>
      </c>
      <c r="G640" s="542">
        <f aca="true" t="shared" si="38" ref="G640:G645">(D640-F640)/F640</f>
        <v>0.8444444444444444</v>
      </c>
      <c r="H640" s="518">
        <v>1</v>
      </c>
      <c r="I640" s="519"/>
      <c r="J640" s="519"/>
      <c r="K640" s="519"/>
      <c r="L640" s="519"/>
      <c r="M640" s="519"/>
      <c r="N640" s="519"/>
      <c r="O640" s="519"/>
      <c r="P640" s="519"/>
      <c r="Q640" s="519"/>
      <c r="R640" s="519"/>
      <c r="S640" s="519"/>
      <c r="T640" s="519"/>
      <c r="U640" s="519"/>
      <c r="V640" s="519"/>
      <c r="W640" s="519"/>
      <c r="X640" s="519"/>
      <c r="Y640" s="519"/>
      <c r="Z640" s="519"/>
      <c r="AA640" s="519"/>
      <c r="AB640" s="519"/>
      <c r="AC640" s="519"/>
      <c r="AD640" s="519"/>
      <c r="AE640" s="519"/>
      <c r="AF640" s="519"/>
      <c r="HQ640" s="519"/>
      <c r="HR640" s="519"/>
      <c r="HS640" s="519"/>
      <c r="HT640" s="519"/>
      <c r="HU640" s="519"/>
      <c r="HV640" s="519"/>
      <c r="HW640" s="519"/>
      <c r="HX640" s="519"/>
      <c r="HY640" s="519"/>
      <c r="HZ640" s="519"/>
      <c r="IA640" s="519"/>
      <c r="IB640" s="519"/>
      <c r="IC640" s="519"/>
      <c r="ID640" s="519"/>
      <c r="IE640" s="519"/>
      <c r="IF640" s="519"/>
      <c r="IG640" s="519"/>
      <c r="IH640" s="519"/>
      <c r="II640" s="519"/>
      <c r="IJ640" s="519"/>
      <c r="IK640" s="519"/>
      <c r="IL640" s="519"/>
      <c r="IM640" s="519"/>
      <c r="IN640" s="519"/>
      <c r="IO640" s="519"/>
      <c r="IP640" s="519"/>
      <c r="IQ640" s="519"/>
      <c r="IR640" s="519"/>
      <c r="IS640" s="519"/>
      <c r="IT640" s="519"/>
      <c r="IU640" s="519"/>
      <c r="IV640" s="519"/>
    </row>
    <row r="641" spans="1:8" s="508" customFormat="1" ht="24.75" customHeight="1">
      <c r="A641" s="541" t="s">
        <v>491</v>
      </c>
      <c r="B641" s="363">
        <v>14</v>
      </c>
      <c r="C641" s="363">
        <f t="shared" si="31"/>
        <v>16</v>
      </c>
      <c r="D641" s="25">
        <v>16</v>
      </c>
      <c r="E641" s="542">
        <f t="shared" si="37"/>
        <v>1</v>
      </c>
      <c r="F641" s="543">
        <v>71</v>
      </c>
      <c r="G641" s="542">
        <f t="shared" si="38"/>
        <v>-0.7746478873239436</v>
      </c>
      <c r="H641" s="544"/>
    </row>
    <row r="642" spans="1:8" s="508" customFormat="1" ht="24.75" customHeight="1">
      <c r="A642" s="541" t="s">
        <v>492</v>
      </c>
      <c r="B642" s="363"/>
      <c r="C642" s="363">
        <f t="shared" si="31"/>
        <v>0</v>
      </c>
      <c r="D642" s="25"/>
      <c r="E642" s="542"/>
      <c r="F642" s="543">
        <v>0</v>
      </c>
      <c r="G642" s="542"/>
      <c r="H642" s="544"/>
    </row>
    <row r="643" spans="1:256" s="510" customFormat="1" ht="24.75" customHeight="1">
      <c r="A643" s="541" t="s">
        <v>493</v>
      </c>
      <c r="B643" s="363">
        <v>119</v>
      </c>
      <c r="C643" s="363">
        <f t="shared" si="31"/>
        <v>189</v>
      </c>
      <c r="D643" s="25">
        <v>189</v>
      </c>
      <c r="E643" s="542">
        <f t="shared" si="37"/>
        <v>1</v>
      </c>
      <c r="F643" s="545">
        <v>187</v>
      </c>
      <c r="G643" s="542">
        <f t="shared" si="38"/>
        <v>0.0106951871657754</v>
      </c>
      <c r="H643" s="518"/>
      <c r="I643" s="519"/>
      <c r="J643" s="519"/>
      <c r="K643" s="519"/>
      <c r="L643" s="519"/>
      <c r="M643" s="519"/>
      <c r="N643" s="519"/>
      <c r="O643" s="519"/>
      <c r="P643" s="519"/>
      <c r="Q643" s="519"/>
      <c r="R643" s="519"/>
      <c r="S643" s="519"/>
      <c r="T643" s="519"/>
      <c r="U643" s="519"/>
      <c r="V643" s="519"/>
      <c r="W643" s="519"/>
      <c r="X643" s="519"/>
      <c r="Y643" s="519"/>
      <c r="Z643" s="519"/>
      <c r="AA643" s="519"/>
      <c r="AB643" s="519"/>
      <c r="AC643" s="519"/>
      <c r="AD643" s="519"/>
      <c r="AE643" s="519"/>
      <c r="AF643" s="519"/>
      <c r="HQ643" s="519"/>
      <c r="HR643" s="519"/>
      <c r="HS643" s="519"/>
      <c r="HT643" s="519"/>
      <c r="HU643" s="519"/>
      <c r="HV643" s="519"/>
      <c r="HW643" s="519"/>
      <c r="HX643" s="519"/>
      <c r="HY643" s="519"/>
      <c r="HZ643" s="519"/>
      <c r="IA643" s="519"/>
      <c r="IB643" s="519"/>
      <c r="IC643" s="519"/>
      <c r="ID643" s="519"/>
      <c r="IE643" s="519"/>
      <c r="IF643" s="519"/>
      <c r="IG643" s="519"/>
      <c r="IH643" s="519"/>
      <c r="II643" s="519"/>
      <c r="IJ643" s="519"/>
      <c r="IK643" s="519"/>
      <c r="IL643" s="519"/>
      <c r="IM643" s="519"/>
      <c r="IN643" s="519"/>
      <c r="IO643" s="519"/>
      <c r="IP643" s="519"/>
      <c r="IQ643" s="519"/>
      <c r="IR643" s="519"/>
      <c r="IS643" s="519"/>
      <c r="IT643" s="519"/>
      <c r="IU643" s="519"/>
      <c r="IV643" s="519"/>
    </row>
    <row r="644" spans="1:256" s="509" customFormat="1" ht="24.75" customHeight="1">
      <c r="A644" s="541" t="s">
        <v>494</v>
      </c>
      <c r="B644" s="363">
        <v>125</v>
      </c>
      <c r="C644" s="363">
        <f t="shared" si="31"/>
        <v>195</v>
      </c>
      <c r="D644" s="25">
        <v>186</v>
      </c>
      <c r="E644" s="542">
        <f t="shared" si="37"/>
        <v>0.9538461538461539</v>
      </c>
      <c r="F644" s="543">
        <v>188</v>
      </c>
      <c r="G644" s="542">
        <f t="shared" si="38"/>
        <v>-0.010638297872340425</v>
      </c>
      <c r="H644" s="553">
        <f>8+1</f>
        <v>9</v>
      </c>
      <c r="I644" s="519">
        <v>8</v>
      </c>
      <c r="J644" s="519"/>
      <c r="K644" s="519"/>
      <c r="L644" s="519"/>
      <c r="M644" s="519"/>
      <c r="N644" s="519"/>
      <c r="O644" s="519"/>
      <c r="P644" s="519"/>
      <c r="Q644" s="519"/>
      <c r="R644" s="519"/>
      <c r="S644" s="519"/>
      <c r="T644" s="519"/>
      <c r="U644" s="519"/>
      <c r="V644" s="519"/>
      <c r="W644" s="519"/>
      <c r="X644" s="519"/>
      <c r="Y644" s="519"/>
      <c r="Z644" s="519"/>
      <c r="AA644" s="519"/>
      <c r="AB644" s="519"/>
      <c r="AC644" s="519"/>
      <c r="AD644" s="519"/>
      <c r="AE644" s="519"/>
      <c r="AF644" s="519"/>
      <c r="HQ644" s="519"/>
      <c r="HR644" s="519"/>
      <c r="HS644" s="519"/>
      <c r="HT644" s="519"/>
      <c r="HU644" s="519"/>
      <c r="HV644" s="519"/>
      <c r="HW644" s="519"/>
      <c r="HX644" s="519"/>
      <c r="HY644" s="519"/>
      <c r="HZ644" s="519"/>
      <c r="IA644" s="519"/>
      <c r="IB644" s="519"/>
      <c r="IC644" s="519"/>
      <c r="ID644" s="519"/>
      <c r="IE644" s="519"/>
      <c r="IF644" s="519"/>
      <c r="IG644" s="519"/>
      <c r="IH644" s="519"/>
      <c r="II644" s="519"/>
      <c r="IJ644" s="519"/>
      <c r="IK644" s="519"/>
      <c r="IL644" s="519"/>
      <c r="IM644" s="519"/>
      <c r="IN644" s="519"/>
      <c r="IO644" s="519"/>
      <c r="IP644" s="519"/>
      <c r="IQ644" s="519"/>
      <c r="IR644" s="519"/>
      <c r="IS644" s="519"/>
      <c r="IT644" s="519"/>
      <c r="IU644" s="519"/>
      <c r="IV644" s="519"/>
    </row>
    <row r="645" spans="1:8" s="508" customFormat="1" ht="24.75" customHeight="1">
      <c r="A645" s="534" t="s">
        <v>495</v>
      </c>
      <c r="B645" s="360">
        <f>SUM(B646:B649)</f>
        <v>1</v>
      </c>
      <c r="C645" s="360">
        <f t="shared" si="31"/>
        <v>1</v>
      </c>
      <c r="D645" s="360">
        <f>SUM(D646:D649)</f>
        <v>1</v>
      </c>
      <c r="E645" s="536">
        <f t="shared" si="37"/>
        <v>1</v>
      </c>
      <c r="F645" s="539">
        <f>SUM(F646:F649)</f>
        <v>1</v>
      </c>
      <c r="G645" s="542">
        <f t="shared" si="38"/>
        <v>0</v>
      </c>
      <c r="H645" s="540">
        <f>SUM(H646:H649)</f>
        <v>0</v>
      </c>
    </row>
    <row r="646" spans="1:256" s="510" customFormat="1" ht="24.75" customHeight="1">
      <c r="A646" s="541" t="s">
        <v>45</v>
      </c>
      <c r="B646" s="363"/>
      <c r="C646" s="363">
        <f t="shared" si="31"/>
        <v>0</v>
      </c>
      <c r="D646" s="363"/>
      <c r="E646" s="542"/>
      <c r="F646" s="543">
        <v>0</v>
      </c>
      <c r="G646" s="542"/>
      <c r="H646" s="518"/>
      <c r="I646" s="519"/>
      <c r="J646" s="519"/>
      <c r="K646" s="519"/>
      <c r="L646" s="519"/>
      <c r="M646" s="519"/>
      <c r="N646" s="519"/>
      <c r="O646" s="519"/>
      <c r="P646" s="519"/>
      <c r="Q646" s="519"/>
      <c r="R646" s="519"/>
      <c r="S646" s="519"/>
      <c r="T646" s="519"/>
      <c r="U646" s="519"/>
      <c r="V646" s="519"/>
      <c r="W646" s="519"/>
      <c r="X646" s="519"/>
      <c r="Y646" s="519"/>
      <c r="Z646" s="519"/>
      <c r="AA646" s="519"/>
      <c r="AB646" s="519"/>
      <c r="AC646" s="519"/>
      <c r="AD646" s="519"/>
      <c r="AE646" s="519"/>
      <c r="AF646" s="519"/>
      <c r="HQ646" s="519"/>
      <c r="HR646" s="519"/>
      <c r="HS646" s="519"/>
      <c r="HT646" s="519"/>
      <c r="HU646" s="519"/>
      <c r="HV646" s="519"/>
      <c r="HW646" s="519"/>
      <c r="HX646" s="519"/>
      <c r="HY646" s="519"/>
      <c r="HZ646" s="519"/>
      <c r="IA646" s="519"/>
      <c r="IB646" s="519"/>
      <c r="IC646" s="519"/>
      <c r="ID646" s="519"/>
      <c r="IE646" s="519"/>
      <c r="IF646" s="519"/>
      <c r="IG646" s="519"/>
      <c r="IH646" s="519"/>
      <c r="II646" s="519"/>
      <c r="IJ646" s="519"/>
      <c r="IK646" s="519"/>
      <c r="IL646" s="519"/>
      <c r="IM646" s="519"/>
      <c r="IN646" s="519"/>
      <c r="IO646" s="519"/>
      <c r="IP646" s="519"/>
      <c r="IQ646" s="519"/>
      <c r="IR646" s="519"/>
      <c r="IS646" s="519"/>
      <c r="IT646" s="519"/>
      <c r="IU646" s="519"/>
      <c r="IV646" s="519"/>
    </row>
    <row r="647" spans="1:8" s="508" customFormat="1" ht="24.75" customHeight="1">
      <c r="A647" s="541" t="s">
        <v>46</v>
      </c>
      <c r="B647" s="363"/>
      <c r="C647" s="363">
        <f aca="true" t="shared" si="39" ref="C647:C710">D647+H647</f>
        <v>0</v>
      </c>
      <c r="D647" s="363"/>
      <c r="E647" s="542"/>
      <c r="F647" s="543">
        <v>0</v>
      </c>
      <c r="G647" s="542"/>
      <c r="H647" s="544"/>
    </row>
    <row r="648" spans="1:256" s="510" customFormat="1" ht="24.75" customHeight="1">
      <c r="A648" s="541" t="s">
        <v>47</v>
      </c>
      <c r="B648" s="363"/>
      <c r="C648" s="363">
        <f t="shared" si="39"/>
        <v>0</v>
      </c>
      <c r="D648" s="363"/>
      <c r="E648" s="542"/>
      <c r="F648" s="543">
        <v>0</v>
      </c>
      <c r="G648" s="542"/>
      <c r="H648" s="518"/>
      <c r="I648" s="519"/>
      <c r="J648" s="519"/>
      <c r="K648" s="519"/>
      <c r="L648" s="519"/>
      <c r="M648" s="519"/>
      <c r="N648" s="519"/>
      <c r="O648" s="519"/>
      <c r="P648" s="519"/>
      <c r="Q648" s="519"/>
      <c r="R648" s="519"/>
      <c r="S648" s="519"/>
      <c r="T648" s="519"/>
      <c r="U648" s="519"/>
      <c r="V648" s="519"/>
      <c r="W648" s="519"/>
      <c r="X648" s="519"/>
      <c r="Y648" s="519"/>
      <c r="Z648" s="519"/>
      <c r="AA648" s="519"/>
      <c r="AB648" s="519"/>
      <c r="AC648" s="519"/>
      <c r="AD648" s="519"/>
      <c r="AE648" s="519"/>
      <c r="AF648" s="519"/>
      <c r="HQ648" s="519"/>
      <c r="HR648" s="519"/>
      <c r="HS648" s="519"/>
      <c r="HT648" s="519"/>
      <c r="HU648" s="519"/>
      <c r="HV648" s="519"/>
      <c r="HW648" s="519"/>
      <c r="HX648" s="519"/>
      <c r="HY648" s="519"/>
      <c r="HZ648" s="519"/>
      <c r="IA648" s="519"/>
      <c r="IB648" s="519"/>
      <c r="IC648" s="519"/>
      <c r="ID648" s="519"/>
      <c r="IE648" s="519"/>
      <c r="IF648" s="519"/>
      <c r="IG648" s="519"/>
      <c r="IH648" s="519"/>
      <c r="II648" s="519"/>
      <c r="IJ648" s="519"/>
      <c r="IK648" s="519"/>
      <c r="IL648" s="519"/>
      <c r="IM648" s="519"/>
      <c r="IN648" s="519"/>
      <c r="IO648" s="519"/>
      <c r="IP648" s="519"/>
      <c r="IQ648" s="519"/>
      <c r="IR648" s="519"/>
      <c r="IS648" s="519"/>
      <c r="IT648" s="519"/>
      <c r="IU648" s="519"/>
      <c r="IV648" s="519"/>
    </row>
    <row r="649" spans="1:256" s="509" customFormat="1" ht="24.75" customHeight="1">
      <c r="A649" s="541" t="s">
        <v>496</v>
      </c>
      <c r="B649" s="363">
        <v>1</v>
      </c>
      <c r="C649" s="363">
        <f t="shared" si="39"/>
        <v>1</v>
      </c>
      <c r="D649" s="363">
        <v>1</v>
      </c>
      <c r="E649" s="542">
        <f>D649/C649</f>
        <v>1</v>
      </c>
      <c r="F649" s="543">
        <v>1</v>
      </c>
      <c r="G649" s="542">
        <f>(D649-F649)/F649</f>
        <v>0</v>
      </c>
      <c r="H649" s="518"/>
      <c r="I649" s="519"/>
      <c r="J649" s="519"/>
      <c r="K649" s="519"/>
      <c r="L649" s="519"/>
      <c r="M649" s="519"/>
      <c r="N649" s="519"/>
      <c r="O649" s="519"/>
      <c r="P649" s="519"/>
      <c r="Q649" s="519"/>
      <c r="R649" s="519"/>
      <c r="S649" s="519"/>
      <c r="T649" s="519"/>
      <c r="U649" s="519"/>
      <c r="V649" s="519"/>
      <c r="W649" s="519"/>
      <c r="X649" s="519"/>
      <c r="Y649" s="519"/>
      <c r="Z649" s="519"/>
      <c r="AA649" s="519"/>
      <c r="AB649" s="519"/>
      <c r="AC649" s="519"/>
      <c r="AD649" s="519"/>
      <c r="AE649" s="519"/>
      <c r="AF649" s="519"/>
      <c r="HQ649" s="519"/>
      <c r="HR649" s="519"/>
      <c r="HS649" s="519"/>
      <c r="HT649" s="519"/>
      <c r="HU649" s="519"/>
      <c r="HV649" s="519"/>
      <c r="HW649" s="519"/>
      <c r="HX649" s="519"/>
      <c r="HY649" s="519"/>
      <c r="HZ649" s="519"/>
      <c r="IA649" s="519"/>
      <c r="IB649" s="519"/>
      <c r="IC649" s="519"/>
      <c r="ID649" s="519"/>
      <c r="IE649" s="519"/>
      <c r="IF649" s="519"/>
      <c r="IG649" s="519"/>
      <c r="IH649" s="519"/>
      <c r="II649" s="519"/>
      <c r="IJ649" s="519"/>
      <c r="IK649" s="519"/>
      <c r="IL649" s="519"/>
      <c r="IM649" s="519"/>
      <c r="IN649" s="519"/>
      <c r="IO649" s="519"/>
      <c r="IP649" s="519"/>
      <c r="IQ649" s="519"/>
      <c r="IR649" s="519"/>
      <c r="IS649" s="519"/>
      <c r="IT649" s="519"/>
      <c r="IU649" s="519"/>
      <c r="IV649" s="519"/>
    </row>
    <row r="650" spans="1:8" s="508" customFormat="1" ht="24.75" customHeight="1" hidden="1">
      <c r="A650" s="534" t="s">
        <v>497</v>
      </c>
      <c r="B650" s="360">
        <f>SUM(B651:B652)</f>
        <v>0</v>
      </c>
      <c r="C650" s="360">
        <f t="shared" si="39"/>
        <v>0</v>
      </c>
      <c r="D650" s="360">
        <f>SUM(D651:D652)</f>
        <v>0</v>
      </c>
      <c r="E650" s="536"/>
      <c r="F650" s="539">
        <f>SUM(F651:F652)</f>
        <v>0</v>
      </c>
      <c r="G650" s="536"/>
      <c r="H650" s="540"/>
    </row>
    <row r="651" spans="1:256" s="510" customFormat="1" ht="24.75" customHeight="1" hidden="1">
      <c r="A651" s="541" t="s">
        <v>498</v>
      </c>
      <c r="B651" s="363"/>
      <c r="C651" s="363">
        <f t="shared" si="39"/>
        <v>0</v>
      </c>
      <c r="D651" s="363"/>
      <c r="E651" s="542"/>
      <c r="F651" s="543"/>
      <c r="G651" s="542"/>
      <c r="H651" s="518"/>
      <c r="I651" s="519"/>
      <c r="J651" s="519"/>
      <c r="K651" s="519"/>
      <c r="L651" s="519"/>
      <c r="M651" s="519"/>
      <c r="N651" s="519"/>
      <c r="O651" s="519"/>
      <c r="P651" s="519"/>
      <c r="Q651" s="519"/>
      <c r="R651" s="519"/>
      <c r="S651" s="519"/>
      <c r="T651" s="519"/>
      <c r="U651" s="519"/>
      <c r="V651" s="519"/>
      <c r="W651" s="519"/>
      <c r="X651" s="519"/>
      <c r="Y651" s="519"/>
      <c r="Z651" s="519"/>
      <c r="AA651" s="519"/>
      <c r="AB651" s="519"/>
      <c r="AC651" s="519"/>
      <c r="AD651" s="519"/>
      <c r="AE651" s="519"/>
      <c r="AF651" s="519"/>
      <c r="HQ651" s="519"/>
      <c r="HR651" s="519"/>
      <c r="HS651" s="519"/>
      <c r="HT651" s="519"/>
      <c r="HU651" s="519"/>
      <c r="HV651" s="519"/>
      <c r="HW651" s="519"/>
      <c r="HX651" s="519"/>
      <c r="HY651" s="519"/>
      <c r="HZ651" s="519"/>
      <c r="IA651" s="519"/>
      <c r="IB651" s="519"/>
      <c r="IC651" s="519"/>
      <c r="ID651" s="519"/>
      <c r="IE651" s="519"/>
      <c r="IF651" s="519"/>
      <c r="IG651" s="519"/>
      <c r="IH651" s="519"/>
      <c r="II651" s="519"/>
      <c r="IJ651" s="519"/>
      <c r="IK651" s="519"/>
      <c r="IL651" s="519"/>
      <c r="IM651" s="519"/>
      <c r="IN651" s="519"/>
      <c r="IO651" s="519"/>
      <c r="IP651" s="519"/>
      <c r="IQ651" s="519"/>
      <c r="IR651" s="519"/>
      <c r="IS651" s="519"/>
      <c r="IT651" s="519"/>
      <c r="IU651" s="519"/>
      <c r="IV651" s="519"/>
    </row>
    <row r="652" spans="1:8" s="508" customFormat="1" ht="24.75" customHeight="1" hidden="1">
      <c r="A652" s="541" t="s">
        <v>499</v>
      </c>
      <c r="B652" s="363"/>
      <c r="C652" s="363">
        <f t="shared" si="39"/>
        <v>0</v>
      </c>
      <c r="D652" s="363"/>
      <c r="E652" s="542"/>
      <c r="F652" s="543"/>
      <c r="G652" s="542"/>
      <c r="H652" s="544"/>
    </row>
    <row r="653" spans="1:8" s="508" customFormat="1" ht="24.75" customHeight="1">
      <c r="A653" s="534" t="s">
        <v>500</v>
      </c>
      <c r="B653" s="360">
        <f>SUM(B654:B655)</f>
        <v>0</v>
      </c>
      <c r="C653" s="360">
        <f t="shared" si="39"/>
        <v>0</v>
      </c>
      <c r="D653" s="360">
        <f>SUM(D654:D655)</f>
        <v>0</v>
      </c>
      <c r="E653" s="536"/>
      <c r="F653" s="539">
        <f>SUM(F654:F655)</f>
        <v>2</v>
      </c>
      <c r="G653" s="536">
        <f>(D653-F653)/F653</f>
        <v>-1</v>
      </c>
      <c r="H653" s="540"/>
    </row>
    <row r="654" spans="1:256" s="510" customFormat="1" ht="24.75" customHeight="1">
      <c r="A654" s="541" t="s">
        <v>501</v>
      </c>
      <c r="B654" s="363"/>
      <c r="C654" s="363">
        <f t="shared" si="39"/>
        <v>0</v>
      </c>
      <c r="D654" s="363"/>
      <c r="E654" s="542"/>
      <c r="F654" s="543">
        <v>0</v>
      </c>
      <c r="G654" s="542"/>
      <c r="H654" s="518"/>
      <c r="I654" s="519"/>
      <c r="J654" s="519"/>
      <c r="K654" s="519"/>
      <c r="L654" s="519"/>
      <c r="M654" s="519"/>
      <c r="N654" s="519"/>
      <c r="O654" s="519"/>
      <c r="P654" s="519"/>
      <c r="Q654" s="519"/>
      <c r="R654" s="519"/>
      <c r="S654" s="519"/>
      <c r="T654" s="519"/>
      <c r="U654" s="519"/>
      <c r="V654" s="519"/>
      <c r="W654" s="519"/>
      <c r="X654" s="519"/>
      <c r="Y654" s="519"/>
      <c r="Z654" s="519"/>
      <c r="AA654" s="519"/>
      <c r="AB654" s="519"/>
      <c r="AC654" s="519"/>
      <c r="AD654" s="519"/>
      <c r="AE654" s="519"/>
      <c r="AF654" s="519"/>
      <c r="HQ654" s="519"/>
      <c r="HR654" s="519"/>
      <c r="HS654" s="519"/>
      <c r="HT654" s="519"/>
      <c r="HU654" s="519"/>
      <c r="HV654" s="519"/>
      <c r="HW654" s="519"/>
      <c r="HX654" s="519"/>
      <c r="HY654" s="519"/>
      <c r="HZ654" s="519"/>
      <c r="IA654" s="519"/>
      <c r="IB654" s="519"/>
      <c r="IC654" s="519"/>
      <c r="ID654" s="519"/>
      <c r="IE654" s="519"/>
      <c r="IF654" s="519"/>
      <c r="IG654" s="519"/>
      <c r="IH654" s="519"/>
      <c r="II654" s="519"/>
      <c r="IJ654" s="519"/>
      <c r="IK654" s="519"/>
      <c r="IL654" s="519"/>
      <c r="IM654" s="519"/>
      <c r="IN654" s="519"/>
      <c r="IO654" s="519"/>
      <c r="IP654" s="519"/>
      <c r="IQ654" s="519"/>
      <c r="IR654" s="519"/>
      <c r="IS654" s="519"/>
      <c r="IT654" s="519"/>
      <c r="IU654" s="519"/>
      <c r="IV654" s="519"/>
    </row>
    <row r="655" spans="1:256" s="509" customFormat="1" ht="24.75" customHeight="1">
      <c r="A655" s="541" t="s">
        <v>502</v>
      </c>
      <c r="B655" s="363"/>
      <c r="C655" s="363">
        <f t="shared" si="39"/>
        <v>0</v>
      </c>
      <c r="D655" s="363"/>
      <c r="E655" s="542"/>
      <c r="F655" s="545">
        <v>2</v>
      </c>
      <c r="G655" s="542">
        <f>(D655-F655)/F655</f>
        <v>-1</v>
      </c>
      <c r="H655" s="518"/>
      <c r="I655" s="519"/>
      <c r="J655" s="519"/>
      <c r="K655" s="519"/>
      <c r="L655" s="519"/>
      <c r="M655" s="519"/>
      <c r="N655" s="519"/>
      <c r="O655" s="519"/>
      <c r="P655" s="519"/>
      <c r="Q655" s="519"/>
      <c r="R655" s="519"/>
      <c r="S655" s="519"/>
      <c r="T655" s="519"/>
      <c r="U655" s="519"/>
      <c r="V655" s="519"/>
      <c r="W655" s="519"/>
      <c r="X655" s="519"/>
      <c r="Y655" s="519"/>
      <c r="Z655" s="519"/>
      <c r="AA655" s="519"/>
      <c r="AB655" s="519"/>
      <c r="AC655" s="519"/>
      <c r="AD655" s="519"/>
      <c r="AE655" s="519"/>
      <c r="AF655" s="519"/>
      <c r="HQ655" s="519"/>
      <c r="HR655" s="519"/>
      <c r="HS655" s="519"/>
      <c r="HT655" s="519"/>
      <c r="HU655" s="519"/>
      <c r="HV655" s="519"/>
      <c r="HW655" s="519"/>
      <c r="HX655" s="519"/>
      <c r="HY655" s="519"/>
      <c r="HZ655" s="519"/>
      <c r="IA655" s="519"/>
      <c r="IB655" s="519"/>
      <c r="IC655" s="519"/>
      <c r="ID655" s="519"/>
      <c r="IE655" s="519"/>
      <c r="IF655" s="519"/>
      <c r="IG655" s="519"/>
      <c r="IH655" s="519"/>
      <c r="II655" s="519"/>
      <c r="IJ655" s="519"/>
      <c r="IK655" s="519"/>
      <c r="IL655" s="519"/>
      <c r="IM655" s="519"/>
      <c r="IN655" s="519"/>
      <c r="IO655" s="519"/>
      <c r="IP655" s="519"/>
      <c r="IQ655" s="519"/>
      <c r="IR655" s="519"/>
      <c r="IS655" s="519"/>
      <c r="IT655" s="519"/>
      <c r="IU655" s="519"/>
      <c r="IV655" s="519"/>
    </row>
    <row r="656" spans="1:8" s="508" customFormat="1" ht="24.75" customHeight="1">
      <c r="A656" s="534" t="s">
        <v>503</v>
      </c>
      <c r="B656" s="360">
        <f>SUM(B657:B658)</f>
        <v>0</v>
      </c>
      <c r="C656" s="360">
        <f t="shared" si="39"/>
        <v>0</v>
      </c>
      <c r="D656" s="360">
        <f>SUM(D657:D658)</f>
        <v>0</v>
      </c>
      <c r="E656" s="536"/>
      <c r="F656" s="539">
        <f>SUM(F657:F658)</f>
        <v>7</v>
      </c>
      <c r="G656" s="536">
        <f>(D656-F656)/F656</f>
        <v>-1</v>
      </c>
      <c r="H656" s="540"/>
    </row>
    <row r="657" spans="1:256" s="510" customFormat="1" ht="24.75" customHeight="1">
      <c r="A657" s="541" t="s">
        <v>504</v>
      </c>
      <c r="B657" s="363"/>
      <c r="C657" s="363">
        <f t="shared" si="39"/>
        <v>0</v>
      </c>
      <c r="D657" s="363">
        <v>0</v>
      </c>
      <c r="E657" s="542"/>
      <c r="F657" s="543">
        <v>7</v>
      </c>
      <c r="G657" s="542">
        <f>(D657-F657)/F657</f>
        <v>-1</v>
      </c>
      <c r="H657" s="518"/>
      <c r="I657" s="519"/>
      <c r="J657" s="519"/>
      <c r="K657" s="519"/>
      <c r="L657" s="519"/>
      <c r="M657" s="519"/>
      <c r="N657" s="519"/>
      <c r="O657" s="519"/>
      <c r="P657" s="519"/>
      <c r="Q657" s="519"/>
      <c r="R657" s="519"/>
      <c r="S657" s="519"/>
      <c r="T657" s="519"/>
      <c r="U657" s="519"/>
      <c r="V657" s="519"/>
      <c r="W657" s="519"/>
      <c r="X657" s="519"/>
      <c r="Y657" s="519"/>
      <c r="Z657" s="519"/>
      <c r="AA657" s="519"/>
      <c r="AB657" s="519"/>
      <c r="AC657" s="519"/>
      <c r="AD657" s="519"/>
      <c r="AE657" s="519"/>
      <c r="AF657" s="519"/>
      <c r="HQ657" s="519"/>
      <c r="HR657" s="519"/>
      <c r="HS657" s="519"/>
      <c r="HT657" s="519"/>
      <c r="HU657" s="519"/>
      <c r="HV657" s="519"/>
      <c r="HW657" s="519"/>
      <c r="HX657" s="519"/>
      <c r="HY657" s="519"/>
      <c r="HZ657" s="519"/>
      <c r="IA657" s="519"/>
      <c r="IB657" s="519"/>
      <c r="IC657" s="519"/>
      <c r="ID657" s="519"/>
      <c r="IE657" s="519"/>
      <c r="IF657" s="519"/>
      <c r="IG657" s="519"/>
      <c r="IH657" s="519"/>
      <c r="II657" s="519"/>
      <c r="IJ657" s="519"/>
      <c r="IK657" s="519"/>
      <c r="IL657" s="519"/>
      <c r="IM657" s="519"/>
      <c r="IN657" s="519"/>
      <c r="IO657" s="519"/>
      <c r="IP657" s="519"/>
      <c r="IQ657" s="519"/>
      <c r="IR657" s="519"/>
      <c r="IS657" s="519"/>
      <c r="IT657" s="519"/>
      <c r="IU657" s="519"/>
      <c r="IV657" s="519"/>
    </row>
    <row r="658" spans="1:256" s="509" customFormat="1" ht="24.75" customHeight="1">
      <c r="A658" s="541" t="s">
        <v>505</v>
      </c>
      <c r="B658" s="363"/>
      <c r="C658" s="363">
        <f t="shared" si="39"/>
        <v>0</v>
      </c>
      <c r="D658" s="363">
        <v>0</v>
      </c>
      <c r="E658" s="542"/>
      <c r="F658" s="543">
        <v>0</v>
      </c>
      <c r="G658" s="542"/>
      <c r="H658" s="518"/>
      <c r="I658" s="519"/>
      <c r="J658" s="519"/>
      <c r="K658" s="519"/>
      <c r="L658" s="519"/>
      <c r="M658" s="519"/>
      <c r="N658" s="519"/>
      <c r="O658" s="519"/>
      <c r="P658" s="519"/>
      <c r="Q658" s="519"/>
      <c r="R658" s="519"/>
      <c r="S658" s="519"/>
      <c r="T658" s="519"/>
      <c r="U658" s="519"/>
      <c r="V658" s="519"/>
      <c r="W658" s="519"/>
      <c r="X658" s="519"/>
      <c r="Y658" s="519"/>
      <c r="Z658" s="519"/>
      <c r="AA658" s="519"/>
      <c r="AB658" s="519"/>
      <c r="AC658" s="519"/>
      <c r="AD658" s="519"/>
      <c r="AE658" s="519"/>
      <c r="AF658" s="519"/>
      <c r="HQ658" s="519"/>
      <c r="HR658" s="519"/>
      <c r="HS658" s="519"/>
      <c r="HT658" s="519"/>
      <c r="HU658" s="519"/>
      <c r="HV658" s="519"/>
      <c r="HW658" s="519"/>
      <c r="HX658" s="519"/>
      <c r="HY658" s="519"/>
      <c r="HZ658" s="519"/>
      <c r="IA658" s="519"/>
      <c r="IB658" s="519"/>
      <c r="IC658" s="519"/>
      <c r="ID658" s="519"/>
      <c r="IE658" s="519"/>
      <c r="IF658" s="519"/>
      <c r="IG658" s="519"/>
      <c r="IH658" s="519"/>
      <c r="II658" s="519"/>
      <c r="IJ658" s="519"/>
      <c r="IK658" s="519"/>
      <c r="IL658" s="519"/>
      <c r="IM658" s="519"/>
      <c r="IN658" s="519"/>
      <c r="IO658" s="519"/>
      <c r="IP658" s="519"/>
      <c r="IQ658" s="519"/>
      <c r="IR658" s="519"/>
      <c r="IS658" s="519"/>
      <c r="IT658" s="519"/>
      <c r="IU658" s="519"/>
      <c r="IV658" s="519"/>
    </row>
    <row r="659" spans="1:8" s="508" customFormat="1" ht="39.75" customHeight="1" hidden="1">
      <c r="A659" s="534" t="s">
        <v>506</v>
      </c>
      <c r="B659" s="360">
        <f>SUM(B660:B661)</f>
        <v>0</v>
      </c>
      <c r="C659" s="360">
        <f t="shared" si="39"/>
        <v>0</v>
      </c>
      <c r="D659" s="360">
        <f>SUM(D660:D661)</f>
        <v>0</v>
      </c>
      <c r="E659" s="536"/>
      <c r="F659" s="539">
        <f>SUM(F660:F661)</f>
        <v>0</v>
      </c>
      <c r="G659" s="536"/>
      <c r="H659" s="540"/>
    </row>
    <row r="660" spans="1:8" s="508" customFormat="1" ht="24.75" customHeight="1" hidden="1">
      <c r="A660" s="541" t="s">
        <v>507</v>
      </c>
      <c r="B660" s="363"/>
      <c r="C660" s="363">
        <f t="shared" si="39"/>
        <v>0</v>
      </c>
      <c r="D660" s="363">
        <v>0</v>
      </c>
      <c r="E660" s="542"/>
      <c r="F660" s="543">
        <v>0</v>
      </c>
      <c r="G660" s="542"/>
      <c r="H660" s="544"/>
    </row>
    <row r="661" spans="1:256" s="509" customFormat="1" ht="39.75" customHeight="1" hidden="1">
      <c r="A661" s="541" t="s">
        <v>508</v>
      </c>
      <c r="B661" s="363"/>
      <c r="C661" s="363">
        <f t="shared" si="39"/>
        <v>0</v>
      </c>
      <c r="D661" s="363"/>
      <c r="E661" s="542"/>
      <c r="F661" s="543"/>
      <c r="G661" s="542"/>
      <c r="H661" s="518"/>
      <c r="I661" s="519"/>
      <c r="J661" s="519"/>
      <c r="K661" s="519"/>
      <c r="L661" s="519"/>
      <c r="M661" s="519"/>
      <c r="N661" s="519"/>
      <c r="O661" s="519"/>
      <c r="P661" s="519"/>
      <c r="Q661" s="519"/>
      <c r="R661" s="519"/>
      <c r="S661" s="519"/>
      <c r="T661" s="519"/>
      <c r="U661" s="519"/>
      <c r="V661" s="519"/>
      <c r="W661" s="519"/>
      <c r="X661" s="519"/>
      <c r="Y661" s="519"/>
      <c r="Z661" s="519"/>
      <c r="AA661" s="519"/>
      <c r="AB661" s="519"/>
      <c r="AC661" s="519"/>
      <c r="AD661" s="519"/>
      <c r="AE661" s="519"/>
      <c r="AF661" s="519"/>
      <c r="HQ661" s="519"/>
      <c r="HR661" s="519"/>
      <c r="HS661" s="519"/>
      <c r="HT661" s="519"/>
      <c r="HU661" s="519"/>
      <c r="HV661" s="519"/>
      <c r="HW661" s="519"/>
      <c r="HX661" s="519"/>
      <c r="HY661" s="519"/>
      <c r="HZ661" s="519"/>
      <c r="IA661" s="519"/>
      <c r="IB661" s="519"/>
      <c r="IC661" s="519"/>
      <c r="ID661" s="519"/>
      <c r="IE661" s="519"/>
      <c r="IF661" s="519"/>
      <c r="IG661" s="519"/>
      <c r="IH661" s="519"/>
      <c r="II661" s="519"/>
      <c r="IJ661" s="519"/>
      <c r="IK661" s="519"/>
      <c r="IL661" s="519"/>
      <c r="IM661" s="519"/>
      <c r="IN661" s="519"/>
      <c r="IO661" s="519"/>
      <c r="IP661" s="519"/>
      <c r="IQ661" s="519"/>
      <c r="IR661" s="519"/>
      <c r="IS661" s="519"/>
      <c r="IT661" s="519"/>
      <c r="IU661" s="519"/>
      <c r="IV661" s="519"/>
    </row>
    <row r="662" spans="1:8" s="508" customFormat="1" ht="24.75" customHeight="1">
      <c r="A662" s="534" t="s">
        <v>509</v>
      </c>
      <c r="B662" s="360">
        <f>SUM(B663:B664)</f>
        <v>3</v>
      </c>
      <c r="C662" s="360">
        <f t="shared" si="39"/>
        <v>0</v>
      </c>
      <c r="D662" s="360">
        <f>SUM(D663:D664)</f>
        <v>0</v>
      </c>
      <c r="E662" s="536"/>
      <c r="F662" s="539">
        <f>SUM(F663:F664)</f>
        <v>4</v>
      </c>
      <c r="G662" s="536">
        <f>(D662-F662)/F662</f>
        <v>-1</v>
      </c>
      <c r="H662" s="540"/>
    </row>
    <row r="663" spans="1:256" s="510" customFormat="1" ht="24.75" customHeight="1">
      <c r="A663" s="541" t="s">
        <v>510</v>
      </c>
      <c r="B663" s="363"/>
      <c r="C663" s="363">
        <f t="shared" si="39"/>
        <v>0</v>
      </c>
      <c r="D663" s="363">
        <v>0</v>
      </c>
      <c r="E663" s="542"/>
      <c r="F663" s="543">
        <v>0</v>
      </c>
      <c r="G663" s="542"/>
      <c r="H663" s="518"/>
      <c r="I663" s="519"/>
      <c r="J663" s="519"/>
      <c r="K663" s="519"/>
      <c r="L663" s="519"/>
      <c r="M663" s="519"/>
      <c r="N663" s="519"/>
      <c r="O663" s="519"/>
      <c r="P663" s="519"/>
      <c r="Q663" s="519"/>
      <c r="R663" s="519"/>
      <c r="S663" s="519"/>
      <c r="T663" s="519"/>
      <c r="U663" s="519"/>
      <c r="V663" s="519"/>
      <c r="W663" s="519"/>
      <c r="X663" s="519"/>
      <c r="Y663" s="519"/>
      <c r="Z663" s="519"/>
      <c r="AA663" s="519"/>
      <c r="AB663" s="519"/>
      <c r="AC663" s="519"/>
      <c r="AD663" s="519"/>
      <c r="AE663" s="519"/>
      <c r="AF663" s="519"/>
      <c r="HQ663" s="519"/>
      <c r="HR663" s="519"/>
      <c r="HS663" s="519"/>
      <c r="HT663" s="519"/>
      <c r="HU663" s="519"/>
      <c r="HV663" s="519"/>
      <c r="HW663" s="519"/>
      <c r="HX663" s="519"/>
      <c r="HY663" s="519"/>
      <c r="HZ663" s="519"/>
      <c r="IA663" s="519"/>
      <c r="IB663" s="519"/>
      <c r="IC663" s="519"/>
      <c r="ID663" s="519"/>
      <c r="IE663" s="519"/>
      <c r="IF663" s="519"/>
      <c r="IG663" s="519"/>
      <c r="IH663" s="519"/>
      <c r="II663" s="519"/>
      <c r="IJ663" s="519"/>
      <c r="IK663" s="519"/>
      <c r="IL663" s="519"/>
      <c r="IM663" s="519"/>
      <c r="IN663" s="519"/>
      <c r="IO663" s="519"/>
      <c r="IP663" s="519"/>
      <c r="IQ663" s="519"/>
      <c r="IR663" s="519"/>
      <c r="IS663" s="519"/>
      <c r="IT663" s="519"/>
      <c r="IU663" s="519"/>
      <c r="IV663" s="519"/>
    </row>
    <row r="664" spans="1:256" s="509" customFormat="1" ht="24.75" customHeight="1">
      <c r="A664" s="541" t="s">
        <v>511</v>
      </c>
      <c r="B664" s="363">
        <v>3</v>
      </c>
      <c r="C664" s="363">
        <f t="shared" si="39"/>
        <v>0</v>
      </c>
      <c r="D664" s="363">
        <v>0</v>
      </c>
      <c r="E664" s="542"/>
      <c r="F664" s="543">
        <v>4</v>
      </c>
      <c r="G664" s="542">
        <f>(D664-F664)/F664</f>
        <v>-1</v>
      </c>
      <c r="H664" s="518"/>
      <c r="I664" s="519"/>
      <c r="J664" s="519"/>
      <c r="K664" s="519"/>
      <c r="L664" s="519"/>
      <c r="M664" s="519"/>
      <c r="N664" s="519"/>
      <c r="O664" s="519"/>
      <c r="P664" s="519"/>
      <c r="Q664" s="519"/>
      <c r="R664" s="519"/>
      <c r="S664" s="519"/>
      <c r="T664" s="519"/>
      <c r="U664" s="519"/>
      <c r="V664" s="519"/>
      <c r="W664" s="519"/>
      <c r="X664" s="519"/>
      <c r="Y664" s="519"/>
      <c r="Z664" s="519"/>
      <c r="AA664" s="519"/>
      <c r="AB664" s="519"/>
      <c r="AC664" s="519"/>
      <c r="AD664" s="519"/>
      <c r="AE664" s="519"/>
      <c r="AF664" s="519"/>
      <c r="HQ664" s="519"/>
      <c r="HR664" s="519"/>
      <c r="HS664" s="519"/>
      <c r="HT664" s="519"/>
      <c r="HU664" s="519"/>
      <c r="HV664" s="519"/>
      <c r="HW664" s="519"/>
      <c r="HX664" s="519"/>
      <c r="HY664" s="519"/>
      <c r="HZ664" s="519"/>
      <c r="IA664" s="519"/>
      <c r="IB664" s="519"/>
      <c r="IC664" s="519"/>
      <c r="ID664" s="519"/>
      <c r="IE664" s="519"/>
      <c r="IF664" s="519"/>
      <c r="IG664" s="519"/>
      <c r="IH664" s="519"/>
      <c r="II664" s="519"/>
      <c r="IJ664" s="519"/>
      <c r="IK664" s="519"/>
      <c r="IL664" s="519"/>
      <c r="IM664" s="519"/>
      <c r="IN664" s="519"/>
      <c r="IO664" s="519"/>
      <c r="IP664" s="519"/>
      <c r="IQ664" s="519"/>
      <c r="IR664" s="519"/>
      <c r="IS664" s="519"/>
      <c r="IT664" s="519"/>
      <c r="IU664" s="519"/>
      <c r="IV664" s="519"/>
    </row>
    <row r="665" spans="1:8" s="508" customFormat="1" ht="39.75" customHeight="1" hidden="1">
      <c r="A665" s="534" t="s">
        <v>512</v>
      </c>
      <c r="B665" s="360">
        <f>SUM(B666:B668)</f>
        <v>0</v>
      </c>
      <c r="C665" s="360">
        <f t="shared" si="39"/>
        <v>0</v>
      </c>
      <c r="D665" s="360">
        <v>0</v>
      </c>
      <c r="E665" s="536"/>
      <c r="F665" s="539"/>
      <c r="G665" s="536"/>
      <c r="H665" s="540"/>
    </row>
    <row r="666" spans="1:8" s="508" customFormat="1" ht="39.75" customHeight="1" hidden="1">
      <c r="A666" s="541" t="s">
        <v>513</v>
      </c>
      <c r="B666" s="363"/>
      <c r="C666" s="363">
        <f t="shared" si="39"/>
        <v>0</v>
      </c>
      <c r="D666" s="363">
        <f>SUM(D667:D670)</f>
        <v>0</v>
      </c>
      <c r="E666" s="542"/>
      <c r="F666" s="543"/>
      <c r="G666" s="542"/>
      <c r="H666" s="544"/>
    </row>
    <row r="667" spans="1:256" s="510" customFormat="1" ht="39.75" customHeight="1" hidden="1">
      <c r="A667" s="541" t="s">
        <v>514</v>
      </c>
      <c r="B667" s="363"/>
      <c r="C667" s="363">
        <f t="shared" si="39"/>
        <v>0</v>
      </c>
      <c r="D667" s="363">
        <v>0</v>
      </c>
      <c r="E667" s="542"/>
      <c r="F667" s="543"/>
      <c r="G667" s="542"/>
      <c r="H667" s="518"/>
      <c r="I667" s="519"/>
      <c r="J667" s="519"/>
      <c r="K667" s="519"/>
      <c r="L667" s="519"/>
      <c r="M667" s="519"/>
      <c r="N667" s="519"/>
      <c r="O667" s="519"/>
      <c r="P667" s="519"/>
      <c r="Q667" s="519"/>
      <c r="R667" s="519"/>
      <c r="S667" s="519"/>
      <c r="T667" s="519"/>
      <c r="U667" s="519"/>
      <c r="V667" s="519"/>
      <c r="W667" s="519"/>
      <c r="X667" s="519"/>
      <c r="Y667" s="519"/>
      <c r="Z667" s="519"/>
      <c r="AA667" s="519"/>
      <c r="AB667" s="519"/>
      <c r="AC667" s="519"/>
      <c r="AD667" s="519"/>
      <c r="AE667" s="519"/>
      <c r="AF667" s="519"/>
      <c r="HQ667" s="519"/>
      <c r="HR667" s="519"/>
      <c r="HS667" s="519"/>
      <c r="HT667" s="519"/>
      <c r="HU667" s="519"/>
      <c r="HV667" s="519"/>
      <c r="HW667" s="519"/>
      <c r="HX667" s="519"/>
      <c r="HY667" s="519"/>
      <c r="HZ667" s="519"/>
      <c r="IA667" s="519"/>
      <c r="IB667" s="519"/>
      <c r="IC667" s="519"/>
      <c r="ID667" s="519"/>
      <c r="IE667" s="519"/>
      <c r="IF667" s="519"/>
      <c r="IG667" s="519"/>
      <c r="IH667" s="519"/>
      <c r="II667" s="519"/>
      <c r="IJ667" s="519"/>
      <c r="IK667" s="519"/>
      <c r="IL667" s="519"/>
      <c r="IM667" s="519"/>
      <c r="IN667" s="519"/>
      <c r="IO667" s="519"/>
      <c r="IP667" s="519"/>
      <c r="IQ667" s="519"/>
      <c r="IR667" s="519"/>
      <c r="IS667" s="519"/>
      <c r="IT667" s="519"/>
      <c r="IU667" s="519"/>
      <c r="IV667" s="519"/>
    </row>
    <row r="668" spans="1:256" s="509" customFormat="1" ht="39.75" customHeight="1" hidden="1">
      <c r="A668" s="541" t="s">
        <v>515</v>
      </c>
      <c r="B668" s="363"/>
      <c r="C668" s="363">
        <f t="shared" si="39"/>
        <v>0</v>
      </c>
      <c r="D668" s="363">
        <v>0</v>
      </c>
      <c r="E668" s="542"/>
      <c r="F668" s="543"/>
      <c r="G668" s="542"/>
      <c r="H668" s="518"/>
      <c r="I668" s="519"/>
      <c r="J668" s="519"/>
      <c r="K668" s="519"/>
      <c r="L668" s="519"/>
      <c r="M668" s="519"/>
      <c r="N668" s="519"/>
      <c r="O668" s="519"/>
      <c r="P668" s="519"/>
      <c r="Q668" s="519"/>
      <c r="R668" s="519"/>
      <c r="S668" s="519"/>
      <c r="T668" s="519"/>
      <c r="U668" s="519"/>
      <c r="V668" s="519"/>
      <c r="W668" s="519"/>
      <c r="X668" s="519"/>
      <c r="Y668" s="519"/>
      <c r="Z668" s="519"/>
      <c r="AA668" s="519"/>
      <c r="AB668" s="519"/>
      <c r="AC668" s="519"/>
      <c r="AD668" s="519"/>
      <c r="AE668" s="519"/>
      <c r="AF668" s="519"/>
      <c r="HQ668" s="519"/>
      <c r="HR668" s="519"/>
      <c r="HS668" s="519"/>
      <c r="HT668" s="519"/>
      <c r="HU668" s="519"/>
      <c r="HV668" s="519"/>
      <c r="HW668" s="519"/>
      <c r="HX668" s="519"/>
      <c r="HY668" s="519"/>
      <c r="HZ668" s="519"/>
      <c r="IA668" s="519"/>
      <c r="IB668" s="519"/>
      <c r="IC668" s="519"/>
      <c r="ID668" s="519"/>
      <c r="IE668" s="519"/>
      <c r="IF668" s="519"/>
      <c r="IG668" s="519"/>
      <c r="IH668" s="519"/>
      <c r="II668" s="519"/>
      <c r="IJ668" s="519"/>
      <c r="IK668" s="519"/>
      <c r="IL668" s="519"/>
      <c r="IM668" s="519"/>
      <c r="IN668" s="519"/>
      <c r="IO668" s="519"/>
      <c r="IP668" s="519"/>
      <c r="IQ668" s="519"/>
      <c r="IR668" s="519"/>
      <c r="IS668" s="519"/>
      <c r="IT668" s="519"/>
      <c r="IU668" s="519"/>
      <c r="IV668" s="519"/>
    </row>
    <row r="669" spans="1:8" s="508" customFormat="1" ht="39.75" customHeight="1" hidden="1">
      <c r="A669" s="534" t="s">
        <v>516</v>
      </c>
      <c r="B669" s="360">
        <f>SUM(B670:B673)</f>
        <v>0</v>
      </c>
      <c r="C669" s="360">
        <f t="shared" si="39"/>
        <v>0</v>
      </c>
      <c r="D669" s="360">
        <f>SUM(D670:D673)</f>
        <v>0</v>
      </c>
      <c r="E669" s="536"/>
      <c r="F669" s="539"/>
      <c r="G669" s="536"/>
      <c r="H669" s="540"/>
    </row>
    <row r="670" spans="1:256" s="510" customFormat="1" ht="24.75" customHeight="1" hidden="1">
      <c r="A670" s="541" t="s">
        <v>517</v>
      </c>
      <c r="B670" s="363"/>
      <c r="C670" s="363">
        <f t="shared" si="39"/>
        <v>0</v>
      </c>
      <c r="D670" s="363"/>
      <c r="E670" s="542"/>
      <c r="F670" s="543"/>
      <c r="G670" s="542"/>
      <c r="H670" s="518"/>
      <c r="I670" s="519"/>
      <c r="J670" s="519"/>
      <c r="K670" s="519"/>
      <c r="L670" s="519"/>
      <c r="M670" s="519"/>
      <c r="N670" s="519"/>
      <c r="O670" s="519"/>
      <c r="P670" s="519"/>
      <c r="Q670" s="519"/>
      <c r="R670" s="519"/>
      <c r="S670" s="519"/>
      <c r="T670" s="519"/>
      <c r="U670" s="519"/>
      <c r="V670" s="519"/>
      <c r="W670" s="519"/>
      <c r="X670" s="519"/>
      <c r="Y670" s="519"/>
      <c r="Z670" s="519"/>
      <c r="AA670" s="519"/>
      <c r="AB670" s="519"/>
      <c r="AC670" s="519"/>
      <c r="AD670" s="519"/>
      <c r="AE670" s="519"/>
      <c r="AF670" s="519"/>
      <c r="HQ670" s="519"/>
      <c r="HR670" s="519"/>
      <c r="HS670" s="519"/>
      <c r="HT670" s="519"/>
      <c r="HU670" s="519"/>
      <c r="HV670" s="519"/>
      <c r="HW670" s="519"/>
      <c r="HX670" s="519"/>
      <c r="HY670" s="519"/>
      <c r="HZ670" s="519"/>
      <c r="IA670" s="519"/>
      <c r="IB670" s="519"/>
      <c r="IC670" s="519"/>
      <c r="ID670" s="519"/>
      <c r="IE670" s="519"/>
      <c r="IF670" s="519"/>
      <c r="IG670" s="519"/>
      <c r="IH670" s="519"/>
      <c r="II670" s="519"/>
      <c r="IJ670" s="519"/>
      <c r="IK670" s="519"/>
      <c r="IL670" s="519"/>
      <c r="IM670" s="519"/>
      <c r="IN670" s="519"/>
      <c r="IO670" s="519"/>
      <c r="IP670" s="519"/>
      <c r="IQ670" s="519"/>
      <c r="IR670" s="519"/>
      <c r="IS670" s="519"/>
      <c r="IT670" s="519"/>
      <c r="IU670" s="519"/>
      <c r="IV670" s="519"/>
    </row>
    <row r="671" spans="1:8" s="508" customFormat="1" ht="24.75" customHeight="1" hidden="1">
      <c r="A671" s="541" t="s">
        <v>518</v>
      </c>
      <c r="B671" s="363"/>
      <c r="C671" s="363">
        <f t="shared" si="39"/>
        <v>0</v>
      </c>
      <c r="D671" s="363"/>
      <c r="E671" s="542"/>
      <c r="F671" s="543"/>
      <c r="G671" s="542"/>
      <c r="H671" s="544"/>
    </row>
    <row r="672" spans="1:256" s="510" customFormat="1" ht="24.75" customHeight="1" hidden="1">
      <c r="A672" s="541" t="s">
        <v>519</v>
      </c>
      <c r="B672" s="363"/>
      <c r="C672" s="363">
        <f t="shared" si="39"/>
        <v>0</v>
      </c>
      <c r="D672" s="363"/>
      <c r="E672" s="542"/>
      <c r="F672" s="543">
        <v>58</v>
      </c>
      <c r="G672" s="542">
        <f>(D672-F672)/F672</f>
        <v>-1</v>
      </c>
      <c r="H672" s="518"/>
      <c r="I672" s="519"/>
      <c r="J672" s="519"/>
      <c r="K672" s="519"/>
      <c r="L672" s="519"/>
      <c r="M672" s="519"/>
      <c r="N672" s="519"/>
      <c r="O672" s="519"/>
      <c r="P672" s="519"/>
      <c r="Q672" s="519"/>
      <c r="R672" s="519"/>
      <c r="S672" s="519"/>
      <c r="T672" s="519"/>
      <c r="U672" s="519"/>
      <c r="V672" s="519"/>
      <c r="W672" s="519"/>
      <c r="X672" s="519"/>
      <c r="Y672" s="519"/>
      <c r="Z672" s="519"/>
      <c r="AA672" s="519"/>
      <c r="AB672" s="519"/>
      <c r="AC672" s="519"/>
      <c r="AD672" s="519"/>
      <c r="AE672" s="519"/>
      <c r="AF672" s="519"/>
      <c r="HQ672" s="519"/>
      <c r="HR672" s="519"/>
      <c r="HS672" s="519"/>
      <c r="HT672" s="519"/>
      <c r="HU672" s="519"/>
      <c r="HV672" s="519"/>
      <c r="HW672" s="519"/>
      <c r="HX672" s="519"/>
      <c r="HY672" s="519"/>
      <c r="HZ672" s="519"/>
      <c r="IA672" s="519"/>
      <c r="IB672" s="519"/>
      <c r="IC672" s="519"/>
      <c r="ID672" s="519"/>
      <c r="IE672" s="519"/>
      <c r="IF672" s="519"/>
      <c r="IG672" s="519"/>
      <c r="IH672" s="519"/>
      <c r="II672" s="519"/>
      <c r="IJ672" s="519"/>
      <c r="IK672" s="519"/>
      <c r="IL672" s="519"/>
      <c r="IM672" s="519"/>
      <c r="IN672" s="519"/>
      <c r="IO672" s="519"/>
      <c r="IP672" s="519"/>
      <c r="IQ672" s="519"/>
      <c r="IR672" s="519"/>
      <c r="IS672" s="519"/>
      <c r="IT672" s="519"/>
      <c r="IU672" s="519"/>
      <c r="IV672" s="519"/>
    </row>
    <row r="673" spans="1:8" s="508" customFormat="1" ht="39.75" customHeight="1" hidden="1">
      <c r="A673" s="541" t="s">
        <v>520</v>
      </c>
      <c r="B673" s="363"/>
      <c r="C673" s="363">
        <f t="shared" si="39"/>
        <v>0</v>
      </c>
      <c r="D673" s="363"/>
      <c r="E673" s="542"/>
      <c r="F673" s="543">
        <v>0</v>
      </c>
      <c r="G673" s="542"/>
      <c r="H673" s="544"/>
    </row>
    <row r="674" spans="1:8" s="508" customFormat="1" ht="24.75" customHeight="1">
      <c r="A674" s="534" t="s">
        <v>521</v>
      </c>
      <c r="B674" s="360">
        <f>SUM(B675:B681)</f>
        <v>167</v>
      </c>
      <c r="C674" s="360">
        <f t="shared" si="39"/>
        <v>160</v>
      </c>
      <c r="D674" s="360">
        <f>SUM(D675:D681)</f>
        <v>160</v>
      </c>
      <c r="E674" s="536">
        <f>D674/C674</f>
        <v>1</v>
      </c>
      <c r="F674" s="539">
        <f>SUM(F675:F681)</f>
        <v>171</v>
      </c>
      <c r="G674" s="536">
        <f>(D674-F674)/F674</f>
        <v>-0.06432748538011696</v>
      </c>
      <c r="H674" s="540"/>
    </row>
    <row r="675" spans="1:256" s="510" customFormat="1" ht="24.75" customHeight="1">
      <c r="A675" s="541" t="s">
        <v>45</v>
      </c>
      <c r="B675" s="363">
        <v>54</v>
      </c>
      <c r="C675" s="363">
        <f t="shared" si="39"/>
        <v>56</v>
      </c>
      <c r="D675" s="25">
        <v>56</v>
      </c>
      <c r="E675" s="542">
        <f>D675/C675</f>
        <v>1</v>
      </c>
      <c r="F675" s="543">
        <v>58</v>
      </c>
      <c r="G675" s="542">
        <f>(D675-F675)/F675</f>
        <v>-0.034482758620689655</v>
      </c>
      <c r="H675" s="518"/>
      <c r="I675" s="519"/>
      <c r="J675" s="519"/>
      <c r="K675" s="519"/>
      <c r="L675" s="519"/>
      <c r="M675" s="519"/>
      <c r="N675" s="519"/>
      <c r="O675" s="519"/>
      <c r="P675" s="519"/>
      <c r="Q675" s="519"/>
      <c r="R675" s="519"/>
      <c r="S675" s="519"/>
      <c r="T675" s="519"/>
      <c r="U675" s="519"/>
      <c r="V675" s="519"/>
      <c r="W675" s="519"/>
      <c r="X675" s="519"/>
      <c r="Y675" s="519"/>
      <c r="Z675" s="519"/>
      <c r="AA675" s="519"/>
      <c r="AB675" s="519"/>
      <c r="AC675" s="519"/>
      <c r="AD675" s="519"/>
      <c r="AE675" s="519"/>
      <c r="AF675" s="519"/>
      <c r="HQ675" s="519"/>
      <c r="HR675" s="519"/>
      <c r="HS675" s="519"/>
      <c r="HT675" s="519"/>
      <c r="HU675" s="519"/>
      <c r="HV675" s="519"/>
      <c r="HW675" s="519"/>
      <c r="HX675" s="519"/>
      <c r="HY675" s="519"/>
      <c r="HZ675" s="519"/>
      <c r="IA675" s="519"/>
      <c r="IB675" s="519"/>
      <c r="IC675" s="519"/>
      <c r="ID675" s="519"/>
      <c r="IE675" s="519"/>
      <c r="IF675" s="519"/>
      <c r="IG675" s="519"/>
      <c r="IH675" s="519"/>
      <c r="II675" s="519"/>
      <c r="IJ675" s="519"/>
      <c r="IK675" s="519"/>
      <c r="IL675" s="519"/>
      <c r="IM675" s="519"/>
      <c r="IN675" s="519"/>
      <c r="IO675" s="519"/>
      <c r="IP675" s="519"/>
      <c r="IQ675" s="519"/>
      <c r="IR675" s="519"/>
      <c r="IS675" s="519"/>
      <c r="IT675" s="519"/>
      <c r="IU675" s="519"/>
      <c r="IV675" s="519"/>
    </row>
    <row r="676" spans="1:256" s="510" customFormat="1" ht="24.75" customHeight="1">
      <c r="A676" s="541" t="s">
        <v>46</v>
      </c>
      <c r="B676" s="363"/>
      <c r="C676" s="363">
        <f t="shared" si="39"/>
        <v>0</v>
      </c>
      <c r="D676" s="25"/>
      <c r="E676" s="542"/>
      <c r="F676" s="543">
        <v>0</v>
      </c>
      <c r="G676" s="542"/>
      <c r="H676" s="518"/>
      <c r="I676" s="519"/>
      <c r="J676" s="519"/>
      <c r="K676" s="519"/>
      <c r="L676" s="519"/>
      <c r="M676" s="519"/>
      <c r="N676" s="519"/>
      <c r="O676" s="519"/>
      <c r="P676" s="519"/>
      <c r="Q676" s="519"/>
      <c r="R676" s="519"/>
      <c r="S676" s="519"/>
      <c r="T676" s="519"/>
      <c r="U676" s="519"/>
      <c r="V676" s="519"/>
      <c r="W676" s="519"/>
      <c r="X676" s="519"/>
      <c r="Y676" s="519"/>
      <c r="Z676" s="519"/>
      <c r="AA676" s="519"/>
      <c r="AB676" s="519"/>
      <c r="AC676" s="519"/>
      <c r="AD676" s="519"/>
      <c r="AE676" s="519"/>
      <c r="AF676" s="519"/>
      <c r="HQ676" s="519"/>
      <c r="HR676" s="519"/>
      <c r="HS676" s="519"/>
      <c r="HT676" s="519"/>
      <c r="HU676" s="519"/>
      <c r="HV676" s="519"/>
      <c r="HW676" s="519"/>
      <c r="HX676" s="519"/>
      <c r="HY676" s="519"/>
      <c r="HZ676" s="519"/>
      <c r="IA676" s="519"/>
      <c r="IB676" s="519"/>
      <c r="IC676" s="519"/>
      <c r="ID676" s="519"/>
      <c r="IE676" s="519"/>
      <c r="IF676" s="519"/>
      <c r="IG676" s="519"/>
      <c r="IH676" s="519"/>
      <c r="II676" s="519"/>
      <c r="IJ676" s="519"/>
      <c r="IK676" s="519"/>
      <c r="IL676" s="519"/>
      <c r="IM676" s="519"/>
      <c r="IN676" s="519"/>
      <c r="IO676" s="519"/>
      <c r="IP676" s="519"/>
      <c r="IQ676" s="519"/>
      <c r="IR676" s="519"/>
      <c r="IS676" s="519"/>
      <c r="IT676" s="519"/>
      <c r="IU676" s="519"/>
      <c r="IV676" s="519"/>
    </row>
    <row r="677" spans="1:256" s="510" customFormat="1" ht="24.75" customHeight="1">
      <c r="A677" s="541" t="s">
        <v>47</v>
      </c>
      <c r="B677" s="363"/>
      <c r="C677" s="363">
        <f t="shared" si="39"/>
        <v>0</v>
      </c>
      <c r="D677" s="25"/>
      <c r="E677" s="542"/>
      <c r="F677" s="543">
        <v>0</v>
      </c>
      <c r="G677" s="542"/>
      <c r="H677" s="518"/>
      <c r="I677" s="519"/>
      <c r="J677" s="519"/>
      <c r="K677" s="519"/>
      <c r="L677" s="519"/>
      <c r="M677" s="519"/>
      <c r="N677" s="519"/>
      <c r="O677" s="519"/>
      <c r="P677" s="519"/>
      <c r="Q677" s="519"/>
      <c r="R677" s="519"/>
      <c r="S677" s="519"/>
      <c r="T677" s="519"/>
      <c r="U677" s="519"/>
      <c r="V677" s="519"/>
      <c r="W677" s="519"/>
      <c r="X677" s="519"/>
      <c r="Y677" s="519"/>
      <c r="Z677" s="519"/>
      <c r="AA677" s="519"/>
      <c r="AB677" s="519"/>
      <c r="AC677" s="519"/>
      <c r="AD677" s="519"/>
      <c r="AE677" s="519"/>
      <c r="AF677" s="519"/>
      <c r="HQ677" s="519"/>
      <c r="HR677" s="519"/>
      <c r="HS677" s="519"/>
      <c r="HT677" s="519"/>
      <c r="HU677" s="519"/>
      <c r="HV677" s="519"/>
      <c r="HW677" s="519"/>
      <c r="HX677" s="519"/>
      <c r="HY677" s="519"/>
      <c r="HZ677" s="519"/>
      <c r="IA677" s="519"/>
      <c r="IB677" s="519"/>
      <c r="IC677" s="519"/>
      <c r="ID677" s="519"/>
      <c r="IE677" s="519"/>
      <c r="IF677" s="519"/>
      <c r="IG677" s="519"/>
      <c r="IH677" s="519"/>
      <c r="II677" s="519"/>
      <c r="IJ677" s="519"/>
      <c r="IK677" s="519"/>
      <c r="IL677" s="519"/>
      <c r="IM677" s="519"/>
      <c r="IN677" s="519"/>
      <c r="IO677" s="519"/>
      <c r="IP677" s="519"/>
      <c r="IQ677" s="519"/>
      <c r="IR677" s="519"/>
      <c r="IS677" s="519"/>
      <c r="IT677" s="519"/>
      <c r="IU677" s="519"/>
      <c r="IV677" s="519"/>
    </row>
    <row r="678" spans="1:256" s="510" customFormat="1" ht="24.75" customHeight="1">
      <c r="A678" s="541" t="s">
        <v>522</v>
      </c>
      <c r="B678" s="363">
        <v>55</v>
      </c>
      <c r="C678" s="363">
        <f t="shared" si="39"/>
        <v>53</v>
      </c>
      <c r="D678" s="25">
        <v>53</v>
      </c>
      <c r="E678" s="542">
        <f>D678/C678</f>
        <v>1</v>
      </c>
      <c r="F678" s="543">
        <v>49</v>
      </c>
      <c r="G678" s="542">
        <f aca="true" t="shared" si="40" ref="G678:G683">(D678-F678)/F678</f>
        <v>0.08163265306122448</v>
      </c>
      <c r="H678" s="518"/>
      <c r="I678" s="519"/>
      <c r="J678" s="519"/>
      <c r="K678" s="519"/>
      <c r="L678" s="519"/>
      <c r="M678" s="519"/>
      <c r="N678" s="519"/>
      <c r="O678" s="519"/>
      <c r="P678" s="519"/>
      <c r="Q678" s="519"/>
      <c r="R678" s="519"/>
      <c r="S678" s="519"/>
      <c r="T678" s="519"/>
      <c r="U678" s="519"/>
      <c r="V678" s="519"/>
      <c r="W678" s="519"/>
      <c r="X678" s="519"/>
      <c r="Y678" s="519"/>
      <c r="Z678" s="519"/>
      <c r="AA678" s="519"/>
      <c r="AB678" s="519"/>
      <c r="AC678" s="519"/>
      <c r="AD678" s="519"/>
      <c r="AE678" s="519"/>
      <c r="AF678" s="519"/>
      <c r="HQ678" s="519"/>
      <c r="HR678" s="519"/>
      <c r="HS678" s="519"/>
      <c r="HT678" s="519"/>
      <c r="HU678" s="519"/>
      <c r="HV678" s="519"/>
      <c r="HW678" s="519"/>
      <c r="HX678" s="519"/>
      <c r="HY678" s="519"/>
      <c r="HZ678" s="519"/>
      <c r="IA678" s="519"/>
      <c r="IB678" s="519"/>
      <c r="IC678" s="519"/>
      <c r="ID678" s="519"/>
      <c r="IE678" s="519"/>
      <c r="IF678" s="519"/>
      <c r="IG678" s="519"/>
      <c r="IH678" s="519"/>
      <c r="II678" s="519"/>
      <c r="IJ678" s="519"/>
      <c r="IK678" s="519"/>
      <c r="IL678" s="519"/>
      <c r="IM678" s="519"/>
      <c r="IN678" s="519"/>
      <c r="IO678" s="519"/>
      <c r="IP678" s="519"/>
      <c r="IQ678" s="519"/>
      <c r="IR678" s="519"/>
      <c r="IS678" s="519"/>
      <c r="IT678" s="519"/>
      <c r="IU678" s="519"/>
      <c r="IV678" s="519"/>
    </row>
    <row r="679" spans="1:256" s="510" customFormat="1" ht="24.75" customHeight="1">
      <c r="A679" s="541" t="s">
        <v>523</v>
      </c>
      <c r="B679" s="363"/>
      <c r="C679" s="363">
        <f t="shared" si="39"/>
        <v>0</v>
      </c>
      <c r="D679" s="25"/>
      <c r="E679" s="542"/>
      <c r="F679" s="537">
        <v>0</v>
      </c>
      <c r="G679" s="542"/>
      <c r="H679" s="518"/>
      <c r="I679" s="519"/>
      <c r="J679" s="519"/>
      <c r="K679" s="519"/>
      <c r="L679" s="519"/>
      <c r="M679" s="519"/>
      <c r="N679" s="519"/>
      <c r="O679" s="519"/>
      <c r="P679" s="519"/>
      <c r="Q679" s="519"/>
      <c r="R679" s="519"/>
      <c r="S679" s="519"/>
      <c r="T679" s="519"/>
      <c r="U679" s="519"/>
      <c r="V679" s="519"/>
      <c r="W679" s="519"/>
      <c r="X679" s="519"/>
      <c r="Y679" s="519"/>
      <c r="Z679" s="519"/>
      <c r="AA679" s="519"/>
      <c r="AB679" s="519"/>
      <c r="AC679" s="519"/>
      <c r="AD679" s="519"/>
      <c r="AE679" s="519"/>
      <c r="AF679" s="519"/>
      <c r="HQ679" s="519"/>
      <c r="HR679" s="519"/>
      <c r="HS679" s="519"/>
      <c r="HT679" s="519"/>
      <c r="HU679" s="519"/>
      <c r="HV679" s="519"/>
      <c r="HW679" s="519"/>
      <c r="HX679" s="519"/>
      <c r="HY679" s="519"/>
      <c r="HZ679" s="519"/>
      <c r="IA679" s="519"/>
      <c r="IB679" s="519"/>
      <c r="IC679" s="519"/>
      <c r="ID679" s="519"/>
      <c r="IE679" s="519"/>
      <c r="IF679" s="519"/>
      <c r="IG679" s="519"/>
      <c r="IH679" s="519"/>
      <c r="II679" s="519"/>
      <c r="IJ679" s="519"/>
      <c r="IK679" s="519"/>
      <c r="IL679" s="519"/>
      <c r="IM679" s="519"/>
      <c r="IN679" s="519"/>
      <c r="IO679" s="519"/>
      <c r="IP679" s="519"/>
      <c r="IQ679" s="519"/>
      <c r="IR679" s="519"/>
      <c r="IS679" s="519"/>
      <c r="IT679" s="519"/>
      <c r="IU679" s="519"/>
      <c r="IV679" s="519"/>
    </row>
    <row r="680" spans="1:256" s="510" customFormat="1" ht="24.75" customHeight="1">
      <c r="A680" s="541" t="s">
        <v>54</v>
      </c>
      <c r="B680" s="363">
        <v>57</v>
      </c>
      <c r="C680" s="363">
        <f t="shared" si="39"/>
        <v>50</v>
      </c>
      <c r="D680" s="25">
        <v>50</v>
      </c>
      <c r="E680" s="542">
        <f>D680/C680</f>
        <v>1</v>
      </c>
      <c r="F680" s="543">
        <v>52</v>
      </c>
      <c r="G680" s="542">
        <f t="shared" si="40"/>
        <v>-0.038461538461538464</v>
      </c>
      <c r="H680" s="518"/>
      <c r="I680" s="519"/>
      <c r="J680" s="519"/>
      <c r="K680" s="519"/>
      <c r="L680" s="519"/>
      <c r="M680" s="519"/>
      <c r="N680" s="519"/>
      <c r="O680" s="519"/>
      <c r="P680" s="519"/>
      <c r="Q680" s="519"/>
      <c r="R680" s="519"/>
      <c r="S680" s="519"/>
      <c r="T680" s="519"/>
      <c r="U680" s="519"/>
      <c r="V680" s="519"/>
      <c r="W680" s="519"/>
      <c r="X680" s="519"/>
      <c r="Y680" s="519"/>
      <c r="Z680" s="519"/>
      <c r="AA680" s="519"/>
      <c r="AB680" s="519"/>
      <c r="AC680" s="519"/>
      <c r="AD680" s="519"/>
      <c r="AE680" s="519"/>
      <c r="AF680" s="519"/>
      <c r="HQ680" s="519"/>
      <c r="HR680" s="519"/>
      <c r="HS680" s="519"/>
      <c r="HT680" s="519"/>
      <c r="HU680" s="519"/>
      <c r="HV680" s="519"/>
      <c r="HW680" s="519"/>
      <c r="HX680" s="519"/>
      <c r="HY680" s="519"/>
      <c r="HZ680" s="519"/>
      <c r="IA680" s="519"/>
      <c r="IB680" s="519"/>
      <c r="IC680" s="519"/>
      <c r="ID680" s="519"/>
      <c r="IE680" s="519"/>
      <c r="IF680" s="519"/>
      <c r="IG680" s="519"/>
      <c r="IH680" s="519"/>
      <c r="II680" s="519"/>
      <c r="IJ680" s="519"/>
      <c r="IK680" s="519"/>
      <c r="IL680" s="519"/>
      <c r="IM680" s="519"/>
      <c r="IN680" s="519"/>
      <c r="IO680" s="519"/>
      <c r="IP680" s="519"/>
      <c r="IQ680" s="519"/>
      <c r="IR680" s="519"/>
      <c r="IS680" s="519"/>
      <c r="IT680" s="519"/>
      <c r="IU680" s="519"/>
      <c r="IV680" s="519"/>
    </row>
    <row r="681" spans="1:256" s="510" customFormat="1" ht="24.75" customHeight="1">
      <c r="A681" s="541" t="s">
        <v>524</v>
      </c>
      <c r="B681" s="363">
        <v>1</v>
      </c>
      <c r="C681" s="363">
        <f t="shared" si="39"/>
        <v>1</v>
      </c>
      <c r="D681" s="25">
        <v>1</v>
      </c>
      <c r="E681" s="542">
        <f>D681/C681</f>
        <v>1</v>
      </c>
      <c r="F681" s="543">
        <v>12</v>
      </c>
      <c r="G681" s="542">
        <f t="shared" si="40"/>
        <v>-0.9166666666666666</v>
      </c>
      <c r="H681" s="518"/>
      <c r="I681" s="519"/>
      <c r="J681" s="519"/>
      <c r="K681" s="519"/>
      <c r="L681" s="519"/>
      <c r="M681" s="519"/>
      <c r="N681" s="519"/>
      <c r="O681" s="519"/>
      <c r="P681" s="519"/>
      <c r="Q681" s="519"/>
      <c r="R681" s="519"/>
      <c r="S681" s="519"/>
      <c r="T681" s="519"/>
      <c r="U681" s="519"/>
      <c r="V681" s="519"/>
      <c r="W681" s="519"/>
      <c r="X681" s="519"/>
      <c r="Y681" s="519"/>
      <c r="Z681" s="519"/>
      <c r="AA681" s="519"/>
      <c r="AB681" s="519"/>
      <c r="AC681" s="519"/>
      <c r="AD681" s="519"/>
      <c r="AE681" s="519"/>
      <c r="AF681" s="519"/>
      <c r="HQ681" s="519"/>
      <c r="HR681" s="519"/>
      <c r="HS681" s="519"/>
      <c r="HT681" s="519"/>
      <c r="HU681" s="519"/>
      <c r="HV681" s="519"/>
      <c r="HW681" s="519"/>
      <c r="HX681" s="519"/>
      <c r="HY681" s="519"/>
      <c r="HZ681" s="519"/>
      <c r="IA681" s="519"/>
      <c r="IB681" s="519"/>
      <c r="IC681" s="519"/>
      <c r="ID681" s="519"/>
      <c r="IE681" s="519"/>
      <c r="IF681" s="519"/>
      <c r="IG681" s="519"/>
      <c r="IH681" s="519"/>
      <c r="II681" s="519"/>
      <c r="IJ681" s="519"/>
      <c r="IK681" s="519"/>
      <c r="IL681" s="519"/>
      <c r="IM681" s="519"/>
      <c r="IN681" s="519"/>
      <c r="IO681" s="519"/>
      <c r="IP681" s="519"/>
      <c r="IQ681" s="519"/>
      <c r="IR681" s="519"/>
      <c r="IS681" s="519"/>
      <c r="IT681" s="519"/>
      <c r="IU681" s="519"/>
      <c r="IV681" s="519"/>
    </row>
    <row r="682" spans="1:8" s="508" customFormat="1" ht="24.75" customHeight="1">
      <c r="A682" s="534" t="s">
        <v>525</v>
      </c>
      <c r="B682" s="360">
        <f>SUM(B683:B684)</f>
        <v>0</v>
      </c>
      <c r="C682" s="360">
        <f t="shared" si="39"/>
        <v>11</v>
      </c>
      <c r="D682" s="360">
        <f>SUM(D683:D684)</f>
        <v>11</v>
      </c>
      <c r="E682" s="536">
        <f>D682/C682</f>
        <v>1</v>
      </c>
      <c r="F682" s="539">
        <f>SUM(F683:F684)</f>
        <v>18</v>
      </c>
      <c r="G682" s="536">
        <f t="shared" si="40"/>
        <v>-0.3888888888888889</v>
      </c>
      <c r="H682" s="540"/>
    </row>
    <row r="683" spans="1:256" s="510" customFormat="1" ht="39.75" customHeight="1">
      <c r="A683" s="541" t="s">
        <v>526</v>
      </c>
      <c r="B683" s="363"/>
      <c r="C683" s="363">
        <f t="shared" si="39"/>
        <v>11</v>
      </c>
      <c r="D683" s="363">
        <v>11</v>
      </c>
      <c r="E683" s="542">
        <f>D683/C683</f>
        <v>1</v>
      </c>
      <c r="F683" s="543">
        <v>18</v>
      </c>
      <c r="G683" s="542">
        <f t="shared" si="40"/>
        <v>-0.3888888888888889</v>
      </c>
      <c r="H683" s="518"/>
      <c r="I683" s="519"/>
      <c r="J683" s="519"/>
      <c r="K683" s="519"/>
      <c r="L683" s="519"/>
      <c r="M683" s="519"/>
      <c r="N683" s="519"/>
      <c r="O683" s="519"/>
      <c r="P683" s="519"/>
      <c r="Q683" s="519"/>
      <c r="R683" s="519"/>
      <c r="S683" s="519"/>
      <c r="T683" s="519"/>
      <c r="U683" s="519"/>
      <c r="V683" s="519"/>
      <c r="W683" s="519"/>
      <c r="X683" s="519"/>
      <c r="Y683" s="519"/>
      <c r="Z683" s="519"/>
      <c r="AA683" s="519"/>
      <c r="AB683" s="519"/>
      <c r="AC683" s="519"/>
      <c r="AD683" s="519"/>
      <c r="AE683" s="519"/>
      <c r="AF683" s="519"/>
      <c r="HQ683" s="519"/>
      <c r="HR683" s="519"/>
      <c r="HS683" s="519"/>
      <c r="HT683" s="519"/>
      <c r="HU683" s="519"/>
      <c r="HV683" s="519"/>
      <c r="HW683" s="519"/>
      <c r="HX683" s="519"/>
      <c r="HY683" s="519"/>
      <c r="HZ683" s="519"/>
      <c r="IA683" s="519"/>
      <c r="IB683" s="519"/>
      <c r="IC683" s="519"/>
      <c r="ID683" s="519"/>
      <c r="IE683" s="519"/>
      <c r="IF683" s="519"/>
      <c r="IG683" s="519"/>
      <c r="IH683" s="519"/>
      <c r="II683" s="519"/>
      <c r="IJ683" s="519"/>
      <c r="IK683" s="519"/>
      <c r="IL683" s="519"/>
      <c r="IM683" s="519"/>
      <c r="IN683" s="519"/>
      <c r="IO683" s="519"/>
      <c r="IP683" s="519"/>
      <c r="IQ683" s="519"/>
      <c r="IR683" s="519"/>
      <c r="IS683" s="519"/>
      <c r="IT683" s="519"/>
      <c r="IU683" s="519"/>
      <c r="IV683" s="519"/>
    </row>
    <row r="684" spans="1:8" s="508" customFormat="1" ht="39.75" customHeight="1">
      <c r="A684" s="541" t="s">
        <v>527</v>
      </c>
      <c r="B684" s="363"/>
      <c r="C684" s="363">
        <f t="shared" si="39"/>
        <v>0</v>
      </c>
      <c r="D684" s="363"/>
      <c r="E684" s="542"/>
      <c r="F684" s="543">
        <v>0</v>
      </c>
      <c r="G684" s="542"/>
      <c r="H684" s="544"/>
    </row>
    <row r="685" spans="1:8" s="508" customFormat="1" ht="24.75" customHeight="1">
      <c r="A685" s="534" t="s">
        <v>528</v>
      </c>
      <c r="B685" s="360">
        <f>B686</f>
        <v>1989</v>
      </c>
      <c r="C685" s="360">
        <f t="shared" si="39"/>
        <v>1983</v>
      </c>
      <c r="D685" s="360">
        <f>D686</f>
        <v>1983</v>
      </c>
      <c r="E685" s="536">
        <f>D685/C685</f>
        <v>1</v>
      </c>
      <c r="F685" s="539">
        <f>F686</f>
        <v>1876</v>
      </c>
      <c r="G685" s="536">
        <f>(D685-F685)/F685</f>
        <v>0.0570362473347548</v>
      </c>
      <c r="H685" s="540"/>
    </row>
    <row r="686" spans="1:256" s="509" customFormat="1" ht="24.75" customHeight="1">
      <c r="A686" s="541" t="s">
        <v>529</v>
      </c>
      <c r="B686" s="363">
        <v>1989</v>
      </c>
      <c r="C686" s="363">
        <f t="shared" si="39"/>
        <v>1983</v>
      </c>
      <c r="D686" s="25">
        <v>1983</v>
      </c>
      <c r="E686" s="542">
        <f>D686/C686</f>
        <v>1</v>
      </c>
      <c r="F686" s="543">
        <v>1876</v>
      </c>
      <c r="G686" s="542">
        <f>(D686-F686)/F686</f>
        <v>0.0570362473347548</v>
      </c>
      <c r="H686" s="518"/>
      <c r="I686" s="519"/>
      <c r="J686" s="519"/>
      <c r="K686" s="519"/>
      <c r="L686" s="519"/>
      <c r="M686" s="519"/>
      <c r="N686" s="519"/>
      <c r="O686" s="519"/>
      <c r="P686" s="519"/>
      <c r="Q686" s="519"/>
      <c r="R686" s="519"/>
      <c r="S686" s="519"/>
      <c r="T686" s="519"/>
      <c r="U686" s="519"/>
      <c r="V686" s="519"/>
      <c r="W686" s="519"/>
      <c r="X686" s="519"/>
      <c r="Y686" s="519"/>
      <c r="Z686" s="519"/>
      <c r="AA686" s="519"/>
      <c r="AB686" s="519"/>
      <c r="AC686" s="519"/>
      <c r="AD686" s="519"/>
      <c r="AE686" s="519"/>
      <c r="AF686" s="519"/>
      <c r="HQ686" s="519"/>
      <c r="HR686" s="519"/>
      <c r="HS686" s="519"/>
      <c r="HT686" s="519"/>
      <c r="HU686" s="519"/>
      <c r="HV686" s="519"/>
      <c r="HW686" s="519"/>
      <c r="HX686" s="519"/>
      <c r="HY686" s="519"/>
      <c r="HZ686" s="519"/>
      <c r="IA686" s="519"/>
      <c r="IB686" s="519"/>
      <c r="IC686" s="519"/>
      <c r="ID686" s="519"/>
      <c r="IE686" s="519"/>
      <c r="IF686" s="519"/>
      <c r="IG686" s="519"/>
      <c r="IH686" s="519"/>
      <c r="II686" s="519"/>
      <c r="IJ686" s="519"/>
      <c r="IK686" s="519"/>
      <c r="IL686" s="519"/>
      <c r="IM686" s="519"/>
      <c r="IN686" s="519"/>
      <c r="IO686" s="519"/>
      <c r="IP686" s="519"/>
      <c r="IQ686" s="519"/>
      <c r="IR686" s="519"/>
      <c r="IS686" s="519"/>
      <c r="IT686" s="519"/>
      <c r="IU686" s="519"/>
      <c r="IV686" s="519"/>
    </row>
    <row r="687" spans="1:8" s="508" customFormat="1" ht="24.75" customHeight="1">
      <c r="A687" s="534" t="s">
        <v>530</v>
      </c>
      <c r="B687" s="360">
        <f>B688+B693+B707+B711+B723+B726+B730+B735+B739+B743+B746+B755+B757</f>
        <v>6168</v>
      </c>
      <c r="C687" s="360">
        <f t="shared" si="39"/>
        <v>8249</v>
      </c>
      <c r="D687" s="360">
        <f>D688+D693+D707+D711+D723+D726+D730+D735+D739+D743+D746+D755+D757</f>
        <v>7843</v>
      </c>
      <c r="E687" s="536">
        <f>D687/C687</f>
        <v>0.9507819129591466</v>
      </c>
      <c r="F687" s="539">
        <f>F688+F693+F707+F711+F723+F726+F730+F735+F739+F743+F746+F755+F757</f>
        <v>7883</v>
      </c>
      <c r="G687" s="536">
        <f>(D687-F687)/F687</f>
        <v>-0.005074210326018014</v>
      </c>
      <c r="H687" s="540">
        <f>H688+H693+H707+H711+H723+H726+H730+H735+H739+H743+H746+H755+H757</f>
        <v>406</v>
      </c>
    </row>
    <row r="688" spans="1:8" s="508" customFormat="1" ht="24.75" customHeight="1">
      <c r="A688" s="534" t="s">
        <v>531</v>
      </c>
      <c r="B688" s="360">
        <f>SUM(B689:B692)</f>
        <v>352</v>
      </c>
      <c r="C688" s="360">
        <f t="shared" si="39"/>
        <v>361</v>
      </c>
      <c r="D688" s="360">
        <f>SUM(D689:D692)</f>
        <v>361</v>
      </c>
      <c r="E688" s="536">
        <f>D688/C688</f>
        <v>1</v>
      </c>
      <c r="F688" s="539">
        <f>SUM(F689:F692)</f>
        <v>358</v>
      </c>
      <c r="G688" s="536">
        <f>(D688-F688)/F688</f>
        <v>0.008379888268156424</v>
      </c>
      <c r="H688" s="540">
        <f>SUM(H689:H692)</f>
        <v>0</v>
      </c>
    </row>
    <row r="689" spans="1:256" s="510" customFormat="1" ht="24.75" customHeight="1">
      <c r="A689" s="541" t="s">
        <v>45</v>
      </c>
      <c r="B689" s="363">
        <v>352</v>
      </c>
      <c r="C689" s="363">
        <f t="shared" si="39"/>
        <v>361</v>
      </c>
      <c r="D689" s="363">
        <v>361</v>
      </c>
      <c r="E689" s="542">
        <f>D689/C689</f>
        <v>1</v>
      </c>
      <c r="F689" s="543">
        <v>354</v>
      </c>
      <c r="G689" s="542">
        <f>(D689-F689)/F689</f>
        <v>0.01977401129943503</v>
      </c>
      <c r="H689" s="518"/>
      <c r="I689" s="519"/>
      <c r="J689" s="519"/>
      <c r="K689" s="519"/>
      <c r="L689" s="519"/>
      <c r="M689" s="519"/>
      <c r="N689" s="519"/>
      <c r="O689" s="519"/>
      <c r="P689" s="519"/>
      <c r="Q689" s="519"/>
      <c r="R689" s="519"/>
      <c r="S689" s="519"/>
      <c r="T689" s="519"/>
      <c r="U689" s="519"/>
      <c r="V689" s="519"/>
      <c r="W689" s="519"/>
      <c r="X689" s="519"/>
      <c r="Y689" s="519"/>
      <c r="Z689" s="519"/>
      <c r="AA689" s="519"/>
      <c r="AB689" s="519"/>
      <c r="AC689" s="519"/>
      <c r="AD689" s="519"/>
      <c r="AE689" s="519"/>
      <c r="AF689" s="519"/>
      <c r="HQ689" s="519"/>
      <c r="HR689" s="519"/>
      <c r="HS689" s="519"/>
      <c r="HT689" s="519"/>
      <c r="HU689" s="519"/>
      <c r="HV689" s="519"/>
      <c r="HW689" s="519"/>
      <c r="HX689" s="519"/>
      <c r="HY689" s="519"/>
      <c r="HZ689" s="519"/>
      <c r="IA689" s="519"/>
      <c r="IB689" s="519"/>
      <c r="IC689" s="519"/>
      <c r="ID689" s="519"/>
      <c r="IE689" s="519"/>
      <c r="IF689" s="519"/>
      <c r="IG689" s="519"/>
      <c r="IH689" s="519"/>
      <c r="II689" s="519"/>
      <c r="IJ689" s="519"/>
      <c r="IK689" s="519"/>
      <c r="IL689" s="519"/>
      <c r="IM689" s="519"/>
      <c r="IN689" s="519"/>
      <c r="IO689" s="519"/>
      <c r="IP689" s="519"/>
      <c r="IQ689" s="519"/>
      <c r="IR689" s="519"/>
      <c r="IS689" s="519"/>
      <c r="IT689" s="519"/>
      <c r="IU689" s="519"/>
      <c r="IV689" s="519"/>
    </row>
    <row r="690" spans="1:8" s="508" customFormat="1" ht="24.75" customHeight="1">
      <c r="A690" s="541" t="s">
        <v>46</v>
      </c>
      <c r="B690" s="363"/>
      <c r="C690" s="363">
        <f t="shared" si="39"/>
        <v>0</v>
      </c>
      <c r="D690" s="360"/>
      <c r="E690" s="542"/>
      <c r="F690" s="543">
        <v>0</v>
      </c>
      <c r="G690" s="542"/>
      <c r="H690" s="544"/>
    </row>
    <row r="691" spans="1:256" s="510" customFormat="1" ht="24.75" customHeight="1">
      <c r="A691" s="541" t="s">
        <v>47</v>
      </c>
      <c r="B691" s="363"/>
      <c r="C691" s="363">
        <f t="shared" si="39"/>
        <v>0</v>
      </c>
      <c r="D691" s="363"/>
      <c r="E691" s="542"/>
      <c r="F691" s="537">
        <v>0</v>
      </c>
      <c r="G691" s="542"/>
      <c r="H691" s="518"/>
      <c r="I691" s="519"/>
      <c r="J691" s="519"/>
      <c r="K691" s="519"/>
      <c r="L691" s="519"/>
      <c r="M691" s="519"/>
      <c r="N691" s="519"/>
      <c r="O691" s="519"/>
      <c r="P691" s="519"/>
      <c r="Q691" s="519"/>
      <c r="R691" s="519"/>
      <c r="S691" s="519"/>
      <c r="T691" s="519"/>
      <c r="U691" s="519"/>
      <c r="V691" s="519"/>
      <c r="W691" s="519"/>
      <c r="X691" s="519"/>
      <c r="Y691" s="519"/>
      <c r="Z691" s="519"/>
      <c r="AA691" s="519"/>
      <c r="AB691" s="519"/>
      <c r="AC691" s="519"/>
      <c r="AD691" s="519"/>
      <c r="AE691" s="519"/>
      <c r="AF691" s="519"/>
      <c r="HQ691" s="519"/>
      <c r="HR691" s="519"/>
      <c r="HS691" s="519"/>
      <c r="HT691" s="519"/>
      <c r="HU691" s="519"/>
      <c r="HV691" s="519"/>
      <c r="HW691" s="519"/>
      <c r="HX691" s="519"/>
      <c r="HY691" s="519"/>
      <c r="HZ691" s="519"/>
      <c r="IA691" s="519"/>
      <c r="IB691" s="519"/>
      <c r="IC691" s="519"/>
      <c r="ID691" s="519"/>
      <c r="IE691" s="519"/>
      <c r="IF691" s="519"/>
      <c r="IG691" s="519"/>
      <c r="IH691" s="519"/>
      <c r="II691" s="519"/>
      <c r="IJ691" s="519"/>
      <c r="IK691" s="519"/>
      <c r="IL691" s="519"/>
      <c r="IM691" s="519"/>
      <c r="IN691" s="519"/>
      <c r="IO691" s="519"/>
      <c r="IP691" s="519"/>
      <c r="IQ691" s="519"/>
      <c r="IR691" s="519"/>
      <c r="IS691" s="519"/>
      <c r="IT691" s="519"/>
      <c r="IU691" s="519"/>
      <c r="IV691" s="519"/>
    </row>
    <row r="692" spans="1:256" s="509" customFormat="1" ht="24.75" customHeight="1">
      <c r="A692" s="541" t="s">
        <v>532</v>
      </c>
      <c r="B692" s="363"/>
      <c r="C692" s="363">
        <f t="shared" si="39"/>
        <v>0</v>
      </c>
      <c r="D692" s="363"/>
      <c r="E692" s="542"/>
      <c r="F692" s="543">
        <v>4</v>
      </c>
      <c r="G692" s="542">
        <f>(D692-F692)/F692</f>
        <v>-1</v>
      </c>
      <c r="H692" s="518"/>
      <c r="I692" s="519"/>
      <c r="J692" s="519"/>
      <c r="K692" s="519"/>
      <c r="L692" s="519"/>
      <c r="M692" s="519"/>
      <c r="N692" s="519"/>
      <c r="O692" s="519"/>
      <c r="P692" s="519"/>
      <c r="Q692" s="519"/>
      <c r="R692" s="519"/>
      <c r="S692" s="519"/>
      <c r="T692" s="519"/>
      <c r="U692" s="519"/>
      <c r="V692" s="519"/>
      <c r="W692" s="519"/>
      <c r="X692" s="519"/>
      <c r="Y692" s="519"/>
      <c r="Z692" s="519"/>
      <c r="AA692" s="519"/>
      <c r="AB692" s="519"/>
      <c r="AC692" s="519"/>
      <c r="AD692" s="519"/>
      <c r="AE692" s="519"/>
      <c r="AF692" s="519"/>
      <c r="HQ692" s="519"/>
      <c r="HR692" s="519"/>
      <c r="HS692" s="519"/>
      <c r="HT692" s="519"/>
      <c r="HU692" s="519"/>
      <c r="HV692" s="519"/>
      <c r="HW692" s="519"/>
      <c r="HX692" s="519"/>
      <c r="HY692" s="519"/>
      <c r="HZ692" s="519"/>
      <c r="IA692" s="519"/>
      <c r="IB692" s="519"/>
      <c r="IC692" s="519"/>
      <c r="ID692" s="519"/>
      <c r="IE692" s="519"/>
      <c r="IF692" s="519"/>
      <c r="IG692" s="519"/>
      <c r="IH692" s="519"/>
      <c r="II692" s="519"/>
      <c r="IJ692" s="519"/>
      <c r="IK692" s="519"/>
      <c r="IL692" s="519"/>
      <c r="IM692" s="519"/>
      <c r="IN692" s="519"/>
      <c r="IO692" s="519"/>
      <c r="IP692" s="519"/>
      <c r="IQ692" s="519"/>
      <c r="IR692" s="519"/>
      <c r="IS692" s="519"/>
      <c r="IT692" s="519"/>
      <c r="IU692" s="519"/>
      <c r="IV692" s="519"/>
    </row>
    <row r="693" spans="1:8" s="508" customFormat="1" ht="24.75" customHeight="1" hidden="1">
      <c r="A693" s="534" t="s">
        <v>533</v>
      </c>
      <c r="B693" s="360">
        <f>SUM(B694:B706)</f>
        <v>0</v>
      </c>
      <c r="C693" s="360">
        <f t="shared" si="39"/>
        <v>0</v>
      </c>
      <c r="D693" s="360">
        <f>SUM(D694:D706)</f>
        <v>0</v>
      </c>
      <c r="E693" s="536"/>
      <c r="F693" s="539">
        <f>SUM(F694:F706)</f>
        <v>0</v>
      </c>
      <c r="G693" s="536"/>
      <c r="H693" s="540">
        <f>SUM(H694:H706)</f>
        <v>0</v>
      </c>
    </row>
    <row r="694" spans="1:256" s="506" customFormat="1" ht="24.75" customHeight="1" hidden="1">
      <c r="A694" s="541" t="s">
        <v>534</v>
      </c>
      <c r="B694" s="363"/>
      <c r="C694" s="363">
        <f t="shared" si="39"/>
        <v>0</v>
      </c>
      <c r="D694" s="363"/>
      <c r="E694" s="542"/>
      <c r="F694" s="543"/>
      <c r="G694" s="542"/>
      <c r="H694" s="518"/>
      <c r="I694" s="519"/>
      <c r="J694" s="519"/>
      <c r="K694" s="519"/>
      <c r="L694" s="519"/>
      <c r="M694" s="519"/>
      <c r="N694" s="519"/>
      <c r="O694" s="519"/>
      <c r="P694" s="519"/>
      <c r="Q694" s="519"/>
      <c r="R694" s="519"/>
      <c r="S694" s="519"/>
      <c r="T694" s="519"/>
      <c r="U694" s="519"/>
      <c r="V694" s="519"/>
      <c r="W694" s="519"/>
      <c r="X694" s="519"/>
      <c r="Y694" s="519"/>
      <c r="Z694" s="519"/>
      <c r="AA694" s="519"/>
      <c r="AB694" s="519"/>
      <c r="AC694" s="519"/>
      <c r="AD694" s="519"/>
      <c r="AE694" s="519"/>
      <c r="AF694" s="519"/>
      <c r="HQ694" s="519"/>
      <c r="HR694" s="519"/>
      <c r="HS694" s="519"/>
      <c r="HT694" s="519"/>
      <c r="HU694" s="519"/>
      <c r="HV694" s="519"/>
      <c r="HW694" s="519"/>
      <c r="HX694" s="519"/>
      <c r="HY694" s="519"/>
      <c r="HZ694" s="519"/>
      <c r="IA694" s="519"/>
      <c r="IB694" s="519"/>
      <c r="IC694" s="519"/>
      <c r="ID694" s="519"/>
      <c r="IE694" s="519"/>
      <c r="IF694" s="519"/>
      <c r="IG694" s="519"/>
      <c r="IH694" s="519"/>
      <c r="II694" s="519"/>
      <c r="IJ694" s="519"/>
      <c r="IK694" s="519"/>
      <c r="IL694" s="519"/>
      <c r="IM694" s="519"/>
      <c r="IN694" s="519"/>
      <c r="IO694" s="519"/>
      <c r="IP694" s="519"/>
      <c r="IQ694" s="519"/>
      <c r="IR694" s="519"/>
      <c r="IS694" s="519"/>
      <c r="IT694" s="519"/>
      <c r="IU694" s="519"/>
      <c r="IV694" s="519"/>
    </row>
    <row r="695" spans="1:8" s="508" customFormat="1" ht="24.75" customHeight="1" hidden="1">
      <c r="A695" s="541" t="s">
        <v>535</v>
      </c>
      <c r="B695" s="363"/>
      <c r="C695" s="363">
        <f t="shared" si="39"/>
        <v>0</v>
      </c>
      <c r="D695" s="363"/>
      <c r="E695" s="542"/>
      <c r="F695" s="543"/>
      <c r="G695" s="542"/>
      <c r="H695" s="544"/>
    </row>
    <row r="696" spans="1:256" s="506" customFormat="1" ht="24.75" customHeight="1" hidden="1">
      <c r="A696" s="541" t="s">
        <v>536</v>
      </c>
      <c r="B696" s="363"/>
      <c r="C696" s="363">
        <f t="shared" si="39"/>
        <v>0</v>
      </c>
      <c r="D696" s="363"/>
      <c r="E696" s="542"/>
      <c r="F696" s="543"/>
      <c r="G696" s="542"/>
      <c r="H696" s="518"/>
      <c r="I696" s="519"/>
      <c r="J696" s="519"/>
      <c r="K696" s="519"/>
      <c r="L696" s="519"/>
      <c r="M696" s="519"/>
      <c r="N696" s="519"/>
      <c r="O696" s="519"/>
      <c r="P696" s="519"/>
      <c r="Q696" s="519"/>
      <c r="R696" s="519"/>
      <c r="S696" s="519"/>
      <c r="T696" s="519"/>
      <c r="U696" s="519"/>
      <c r="V696" s="519"/>
      <c r="W696" s="519"/>
      <c r="X696" s="519"/>
      <c r="Y696" s="519"/>
      <c r="Z696" s="519"/>
      <c r="AA696" s="519"/>
      <c r="AB696" s="519"/>
      <c r="AC696" s="519"/>
      <c r="AD696" s="519"/>
      <c r="AE696" s="519"/>
      <c r="AF696" s="519"/>
      <c r="HQ696" s="519"/>
      <c r="HR696" s="519"/>
      <c r="HS696" s="519"/>
      <c r="HT696" s="519"/>
      <c r="HU696" s="519"/>
      <c r="HV696" s="519"/>
      <c r="HW696" s="519"/>
      <c r="HX696" s="519"/>
      <c r="HY696" s="519"/>
      <c r="HZ696" s="519"/>
      <c r="IA696" s="519"/>
      <c r="IB696" s="519"/>
      <c r="IC696" s="519"/>
      <c r="ID696" s="519"/>
      <c r="IE696" s="519"/>
      <c r="IF696" s="519"/>
      <c r="IG696" s="519"/>
      <c r="IH696" s="519"/>
      <c r="II696" s="519"/>
      <c r="IJ696" s="519"/>
      <c r="IK696" s="519"/>
      <c r="IL696" s="519"/>
      <c r="IM696" s="519"/>
      <c r="IN696" s="519"/>
      <c r="IO696" s="519"/>
      <c r="IP696" s="519"/>
      <c r="IQ696" s="519"/>
      <c r="IR696" s="519"/>
      <c r="IS696" s="519"/>
      <c r="IT696" s="519"/>
      <c r="IU696" s="519"/>
      <c r="IV696" s="519"/>
    </row>
    <row r="697" spans="1:256" s="511" customFormat="1" ht="24.75" customHeight="1" hidden="1">
      <c r="A697" s="541" t="s">
        <v>537</v>
      </c>
      <c r="B697" s="363"/>
      <c r="C697" s="363">
        <f t="shared" si="39"/>
        <v>0</v>
      </c>
      <c r="D697" s="363"/>
      <c r="E697" s="542"/>
      <c r="F697" s="543"/>
      <c r="G697" s="542"/>
      <c r="H697" s="518"/>
      <c r="I697" s="519"/>
      <c r="J697" s="519"/>
      <c r="K697" s="519"/>
      <c r="L697" s="519"/>
      <c r="M697" s="519"/>
      <c r="N697" s="519"/>
      <c r="O697" s="519"/>
      <c r="P697" s="519"/>
      <c r="Q697" s="519"/>
      <c r="R697" s="519"/>
      <c r="S697" s="519"/>
      <c r="T697" s="519"/>
      <c r="U697" s="519"/>
      <c r="V697" s="519"/>
      <c r="W697" s="519"/>
      <c r="X697" s="519"/>
      <c r="Y697" s="519"/>
      <c r="Z697" s="519"/>
      <c r="AA697" s="519"/>
      <c r="AB697" s="519"/>
      <c r="AC697" s="519"/>
      <c r="AD697" s="519"/>
      <c r="AE697" s="519"/>
      <c r="AF697" s="519"/>
      <c r="HQ697" s="519"/>
      <c r="HR697" s="519"/>
      <c r="HS697" s="519"/>
      <c r="HT697" s="519"/>
      <c r="HU697" s="519"/>
      <c r="HV697" s="519"/>
      <c r="HW697" s="519"/>
      <c r="HX697" s="519"/>
      <c r="HY697" s="519"/>
      <c r="HZ697" s="519"/>
      <c r="IA697" s="519"/>
      <c r="IB697" s="519"/>
      <c r="IC697" s="519"/>
      <c r="ID697" s="519"/>
      <c r="IE697" s="519"/>
      <c r="IF697" s="519"/>
      <c r="IG697" s="519"/>
      <c r="IH697" s="519"/>
      <c r="II697" s="519"/>
      <c r="IJ697" s="519"/>
      <c r="IK697" s="519"/>
      <c r="IL697" s="519"/>
      <c r="IM697" s="519"/>
      <c r="IN697" s="519"/>
      <c r="IO697" s="519"/>
      <c r="IP697" s="519"/>
      <c r="IQ697" s="519"/>
      <c r="IR697" s="519"/>
      <c r="IS697" s="519"/>
      <c r="IT697" s="519"/>
      <c r="IU697" s="519"/>
      <c r="IV697" s="519"/>
    </row>
    <row r="698" spans="1:8" s="508" customFormat="1" ht="24.75" customHeight="1" hidden="1">
      <c r="A698" s="541" t="s">
        <v>538</v>
      </c>
      <c r="B698" s="363"/>
      <c r="C698" s="363">
        <f t="shared" si="39"/>
        <v>0</v>
      </c>
      <c r="D698" s="363"/>
      <c r="E698" s="542"/>
      <c r="F698" s="543"/>
      <c r="G698" s="542"/>
      <c r="H698" s="544"/>
    </row>
    <row r="699" spans="1:256" s="506" customFormat="1" ht="24.75" customHeight="1" hidden="1">
      <c r="A699" s="541" t="s">
        <v>539</v>
      </c>
      <c r="B699" s="363"/>
      <c r="C699" s="363">
        <f t="shared" si="39"/>
        <v>0</v>
      </c>
      <c r="D699" s="363"/>
      <c r="E699" s="542"/>
      <c r="F699" s="543"/>
      <c r="G699" s="542"/>
      <c r="H699" s="518"/>
      <c r="I699" s="519"/>
      <c r="J699" s="519"/>
      <c r="K699" s="519"/>
      <c r="L699" s="519"/>
      <c r="M699" s="519"/>
      <c r="N699" s="519"/>
      <c r="O699" s="519"/>
      <c r="P699" s="519"/>
      <c r="Q699" s="519"/>
      <c r="R699" s="519"/>
      <c r="S699" s="519"/>
      <c r="T699" s="519"/>
      <c r="U699" s="519"/>
      <c r="V699" s="519"/>
      <c r="W699" s="519"/>
      <c r="X699" s="519"/>
      <c r="Y699" s="519"/>
      <c r="Z699" s="519"/>
      <c r="AA699" s="519"/>
      <c r="AB699" s="519"/>
      <c r="AC699" s="519"/>
      <c r="AD699" s="519"/>
      <c r="AE699" s="519"/>
      <c r="AF699" s="519"/>
      <c r="HQ699" s="519"/>
      <c r="HR699" s="519"/>
      <c r="HS699" s="519"/>
      <c r="HT699" s="519"/>
      <c r="HU699" s="519"/>
      <c r="HV699" s="519"/>
      <c r="HW699" s="519"/>
      <c r="HX699" s="519"/>
      <c r="HY699" s="519"/>
      <c r="HZ699" s="519"/>
      <c r="IA699" s="519"/>
      <c r="IB699" s="519"/>
      <c r="IC699" s="519"/>
      <c r="ID699" s="519"/>
      <c r="IE699" s="519"/>
      <c r="IF699" s="519"/>
      <c r="IG699" s="519"/>
      <c r="IH699" s="519"/>
      <c r="II699" s="519"/>
      <c r="IJ699" s="519"/>
      <c r="IK699" s="519"/>
      <c r="IL699" s="519"/>
      <c r="IM699" s="519"/>
      <c r="IN699" s="519"/>
      <c r="IO699" s="519"/>
      <c r="IP699" s="519"/>
      <c r="IQ699" s="519"/>
      <c r="IR699" s="519"/>
      <c r="IS699" s="519"/>
      <c r="IT699" s="519"/>
      <c r="IU699" s="519"/>
      <c r="IV699" s="519"/>
    </row>
    <row r="700" spans="1:256" s="511" customFormat="1" ht="24.75" customHeight="1" hidden="1">
      <c r="A700" s="541" t="s">
        <v>540</v>
      </c>
      <c r="B700" s="363"/>
      <c r="C700" s="363">
        <f t="shared" si="39"/>
        <v>0</v>
      </c>
      <c r="D700" s="363"/>
      <c r="E700" s="542"/>
      <c r="F700" s="543"/>
      <c r="G700" s="542"/>
      <c r="H700" s="518"/>
      <c r="I700" s="519"/>
      <c r="J700" s="519"/>
      <c r="K700" s="519"/>
      <c r="L700" s="519"/>
      <c r="M700" s="519"/>
      <c r="N700" s="519"/>
      <c r="O700" s="519"/>
      <c r="P700" s="519"/>
      <c r="Q700" s="519"/>
      <c r="R700" s="519"/>
      <c r="S700" s="519"/>
      <c r="T700" s="519"/>
      <c r="U700" s="519"/>
      <c r="V700" s="519"/>
      <c r="W700" s="519"/>
      <c r="X700" s="519"/>
      <c r="Y700" s="519"/>
      <c r="Z700" s="519"/>
      <c r="AA700" s="519"/>
      <c r="AB700" s="519"/>
      <c r="AC700" s="519"/>
      <c r="AD700" s="519"/>
      <c r="AE700" s="519"/>
      <c r="AF700" s="519"/>
      <c r="HQ700" s="519"/>
      <c r="HR700" s="519"/>
      <c r="HS700" s="519"/>
      <c r="HT700" s="519"/>
      <c r="HU700" s="519"/>
      <c r="HV700" s="519"/>
      <c r="HW700" s="519"/>
      <c r="HX700" s="519"/>
      <c r="HY700" s="519"/>
      <c r="HZ700" s="519"/>
      <c r="IA700" s="519"/>
      <c r="IB700" s="519"/>
      <c r="IC700" s="519"/>
      <c r="ID700" s="519"/>
      <c r="IE700" s="519"/>
      <c r="IF700" s="519"/>
      <c r="IG700" s="519"/>
      <c r="IH700" s="519"/>
      <c r="II700" s="519"/>
      <c r="IJ700" s="519"/>
      <c r="IK700" s="519"/>
      <c r="IL700" s="519"/>
      <c r="IM700" s="519"/>
      <c r="IN700" s="519"/>
      <c r="IO700" s="519"/>
      <c r="IP700" s="519"/>
      <c r="IQ700" s="519"/>
      <c r="IR700" s="519"/>
      <c r="IS700" s="519"/>
      <c r="IT700" s="519"/>
      <c r="IU700" s="519"/>
      <c r="IV700" s="519"/>
    </row>
    <row r="701" spans="1:8" s="508" customFormat="1" ht="24.75" customHeight="1" hidden="1">
      <c r="A701" s="541" t="s">
        <v>541</v>
      </c>
      <c r="B701" s="363"/>
      <c r="C701" s="363">
        <f t="shared" si="39"/>
        <v>0</v>
      </c>
      <c r="D701" s="363"/>
      <c r="E701" s="542"/>
      <c r="F701" s="543"/>
      <c r="G701" s="542"/>
      <c r="H701" s="544"/>
    </row>
    <row r="702" spans="1:256" s="506" customFormat="1" ht="24.75" customHeight="1" hidden="1">
      <c r="A702" s="541" t="s">
        <v>542</v>
      </c>
      <c r="B702" s="363"/>
      <c r="C702" s="363">
        <f t="shared" si="39"/>
        <v>0</v>
      </c>
      <c r="D702" s="363"/>
      <c r="E702" s="542"/>
      <c r="F702" s="543"/>
      <c r="G702" s="542"/>
      <c r="H702" s="518"/>
      <c r="I702" s="519"/>
      <c r="J702" s="519"/>
      <c r="K702" s="519"/>
      <c r="L702" s="519"/>
      <c r="M702" s="519"/>
      <c r="N702" s="519"/>
      <c r="O702" s="519"/>
      <c r="P702" s="519"/>
      <c r="Q702" s="519"/>
      <c r="R702" s="519"/>
      <c r="S702" s="519"/>
      <c r="T702" s="519"/>
      <c r="U702" s="519"/>
      <c r="V702" s="519"/>
      <c r="W702" s="519"/>
      <c r="X702" s="519"/>
      <c r="Y702" s="519"/>
      <c r="Z702" s="519"/>
      <c r="AA702" s="519"/>
      <c r="AB702" s="519"/>
      <c r="AC702" s="519"/>
      <c r="AD702" s="519"/>
      <c r="AE702" s="519"/>
      <c r="AF702" s="519"/>
      <c r="HQ702" s="519"/>
      <c r="HR702" s="519"/>
      <c r="HS702" s="519"/>
      <c r="HT702" s="519"/>
      <c r="HU702" s="519"/>
      <c r="HV702" s="519"/>
      <c r="HW702" s="519"/>
      <c r="HX702" s="519"/>
      <c r="HY702" s="519"/>
      <c r="HZ702" s="519"/>
      <c r="IA702" s="519"/>
      <c r="IB702" s="519"/>
      <c r="IC702" s="519"/>
      <c r="ID702" s="519"/>
      <c r="IE702" s="519"/>
      <c r="IF702" s="519"/>
      <c r="IG702" s="519"/>
      <c r="IH702" s="519"/>
      <c r="II702" s="519"/>
      <c r="IJ702" s="519"/>
      <c r="IK702" s="519"/>
      <c r="IL702" s="519"/>
      <c r="IM702" s="519"/>
      <c r="IN702" s="519"/>
      <c r="IO702" s="519"/>
      <c r="IP702" s="519"/>
      <c r="IQ702" s="519"/>
      <c r="IR702" s="519"/>
      <c r="IS702" s="519"/>
      <c r="IT702" s="519"/>
      <c r="IU702" s="519"/>
      <c r="IV702" s="519"/>
    </row>
    <row r="703" spans="1:8" s="508" customFormat="1" ht="24.75" customHeight="1" hidden="1">
      <c r="A703" s="541" t="s">
        <v>543</v>
      </c>
      <c r="B703" s="363"/>
      <c r="C703" s="363">
        <f t="shared" si="39"/>
        <v>0</v>
      </c>
      <c r="D703" s="363"/>
      <c r="E703" s="542"/>
      <c r="F703" s="543"/>
      <c r="G703" s="542"/>
      <c r="H703" s="544"/>
    </row>
    <row r="704" spans="1:8" s="508" customFormat="1" ht="24.75" customHeight="1" hidden="1">
      <c r="A704" s="541" t="s">
        <v>544</v>
      </c>
      <c r="B704" s="363"/>
      <c r="C704" s="363">
        <f t="shared" si="39"/>
        <v>0</v>
      </c>
      <c r="D704" s="363"/>
      <c r="E704" s="542"/>
      <c r="F704" s="543">
        <v>0</v>
      </c>
      <c r="G704" s="542"/>
      <c r="H704" s="544"/>
    </row>
    <row r="705" spans="1:256" s="509" customFormat="1" ht="24.75" customHeight="1" hidden="1">
      <c r="A705" s="541" t="s">
        <v>545</v>
      </c>
      <c r="B705" s="363"/>
      <c r="C705" s="363">
        <f t="shared" si="39"/>
        <v>0</v>
      </c>
      <c r="D705" s="363"/>
      <c r="E705" s="542"/>
      <c r="F705" s="543">
        <v>0</v>
      </c>
      <c r="G705" s="542"/>
      <c r="H705" s="518"/>
      <c r="I705" s="519"/>
      <c r="J705" s="519"/>
      <c r="K705" s="519"/>
      <c r="L705" s="519"/>
      <c r="M705" s="519"/>
      <c r="N705" s="519"/>
      <c r="O705" s="519"/>
      <c r="P705" s="519"/>
      <c r="Q705" s="519"/>
      <c r="R705" s="519"/>
      <c r="S705" s="519"/>
      <c r="T705" s="519"/>
      <c r="U705" s="519"/>
      <c r="V705" s="519"/>
      <c r="W705" s="519"/>
      <c r="X705" s="519"/>
      <c r="Y705" s="519"/>
      <c r="Z705" s="519"/>
      <c r="AA705" s="519"/>
      <c r="AB705" s="519"/>
      <c r="AC705" s="519"/>
      <c r="AD705" s="519"/>
      <c r="AE705" s="519"/>
      <c r="AF705" s="519"/>
      <c r="HQ705" s="519"/>
      <c r="HR705" s="519"/>
      <c r="HS705" s="519"/>
      <c r="HT705" s="519"/>
      <c r="HU705" s="519"/>
      <c r="HV705" s="519"/>
      <c r="HW705" s="519"/>
      <c r="HX705" s="519"/>
      <c r="HY705" s="519"/>
      <c r="HZ705" s="519"/>
      <c r="IA705" s="519"/>
      <c r="IB705" s="519"/>
      <c r="IC705" s="519"/>
      <c r="ID705" s="519"/>
      <c r="IE705" s="519"/>
      <c r="IF705" s="519"/>
      <c r="IG705" s="519"/>
      <c r="IH705" s="519"/>
      <c r="II705" s="519"/>
      <c r="IJ705" s="519"/>
      <c r="IK705" s="519"/>
      <c r="IL705" s="519"/>
      <c r="IM705" s="519"/>
      <c r="IN705" s="519"/>
      <c r="IO705" s="519"/>
      <c r="IP705" s="519"/>
      <c r="IQ705" s="519"/>
      <c r="IR705" s="519"/>
      <c r="IS705" s="519"/>
      <c r="IT705" s="519"/>
      <c r="IU705" s="519"/>
      <c r="IV705" s="519"/>
    </row>
    <row r="706" spans="1:256" s="510" customFormat="1" ht="24.75" customHeight="1" hidden="1">
      <c r="A706" s="541" t="s">
        <v>546</v>
      </c>
      <c r="B706" s="363"/>
      <c r="C706" s="363">
        <f t="shared" si="39"/>
        <v>0</v>
      </c>
      <c r="D706" s="363"/>
      <c r="E706" s="542"/>
      <c r="F706" s="543"/>
      <c r="G706" s="542"/>
      <c r="H706" s="518"/>
      <c r="I706" s="519"/>
      <c r="J706" s="519"/>
      <c r="K706" s="519"/>
      <c r="L706" s="519"/>
      <c r="M706" s="519"/>
      <c r="N706" s="519"/>
      <c r="O706" s="519"/>
      <c r="P706" s="519"/>
      <c r="Q706" s="519"/>
      <c r="R706" s="519"/>
      <c r="S706" s="519"/>
      <c r="T706" s="519"/>
      <c r="U706" s="519"/>
      <c r="V706" s="519"/>
      <c r="W706" s="519"/>
      <c r="X706" s="519"/>
      <c r="Y706" s="519"/>
      <c r="Z706" s="519"/>
      <c r="AA706" s="519"/>
      <c r="AB706" s="519"/>
      <c r="AC706" s="519"/>
      <c r="AD706" s="519"/>
      <c r="AE706" s="519"/>
      <c r="AF706" s="519"/>
      <c r="HQ706" s="519"/>
      <c r="HR706" s="519"/>
      <c r="HS706" s="519"/>
      <c r="HT706" s="519"/>
      <c r="HU706" s="519"/>
      <c r="HV706" s="519"/>
      <c r="HW706" s="519"/>
      <c r="HX706" s="519"/>
      <c r="HY706" s="519"/>
      <c r="HZ706" s="519"/>
      <c r="IA706" s="519"/>
      <c r="IB706" s="519"/>
      <c r="IC706" s="519"/>
      <c r="ID706" s="519"/>
      <c r="IE706" s="519"/>
      <c r="IF706" s="519"/>
      <c r="IG706" s="519"/>
      <c r="IH706" s="519"/>
      <c r="II706" s="519"/>
      <c r="IJ706" s="519"/>
      <c r="IK706" s="519"/>
      <c r="IL706" s="519"/>
      <c r="IM706" s="519"/>
      <c r="IN706" s="519"/>
      <c r="IO706" s="519"/>
      <c r="IP706" s="519"/>
      <c r="IQ706" s="519"/>
      <c r="IR706" s="519"/>
      <c r="IS706" s="519"/>
      <c r="IT706" s="519"/>
      <c r="IU706" s="519"/>
      <c r="IV706" s="519"/>
    </row>
    <row r="707" spans="1:8" s="508" customFormat="1" ht="24.75" customHeight="1">
      <c r="A707" s="534" t="s">
        <v>547</v>
      </c>
      <c r="B707" s="360">
        <f>SUM(B708:B710)</f>
        <v>1471</v>
      </c>
      <c r="C707" s="360">
        <f t="shared" si="39"/>
        <v>1699</v>
      </c>
      <c r="D707" s="360">
        <f>SUM(D708:D710)</f>
        <v>1699</v>
      </c>
      <c r="E707" s="536">
        <f aca="true" t="shared" si="41" ref="E707:E714">D707/C707</f>
        <v>1</v>
      </c>
      <c r="F707" s="539">
        <f>SUM(F708:F710)</f>
        <v>1468</v>
      </c>
      <c r="G707" s="536">
        <f aca="true" t="shared" si="42" ref="G707:G714">(D707-F707)/F707</f>
        <v>0.15735694822888283</v>
      </c>
      <c r="H707" s="540">
        <f>SUM(H708:H710)</f>
        <v>0</v>
      </c>
    </row>
    <row r="708" spans="1:256" s="510" customFormat="1" ht="24.75" customHeight="1">
      <c r="A708" s="541" t="s">
        <v>548</v>
      </c>
      <c r="B708" s="363"/>
      <c r="C708" s="363">
        <f t="shared" si="39"/>
        <v>0</v>
      </c>
      <c r="D708" s="25"/>
      <c r="E708" s="542"/>
      <c r="F708" s="543">
        <v>0</v>
      </c>
      <c r="G708" s="542"/>
      <c r="H708" s="518"/>
      <c r="I708" s="519"/>
      <c r="J708" s="519"/>
      <c r="K708" s="519"/>
      <c r="L708" s="519"/>
      <c r="M708" s="519"/>
      <c r="N708" s="519"/>
      <c r="O708" s="519"/>
      <c r="P708" s="519"/>
      <c r="Q708" s="519"/>
      <c r="R708" s="519"/>
      <c r="S708" s="519"/>
      <c r="T708" s="519"/>
      <c r="U708" s="519"/>
      <c r="V708" s="519"/>
      <c r="W708" s="519"/>
      <c r="X708" s="519"/>
      <c r="Y708" s="519"/>
      <c r="Z708" s="519"/>
      <c r="AA708" s="519"/>
      <c r="AB708" s="519"/>
      <c r="AC708" s="519"/>
      <c r="AD708" s="519"/>
      <c r="AE708" s="519"/>
      <c r="AF708" s="519"/>
      <c r="HQ708" s="519"/>
      <c r="HR708" s="519"/>
      <c r="HS708" s="519"/>
      <c r="HT708" s="519"/>
      <c r="HU708" s="519"/>
      <c r="HV708" s="519"/>
      <c r="HW708" s="519"/>
      <c r="HX708" s="519"/>
      <c r="HY708" s="519"/>
      <c r="HZ708" s="519"/>
      <c r="IA708" s="519"/>
      <c r="IB708" s="519"/>
      <c r="IC708" s="519"/>
      <c r="ID708" s="519"/>
      <c r="IE708" s="519"/>
      <c r="IF708" s="519"/>
      <c r="IG708" s="519"/>
      <c r="IH708" s="519"/>
      <c r="II708" s="519"/>
      <c r="IJ708" s="519"/>
      <c r="IK708" s="519"/>
      <c r="IL708" s="519"/>
      <c r="IM708" s="519"/>
      <c r="IN708" s="519"/>
      <c r="IO708" s="519"/>
      <c r="IP708" s="519"/>
      <c r="IQ708" s="519"/>
      <c r="IR708" s="519"/>
      <c r="IS708" s="519"/>
      <c r="IT708" s="519"/>
      <c r="IU708" s="519"/>
      <c r="IV708" s="519"/>
    </row>
    <row r="709" spans="1:256" s="509" customFormat="1" ht="24.75" customHeight="1">
      <c r="A709" s="541" t="s">
        <v>549</v>
      </c>
      <c r="B709" s="363"/>
      <c r="C709" s="363">
        <f t="shared" si="39"/>
        <v>0</v>
      </c>
      <c r="D709" s="25"/>
      <c r="E709" s="542"/>
      <c r="F709" s="543">
        <v>0</v>
      </c>
      <c r="G709" s="542"/>
      <c r="H709" s="518"/>
      <c r="I709" s="519"/>
      <c r="J709" s="519"/>
      <c r="K709" s="519"/>
      <c r="L709" s="519"/>
      <c r="M709" s="519"/>
      <c r="N709" s="519"/>
      <c r="O709" s="519"/>
      <c r="P709" s="519"/>
      <c r="Q709" s="519"/>
      <c r="R709" s="519"/>
      <c r="S709" s="519"/>
      <c r="T709" s="519"/>
      <c r="U709" s="519"/>
      <c r="V709" s="519"/>
      <c r="W709" s="519"/>
      <c r="X709" s="519"/>
      <c r="Y709" s="519"/>
      <c r="Z709" s="519"/>
      <c r="AA709" s="519"/>
      <c r="AB709" s="519"/>
      <c r="AC709" s="519"/>
      <c r="AD709" s="519"/>
      <c r="AE709" s="519"/>
      <c r="AF709" s="519"/>
      <c r="HQ709" s="519"/>
      <c r="HR709" s="519"/>
      <c r="HS709" s="519"/>
      <c r="HT709" s="519"/>
      <c r="HU709" s="519"/>
      <c r="HV709" s="519"/>
      <c r="HW709" s="519"/>
      <c r="HX709" s="519"/>
      <c r="HY709" s="519"/>
      <c r="HZ709" s="519"/>
      <c r="IA709" s="519"/>
      <c r="IB709" s="519"/>
      <c r="IC709" s="519"/>
      <c r="ID709" s="519"/>
      <c r="IE709" s="519"/>
      <c r="IF709" s="519"/>
      <c r="IG709" s="519"/>
      <c r="IH709" s="519"/>
      <c r="II709" s="519"/>
      <c r="IJ709" s="519"/>
      <c r="IK709" s="519"/>
      <c r="IL709" s="519"/>
      <c r="IM709" s="519"/>
      <c r="IN709" s="519"/>
      <c r="IO709" s="519"/>
      <c r="IP709" s="519"/>
      <c r="IQ709" s="519"/>
      <c r="IR709" s="519"/>
      <c r="IS709" s="519"/>
      <c r="IT709" s="519"/>
      <c r="IU709" s="519"/>
      <c r="IV709" s="519"/>
    </row>
    <row r="710" spans="1:8" s="508" customFormat="1" ht="24.75" customHeight="1">
      <c r="A710" s="541" t="s">
        <v>550</v>
      </c>
      <c r="B710" s="363">
        <v>1471</v>
      </c>
      <c r="C710" s="363">
        <f t="shared" si="39"/>
        <v>1699</v>
      </c>
      <c r="D710" s="25">
        <v>1699</v>
      </c>
      <c r="E710" s="542">
        <f t="shared" si="41"/>
        <v>1</v>
      </c>
      <c r="F710" s="543">
        <v>1468</v>
      </c>
      <c r="G710" s="542">
        <f t="shared" si="42"/>
        <v>0.15735694822888283</v>
      </c>
      <c r="H710" s="544"/>
    </row>
    <row r="711" spans="1:8" s="508" customFormat="1" ht="24.75" customHeight="1">
      <c r="A711" s="534" t="s">
        <v>551</v>
      </c>
      <c r="B711" s="360">
        <f>SUM(B712:B722)</f>
        <v>1361</v>
      </c>
      <c r="C711" s="360">
        <f aca="true" t="shared" si="43" ref="C711:C774">D711+H711</f>
        <v>2335</v>
      </c>
      <c r="D711" s="360">
        <f>SUM(D712:D722)</f>
        <v>2277</v>
      </c>
      <c r="E711" s="536">
        <f t="shared" si="41"/>
        <v>0.9751605995717345</v>
      </c>
      <c r="F711" s="539">
        <f>SUM(F712:F722)</f>
        <v>2408</v>
      </c>
      <c r="G711" s="536">
        <f t="shared" si="42"/>
        <v>-0.05440199335548173</v>
      </c>
      <c r="H711" s="540">
        <f>SUM(H712:H722)</f>
        <v>58</v>
      </c>
    </row>
    <row r="712" spans="1:8" s="508" customFormat="1" ht="24.75" customHeight="1">
      <c r="A712" s="541" t="s">
        <v>552</v>
      </c>
      <c r="B712" s="363">
        <v>394</v>
      </c>
      <c r="C712" s="363">
        <f t="shared" si="43"/>
        <v>372</v>
      </c>
      <c r="D712" s="25">
        <v>372</v>
      </c>
      <c r="E712" s="542">
        <f t="shared" si="41"/>
        <v>1</v>
      </c>
      <c r="F712" s="543">
        <v>354</v>
      </c>
      <c r="G712" s="542">
        <f t="shared" si="42"/>
        <v>0.05084745762711865</v>
      </c>
      <c r="H712" s="544"/>
    </row>
    <row r="713" spans="1:8" s="508" customFormat="1" ht="24.75" customHeight="1">
      <c r="A713" s="541" t="s">
        <v>553</v>
      </c>
      <c r="B713" s="363">
        <v>5</v>
      </c>
      <c r="C713" s="363">
        <f t="shared" si="43"/>
        <v>5</v>
      </c>
      <c r="D713" s="25">
        <v>5</v>
      </c>
      <c r="E713" s="542">
        <f t="shared" si="41"/>
        <v>1</v>
      </c>
      <c r="F713" s="543">
        <v>9</v>
      </c>
      <c r="G713" s="542">
        <f t="shared" si="42"/>
        <v>-0.4444444444444444</v>
      </c>
      <c r="H713" s="544"/>
    </row>
    <row r="714" spans="1:256" s="510" customFormat="1" ht="24.75" customHeight="1">
      <c r="A714" s="541" t="s">
        <v>554</v>
      </c>
      <c r="B714" s="363">
        <v>183</v>
      </c>
      <c r="C714" s="363">
        <f t="shared" si="43"/>
        <v>185</v>
      </c>
      <c r="D714" s="25">
        <v>185</v>
      </c>
      <c r="E714" s="542">
        <f t="shared" si="41"/>
        <v>1</v>
      </c>
      <c r="F714" s="543">
        <v>166</v>
      </c>
      <c r="G714" s="542">
        <f t="shared" si="42"/>
        <v>0.1144578313253012</v>
      </c>
      <c r="H714" s="518"/>
      <c r="I714" s="519"/>
      <c r="J714" s="519"/>
      <c r="K714" s="519"/>
      <c r="L714" s="519"/>
      <c r="M714" s="519"/>
      <c r="N714" s="519"/>
      <c r="O714" s="519"/>
      <c r="P714" s="519"/>
      <c r="Q714" s="519"/>
      <c r="R714" s="519"/>
      <c r="S714" s="519"/>
      <c r="T714" s="519"/>
      <c r="U714" s="519"/>
      <c r="V714" s="519"/>
      <c r="W714" s="519"/>
      <c r="X714" s="519"/>
      <c r="Y714" s="519"/>
      <c r="Z714" s="519"/>
      <c r="AA714" s="519"/>
      <c r="AB714" s="519"/>
      <c r="AC714" s="519"/>
      <c r="AD714" s="519"/>
      <c r="AE714" s="519"/>
      <c r="AF714" s="519"/>
      <c r="HQ714" s="519"/>
      <c r="HR714" s="519"/>
      <c r="HS714" s="519"/>
      <c r="HT714" s="519"/>
      <c r="HU714" s="519"/>
      <c r="HV714" s="519"/>
      <c r="HW714" s="519"/>
      <c r="HX714" s="519"/>
      <c r="HY714" s="519"/>
      <c r="HZ714" s="519"/>
      <c r="IA714" s="519"/>
      <c r="IB714" s="519"/>
      <c r="IC714" s="519"/>
      <c r="ID714" s="519"/>
      <c r="IE714" s="519"/>
      <c r="IF714" s="519"/>
      <c r="IG714" s="519"/>
      <c r="IH714" s="519"/>
      <c r="II714" s="519"/>
      <c r="IJ714" s="519"/>
      <c r="IK714" s="519"/>
      <c r="IL714" s="519"/>
      <c r="IM714" s="519"/>
      <c r="IN714" s="519"/>
      <c r="IO714" s="519"/>
      <c r="IP714" s="519"/>
      <c r="IQ714" s="519"/>
      <c r="IR714" s="519"/>
      <c r="IS714" s="519"/>
      <c r="IT714" s="519"/>
      <c r="IU714" s="519"/>
      <c r="IV714" s="519"/>
    </row>
    <row r="715" spans="1:256" s="510" customFormat="1" ht="24.75" customHeight="1">
      <c r="A715" s="541" t="s">
        <v>555</v>
      </c>
      <c r="B715" s="363">
        <v>0</v>
      </c>
      <c r="C715" s="363">
        <f t="shared" si="43"/>
        <v>0</v>
      </c>
      <c r="D715" s="25"/>
      <c r="E715" s="542"/>
      <c r="F715" s="537">
        <v>0</v>
      </c>
      <c r="G715" s="542"/>
      <c r="H715" s="518"/>
      <c r="I715" s="519"/>
      <c r="J715" s="519"/>
      <c r="K715" s="519"/>
      <c r="L715" s="519"/>
      <c r="M715" s="519"/>
      <c r="N715" s="519"/>
      <c r="O715" s="519"/>
      <c r="P715" s="519"/>
      <c r="Q715" s="519"/>
      <c r="R715" s="519"/>
      <c r="S715" s="519"/>
      <c r="T715" s="519"/>
      <c r="U715" s="519"/>
      <c r="V715" s="519"/>
      <c r="W715" s="519"/>
      <c r="X715" s="519"/>
      <c r="Y715" s="519"/>
      <c r="Z715" s="519"/>
      <c r="AA715" s="519"/>
      <c r="AB715" s="519"/>
      <c r="AC715" s="519"/>
      <c r="AD715" s="519"/>
      <c r="AE715" s="519"/>
      <c r="AF715" s="519"/>
      <c r="HQ715" s="519"/>
      <c r="HR715" s="519"/>
      <c r="HS715" s="519"/>
      <c r="HT715" s="519"/>
      <c r="HU715" s="519"/>
      <c r="HV715" s="519"/>
      <c r="HW715" s="519"/>
      <c r="HX715" s="519"/>
      <c r="HY715" s="519"/>
      <c r="HZ715" s="519"/>
      <c r="IA715" s="519"/>
      <c r="IB715" s="519"/>
      <c r="IC715" s="519"/>
      <c r="ID715" s="519"/>
      <c r="IE715" s="519"/>
      <c r="IF715" s="519"/>
      <c r="IG715" s="519"/>
      <c r="IH715" s="519"/>
      <c r="II715" s="519"/>
      <c r="IJ715" s="519"/>
      <c r="IK715" s="519"/>
      <c r="IL715" s="519"/>
      <c r="IM715" s="519"/>
      <c r="IN715" s="519"/>
      <c r="IO715" s="519"/>
      <c r="IP715" s="519"/>
      <c r="IQ715" s="519"/>
      <c r="IR715" s="519"/>
      <c r="IS715" s="519"/>
      <c r="IT715" s="519"/>
      <c r="IU715" s="519"/>
      <c r="IV715" s="519"/>
    </row>
    <row r="716" spans="1:256" s="510" customFormat="1" ht="24.75" customHeight="1">
      <c r="A716" s="541" t="s">
        <v>556</v>
      </c>
      <c r="B716" s="363">
        <v>0</v>
      </c>
      <c r="C716" s="363">
        <f t="shared" si="43"/>
        <v>0</v>
      </c>
      <c r="D716" s="25"/>
      <c r="E716" s="542"/>
      <c r="F716" s="539">
        <v>0</v>
      </c>
      <c r="G716" s="542"/>
      <c r="H716" s="518"/>
      <c r="I716" s="519"/>
      <c r="J716" s="519"/>
      <c r="K716" s="519"/>
      <c r="L716" s="519"/>
      <c r="M716" s="519"/>
      <c r="N716" s="519"/>
      <c r="O716" s="519"/>
      <c r="P716" s="519"/>
      <c r="Q716" s="519"/>
      <c r="R716" s="519"/>
      <c r="S716" s="519"/>
      <c r="T716" s="519"/>
      <c r="U716" s="519"/>
      <c r="V716" s="519"/>
      <c r="W716" s="519"/>
      <c r="X716" s="519"/>
      <c r="Y716" s="519"/>
      <c r="Z716" s="519"/>
      <c r="AA716" s="519"/>
      <c r="AB716" s="519"/>
      <c r="AC716" s="519"/>
      <c r="AD716" s="519"/>
      <c r="AE716" s="519"/>
      <c r="AF716" s="519"/>
      <c r="HQ716" s="519"/>
      <c r="HR716" s="519"/>
      <c r="HS716" s="519"/>
      <c r="HT716" s="519"/>
      <c r="HU716" s="519"/>
      <c r="HV716" s="519"/>
      <c r="HW716" s="519"/>
      <c r="HX716" s="519"/>
      <c r="HY716" s="519"/>
      <c r="HZ716" s="519"/>
      <c r="IA716" s="519"/>
      <c r="IB716" s="519"/>
      <c r="IC716" s="519"/>
      <c r="ID716" s="519"/>
      <c r="IE716" s="519"/>
      <c r="IF716" s="519"/>
      <c r="IG716" s="519"/>
      <c r="IH716" s="519"/>
      <c r="II716" s="519"/>
      <c r="IJ716" s="519"/>
      <c r="IK716" s="519"/>
      <c r="IL716" s="519"/>
      <c r="IM716" s="519"/>
      <c r="IN716" s="519"/>
      <c r="IO716" s="519"/>
      <c r="IP716" s="519"/>
      <c r="IQ716" s="519"/>
      <c r="IR716" s="519"/>
      <c r="IS716" s="519"/>
      <c r="IT716" s="519"/>
      <c r="IU716" s="519"/>
      <c r="IV716" s="519"/>
    </row>
    <row r="717" spans="1:256" s="510" customFormat="1" ht="24.75" customHeight="1">
      <c r="A717" s="541" t="s">
        <v>557</v>
      </c>
      <c r="B717" s="363">
        <v>0</v>
      </c>
      <c r="C717" s="363">
        <f t="shared" si="43"/>
        <v>0</v>
      </c>
      <c r="D717" s="25"/>
      <c r="E717" s="542"/>
      <c r="F717" s="543">
        <v>0</v>
      </c>
      <c r="G717" s="542"/>
      <c r="H717" s="518"/>
      <c r="I717" s="519"/>
      <c r="J717" s="519"/>
      <c r="K717" s="519"/>
      <c r="L717" s="519"/>
      <c r="M717" s="519"/>
      <c r="N717" s="519"/>
      <c r="O717" s="519"/>
      <c r="P717" s="519"/>
      <c r="Q717" s="519"/>
      <c r="R717" s="519"/>
      <c r="S717" s="519"/>
      <c r="T717" s="519"/>
      <c r="U717" s="519"/>
      <c r="V717" s="519"/>
      <c r="W717" s="519"/>
      <c r="X717" s="519"/>
      <c r="Y717" s="519"/>
      <c r="Z717" s="519"/>
      <c r="AA717" s="519"/>
      <c r="AB717" s="519"/>
      <c r="AC717" s="519"/>
      <c r="AD717" s="519"/>
      <c r="AE717" s="519"/>
      <c r="AF717" s="519"/>
      <c r="HQ717" s="519"/>
      <c r="HR717" s="519"/>
      <c r="HS717" s="519"/>
      <c r="HT717" s="519"/>
      <c r="HU717" s="519"/>
      <c r="HV717" s="519"/>
      <c r="HW717" s="519"/>
      <c r="HX717" s="519"/>
      <c r="HY717" s="519"/>
      <c r="HZ717" s="519"/>
      <c r="IA717" s="519"/>
      <c r="IB717" s="519"/>
      <c r="IC717" s="519"/>
      <c r="ID717" s="519"/>
      <c r="IE717" s="519"/>
      <c r="IF717" s="519"/>
      <c r="IG717" s="519"/>
      <c r="IH717" s="519"/>
      <c r="II717" s="519"/>
      <c r="IJ717" s="519"/>
      <c r="IK717" s="519"/>
      <c r="IL717" s="519"/>
      <c r="IM717" s="519"/>
      <c r="IN717" s="519"/>
      <c r="IO717" s="519"/>
      <c r="IP717" s="519"/>
      <c r="IQ717" s="519"/>
      <c r="IR717" s="519"/>
      <c r="IS717" s="519"/>
      <c r="IT717" s="519"/>
      <c r="IU717" s="519"/>
      <c r="IV717" s="519"/>
    </row>
    <row r="718" spans="1:8" s="508" customFormat="1" ht="24.75" customHeight="1">
      <c r="A718" s="541" t="s">
        <v>558</v>
      </c>
      <c r="B718" s="363">
        <v>291</v>
      </c>
      <c r="C718" s="363">
        <f t="shared" si="43"/>
        <v>280</v>
      </c>
      <c r="D718" s="25">
        <v>280</v>
      </c>
      <c r="E718" s="542">
        <f aca="true" t="shared" si="44" ref="E718:E724">D718/C718</f>
        <v>1</v>
      </c>
      <c r="F718" s="543">
        <v>264</v>
      </c>
      <c r="G718" s="542">
        <f aca="true" t="shared" si="45" ref="G718:G724">(D718-F718)/F718</f>
        <v>0.06060606060606061</v>
      </c>
      <c r="H718" s="544"/>
    </row>
    <row r="719" spans="1:8" s="508" customFormat="1" ht="24.75" customHeight="1">
      <c r="A719" s="541" t="s">
        <v>559</v>
      </c>
      <c r="B719" s="363">
        <v>113</v>
      </c>
      <c r="C719" s="363">
        <f t="shared" si="43"/>
        <v>1063</v>
      </c>
      <c r="D719" s="25">
        <v>1057</v>
      </c>
      <c r="E719" s="542">
        <f t="shared" si="44"/>
        <v>0.9943555973659455</v>
      </c>
      <c r="F719" s="543">
        <v>1450</v>
      </c>
      <c r="G719" s="542">
        <f t="shared" si="45"/>
        <v>-0.2710344827586207</v>
      </c>
      <c r="H719" s="544">
        <v>6</v>
      </c>
    </row>
    <row r="720" spans="1:256" s="510" customFormat="1" ht="24.75" customHeight="1">
      <c r="A720" s="541" t="s">
        <v>560</v>
      </c>
      <c r="B720" s="363">
        <v>345</v>
      </c>
      <c r="C720" s="363">
        <f t="shared" si="43"/>
        <v>289</v>
      </c>
      <c r="D720" s="25">
        <v>244</v>
      </c>
      <c r="E720" s="542">
        <f t="shared" si="44"/>
        <v>0.8442906574394463</v>
      </c>
      <c r="F720" s="543">
        <v>145</v>
      </c>
      <c r="G720" s="542">
        <f t="shared" si="45"/>
        <v>0.6827586206896552</v>
      </c>
      <c r="H720" s="518">
        <v>45</v>
      </c>
      <c r="I720" s="519"/>
      <c r="J720" s="519"/>
      <c r="K720" s="519"/>
      <c r="L720" s="519"/>
      <c r="M720" s="519"/>
      <c r="N720" s="519"/>
      <c r="O720" s="519"/>
      <c r="P720" s="519"/>
      <c r="Q720" s="519"/>
      <c r="R720" s="519"/>
      <c r="S720" s="519"/>
      <c r="T720" s="519"/>
      <c r="U720" s="519"/>
      <c r="V720" s="519"/>
      <c r="W720" s="519"/>
      <c r="X720" s="519"/>
      <c r="Y720" s="519"/>
      <c r="Z720" s="519"/>
      <c r="AA720" s="519"/>
      <c r="AB720" s="519"/>
      <c r="AC720" s="519"/>
      <c r="AD720" s="519"/>
      <c r="AE720" s="519"/>
      <c r="AF720" s="519"/>
      <c r="HQ720" s="519"/>
      <c r="HR720" s="519"/>
      <c r="HS720" s="519"/>
      <c r="HT720" s="519"/>
      <c r="HU720" s="519"/>
      <c r="HV720" s="519"/>
      <c r="HW720" s="519"/>
      <c r="HX720" s="519"/>
      <c r="HY720" s="519"/>
      <c r="HZ720" s="519"/>
      <c r="IA720" s="519"/>
      <c r="IB720" s="519"/>
      <c r="IC720" s="519"/>
      <c r="ID720" s="519"/>
      <c r="IE720" s="519"/>
      <c r="IF720" s="519"/>
      <c r="IG720" s="519"/>
      <c r="IH720" s="519"/>
      <c r="II720" s="519"/>
      <c r="IJ720" s="519"/>
      <c r="IK720" s="519"/>
      <c r="IL720" s="519"/>
      <c r="IM720" s="519"/>
      <c r="IN720" s="519"/>
      <c r="IO720" s="519"/>
      <c r="IP720" s="519"/>
      <c r="IQ720" s="519"/>
      <c r="IR720" s="519"/>
      <c r="IS720" s="519"/>
      <c r="IT720" s="519"/>
      <c r="IU720" s="519"/>
      <c r="IV720" s="519"/>
    </row>
    <row r="721" spans="1:256" s="509" customFormat="1" ht="24.75" customHeight="1">
      <c r="A721" s="541" t="s">
        <v>561</v>
      </c>
      <c r="B721" s="363"/>
      <c r="C721" s="363">
        <f t="shared" si="43"/>
        <v>3</v>
      </c>
      <c r="D721" s="25">
        <v>1</v>
      </c>
      <c r="E721" s="542">
        <f t="shared" si="44"/>
        <v>0.3333333333333333</v>
      </c>
      <c r="F721" s="543">
        <v>1</v>
      </c>
      <c r="G721" s="542">
        <f t="shared" si="45"/>
        <v>0</v>
      </c>
      <c r="H721" s="518">
        <v>2</v>
      </c>
      <c r="I721" s="519"/>
      <c r="J721" s="519"/>
      <c r="K721" s="519"/>
      <c r="L721" s="519"/>
      <c r="M721" s="519"/>
      <c r="N721" s="519"/>
      <c r="O721" s="519"/>
      <c r="P721" s="519"/>
      <c r="Q721" s="519"/>
      <c r="R721" s="519"/>
      <c r="S721" s="519"/>
      <c r="T721" s="519"/>
      <c r="U721" s="519"/>
      <c r="V721" s="519"/>
      <c r="W721" s="519"/>
      <c r="X721" s="519"/>
      <c r="Y721" s="519"/>
      <c r="Z721" s="519"/>
      <c r="AA721" s="519"/>
      <c r="AB721" s="519"/>
      <c r="AC721" s="519"/>
      <c r="AD721" s="519"/>
      <c r="AE721" s="519"/>
      <c r="AF721" s="519"/>
      <c r="HQ721" s="519"/>
      <c r="HR721" s="519"/>
      <c r="HS721" s="519"/>
      <c r="HT721" s="519"/>
      <c r="HU721" s="519"/>
      <c r="HV721" s="519"/>
      <c r="HW721" s="519"/>
      <c r="HX721" s="519"/>
      <c r="HY721" s="519"/>
      <c r="HZ721" s="519"/>
      <c r="IA721" s="519"/>
      <c r="IB721" s="519"/>
      <c r="IC721" s="519"/>
      <c r="ID721" s="519"/>
      <c r="IE721" s="519"/>
      <c r="IF721" s="519"/>
      <c r="IG721" s="519"/>
      <c r="IH721" s="519"/>
      <c r="II721" s="519"/>
      <c r="IJ721" s="519"/>
      <c r="IK721" s="519"/>
      <c r="IL721" s="519"/>
      <c r="IM721" s="519"/>
      <c r="IN721" s="519"/>
      <c r="IO721" s="519"/>
      <c r="IP721" s="519"/>
      <c r="IQ721" s="519"/>
      <c r="IR721" s="519"/>
      <c r="IS721" s="519"/>
      <c r="IT721" s="519"/>
      <c r="IU721" s="519"/>
      <c r="IV721" s="519"/>
    </row>
    <row r="722" spans="1:8" s="508" customFormat="1" ht="24.75" customHeight="1">
      <c r="A722" s="541" t="s">
        <v>562</v>
      </c>
      <c r="B722" s="363">
        <v>30</v>
      </c>
      <c r="C722" s="363">
        <f t="shared" si="43"/>
        <v>138</v>
      </c>
      <c r="D722" s="25">
        <v>133</v>
      </c>
      <c r="E722" s="542">
        <f t="shared" si="44"/>
        <v>0.9637681159420289</v>
      </c>
      <c r="F722" s="543">
        <v>19</v>
      </c>
      <c r="G722" s="542">
        <f t="shared" si="45"/>
        <v>6</v>
      </c>
      <c r="H722" s="544">
        <v>5</v>
      </c>
    </row>
    <row r="723" spans="1:8" s="508" customFormat="1" ht="24.75" customHeight="1">
      <c r="A723" s="534" t="s">
        <v>563</v>
      </c>
      <c r="B723" s="360">
        <f>SUM(B724:B725)</f>
        <v>0</v>
      </c>
      <c r="C723" s="360">
        <f t="shared" si="43"/>
        <v>9</v>
      </c>
      <c r="D723" s="360">
        <f>SUM(D724:D725)</f>
        <v>9</v>
      </c>
      <c r="E723" s="536">
        <f t="shared" si="44"/>
        <v>1</v>
      </c>
      <c r="F723" s="539">
        <f>SUM(F724:F725)</f>
        <v>3</v>
      </c>
      <c r="G723" s="536">
        <f t="shared" si="45"/>
        <v>2</v>
      </c>
      <c r="H723" s="540">
        <f>SUM(H724:H725)</f>
        <v>0</v>
      </c>
    </row>
    <row r="724" spans="1:256" s="509" customFormat="1" ht="24.75" customHeight="1">
      <c r="A724" s="541" t="s">
        <v>564</v>
      </c>
      <c r="B724" s="363"/>
      <c r="C724" s="363">
        <f t="shared" si="43"/>
        <v>9</v>
      </c>
      <c r="D724" s="25">
        <v>9</v>
      </c>
      <c r="E724" s="542">
        <f t="shared" si="44"/>
        <v>1</v>
      </c>
      <c r="F724" s="543">
        <v>3</v>
      </c>
      <c r="G724" s="542">
        <f t="shared" si="45"/>
        <v>2</v>
      </c>
      <c r="H724" s="518"/>
      <c r="I724" s="519"/>
      <c r="J724" s="519"/>
      <c r="K724" s="519"/>
      <c r="L724" s="519"/>
      <c r="M724" s="519"/>
      <c r="N724" s="519"/>
      <c r="O724" s="519"/>
      <c r="P724" s="519"/>
      <c r="Q724" s="519"/>
      <c r="R724" s="519"/>
      <c r="S724" s="519"/>
      <c r="T724" s="519"/>
      <c r="U724" s="519"/>
      <c r="V724" s="519"/>
      <c r="W724" s="519"/>
      <c r="X724" s="519"/>
      <c r="Y724" s="519"/>
      <c r="Z724" s="519"/>
      <c r="AA724" s="519"/>
      <c r="AB724" s="519"/>
      <c r="AC724" s="519"/>
      <c r="AD724" s="519"/>
      <c r="AE724" s="519"/>
      <c r="AF724" s="519"/>
      <c r="HQ724" s="519"/>
      <c r="HR724" s="519"/>
      <c r="HS724" s="519"/>
      <c r="HT724" s="519"/>
      <c r="HU724" s="519"/>
      <c r="HV724" s="519"/>
      <c r="HW724" s="519"/>
      <c r="HX724" s="519"/>
      <c r="HY724" s="519"/>
      <c r="HZ724" s="519"/>
      <c r="IA724" s="519"/>
      <c r="IB724" s="519"/>
      <c r="IC724" s="519"/>
      <c r="ID724" s="519"/>
      <c r="IE724" s="519"/>
      <c r="IF724" s="519"/>
      <c r="IG724" s="519"/>
      <c r="IH724" s="519"/>
      <c r="II724" s="519"/>
      <c r="IJ724" s="519"/>
      <c r="IK724" s="519"/>
      <c r="IL724" s="519"/>
      <c r="IM724" s="519"/>
      <c r="IN724" s="519"/>
      <c r="IO724" s="519"/>
      <c r="IP724" s="519"/>
      <c r="IQ724" s="519"/>
      <c r="IR724" s="519"/>
      <c r="IS724" s="519"/>
      <c r="IT724" s="519"/>
      <c r="IU724" s="519"/>
      <c r="IV724" s="519"/>
    </row>
    <row r="725" spans="1:256" s="510" customFormat="1" ht="24.75" customHeight="1">
      <c r="A725" s="541" t="s">
        <v>565</v>
      </c>
      <c r="B725" s="363"/>
      <c r="C725" s="363">
        <f t="shared" si="43"/>
        <v>0</v>
      </c>
      <c r="D725" s="25"/>
      <c r="E725" s="542"/>
      <c r="F725" s="543">
        <v>0</v>
      </c>
      <c r="G725" s="542"/>
      <c r="H725" s="518"/>
      <c r="I725" s="519"/>
      <c r="J725" s="519"/>
      <c r="K725" s="519"/>
      <c r="L725" s="519"/>
      <c r="M725" s="519"/>
      <c r="N725" s="519"/>
      <c r="O725" s="519"/>
      <c r="P725" s="519"/>
      <c r="Q725" s="519"/>
      <c r="R725" s="519"/>
      <c r="S725" s="519"/>
      <c r="T725" s="519"/>
      <c r="U725" s="519"/>
      <c r="V725" s="519"/>
      <c r="W725" s="519"/>
      <c r="X725" s="519"/>
      <c r="Y725" s="519"/>
      <c r="Z725" s="519"/>
      <c r="AA725" s="519"/>
      <c r="AB725" s="519"/>
      <c r="AC725" s="519"/>
      <c r="AD725" s="519"/>
      <c r="AE725" s="519"/>
      <c r="AF725" s="519"/>
      <c r="HQ725" s="519"/>
      <c r="HR725" s="519"/>
      <c r="HS725" s="519"/>
      <c r="HT725" s="519"/>
      <c r="HU725" s="519"/>
      <c r="HV725" s="519"/>
      <c r="HW725" s="519"/>
      <c r="HX725" s="519"/>
      <c r="HY725" s="519"/>
      <c r="HZ725" s="519"/>
      <c r="IA725" s="519"/>
      <c r="IB725" s="519"/>
      <c r="IC725" s="519"/>
      <c r="ID725" s="519"/>
      <c r="IE725" s="519"/>
      <c r="IF725" s="519"/>
      <c r="IG725" s="519"/>
      <c r="IH725" s="519"/>
      <c r="II725" s="519"/>
      <c r="IJ725" s="519"/>
      <c r="IK725" s="519"/>
      <c r="IL725" s="519"/>
      <c r="IM725" s="519"/>
      <c r="IN725" s="519"/>
      <c r="IO725" s="519"/>
      <c r="IP725" s="519"/>
      <c r="IQ725" s="519"/>
      <c r="IR725" s="519"/>
      <c r="IS725" s="519"/>
      <c r="IT725" s="519"/>
      <c r="IU725" s="519"/>
      <c r="IV725" s="519"/>
    </row>
    <row r="726" spans="1:8" s="508" customFormat="1" ht="24.75" customHeight="1">
      <c r="A726" s="534" t="s">
        <v>566</v>
      </c>
      <c r="B726" s="360">
        <f>SUM(B727:B729)</f>
        <v>175</v>
      </c>
      <c r="C726" s="360">
        <f t="shared" si="43"/>
        <v>625</v>
      </c>
      <c r="D726" s="360">
        <f>SUM(D727:D729)</f>
        <v>621</v>
      </c>
      <c r="E726" s="536">
        <f aca="true" t="shared" si="46" ref="E726:E734">D726/C726</f>
        <v>0.9936</v>
      </c>
      <c r="F726" s="539">
        <f>SUM(F727:F729)</f>
        <v>542</v>
      </c>
      <c r="G726" s="536">
        <f aca="true" t="shared" si="47" ref="G726:G733">(D726-F726)/F726</f>
        <v>0.14575645756457564</v>
      </c>
      <c r="H726" s="540">
        <f>SUM(H727:H729)</f>
        <v>4</v>
      </c>
    </row>
    <row r="727" spans="1:256" s="510" customFormat="1" ht="24.75" customHeight="1">
      <c r="A727" s="541" t="s">
        <v>567</v>
      </c>
      <c r="B727" s="363"/>
      <c r="C727" s="363">
        <f t="shared" si="43"/>
        <v>0</v>
      </c>
      <c r="D727" s="25"/>
      <c r="E727" s="542"/>
      <c r="F727" s="537">
        <v>0</v>
      </c>
      <c r="G727" s="542"/>
      <c r="H727" s="518"/>
      <c r="I727" s="519"/>
      <c r="J727" s="519"/>
      <c r="K727" s="519"/>
      <c r="L727" s="519"/>
      <c r="M727" s="519"/>
      <c r="N727" s="519"/>
      <c r="O727" s="519"/>
      <c r="P727" s="519"/>
      <c r="Q727" s="519"/>
      <c r="R727" s="519"/>
      <c r="S727" s="519"/>
      <c r="T727" s="519"/>
      <c r="U727" s="519"/>
      <c r="V727" s="519"/>
      <c r="W727" s="519"/>
      <c r="X727" s="519"/>
      <c r="Y727" s="519"/>
      <c r="Z727" s="519"/>
      <c r="AA727" s="519"/>
      <c r="AB727" s="519"/>
      <c r="AC727" s="519"/>
      <c r="AD727" s="519"/>
      <c r="AE727" s="519"/>
      <c r="AF727" s="519"/>
      <c r="HQ727" s="519"/>
      <c r="HR727" s="519"/>
      <c r="HS727" s="519"/>
      <c r="HT727" s="519"/>
      <c r="HU727" s="519"/>
      <c r="HV727" s="519"/>
      <c r="HW727" s="519"/>
      <c r="HX727" s="519"/>
      <c r="HY727" s="519"/>
      <c r="HZ727" s="519"/>
      <c r="IA727" s="519"/>
      <c r="IB727" s="519"/>
      <c r="IC727" s="519"/>
      <c r="ID727" s="519"/>
      <c r="IE727" s="519"/>
      <c r="IF727" s="519"/>
      <c r="IG727" s="519"/>
      <c r="IH727" s="519"/>
      <c r="II727" s="519"/>
      <c r="IJ727" s="519"/>
      <c r="IK727" s="519"/>
      <c r="IL727" s="519"/>
      <c r="IM727" s="519"/>
      <c r="IN727" s="519"/>
      <c r="IO727" s="519"/>
      <c r="IP727" s="519"/>
      <c r="IQ727" s="519"/>
      <c r="IR727" s="519"/>
      <c r="IS727" s="519"/>
      <c r="IT727" s="519"/>
      <c r="IU727" s="519"/>
      <c r="IV727" s="519"/>
    </row>
    <row r="728" spans="1:256" s="509" customFormat="1" ht="24.75" customHeight="1">
      <c r="A728" s="541" t="s">
        <v>568</v>
      </c>
      <c r="B728" s="363">
        <v>175</v>
      </c>
      <c r="C728" s="363">
        <f t="shared" si="43"/>
        <v>320</v>
      </c>
      <c r="D728" s="25">
        <v>316</v>
      </c>
      <c r="E728" s="542">
        <f t="shared" si="46"/>
        <v>0.9875</v>
      </c>
      <c r="F728" s="543">
        <v>542</v>
      </c>
      <c r="G728" s="542">
        <f t="shared" si="47"/>
        <v>-0.41697416974169743</v>
      </c>
      <c r="H728" s="518">
        <v>4</v>
      </c>
      <c r="I728" s="519"/>
      <c r="J728" s="519"/>
      <c r="K728" s="519"/>
      <c r="L728" s="519"/>
      <c r="M728" s="519"/>
      <c r="N728" s="519"/>
      <c r="O728" s="519"/>
      <c r="P728" s="519"/>
      <c r="Q728" s="519"/>
      <c r="R728" s="519"/>
      <c r="S728" s="519"/>
      <c r="T728" s="519"/>
      <c r="U728" s="519"/>
      <c r="V728" s="519"/>
      <c r="W728" s="519"/>
      <c r="X728" s="519"/>
      <c r="Y728" s="519"/>
      <c r="Z728" s="519"/>
      <c r="AA728" s="519"/>
      <c r="AB728" s="519"/>
      <c r="AC728" s="519"/>
      <c r="AD728" s="519"/>
      <c r="AE728" s="519"/>
      <c r="AF728" s="519"/>
      <c r="HQ728" s="519"/>
      <c r="HR728" s="519"/>
      <c r="HS728" s="519"/>
      <c r="HT728" s="519"/>
      <c r="HU728" s="519"/>
      <c r="HV728" s="519"/>
      <c r="HW728" s="519"/>
      <c r="HX728" s="519"/>
      <c r="HY728" s="519"/>
      <c r="HZ728" s="519"/>
      <c r="IA728" s="519"/>
      <c r="IB728" s="519"/>
      <c r="IC728" s="519"/>
      <c r="ID728" s="519"/>
      <c r="IE728" s="519"/>
      <c r="IF728" s="519"/>
      <c r="IG728" s="519"/>
      <c r="IH728" s="519"/>
      <c r="II728" s="519"/>
      <c r="IJ728" s="519"/>
      <c r="IK728" s="519"/>
      <c r="IL728" s="519"/>
      <c r="IM728" s="519"/>
      <c r="IN728" s="519"/>
      <c r="IO728" s="519"/>
      <c r="IP728" s="519"/>
      <c r="IQ728" s="519"/>
      <c r="IR728" s="519"/>
      <c r="IS728" s="519"/>
      <c r="IT728" s="519"/>
      <c r="IU728" s="519"/>
      <c r="IV728" s="519"/>
    </row>
    <row r="729" spans="1:256" s="510" customFormat="1" ht="24.75" customHeight="1">
      <c r="A729" s="541" t="s">
        <v>569</v>
      </c>
      <c r="B729" s="363"/>
      <c r="C729" s="363">
        <f t="shared" si="43"/>
        <v>305</v>
      </c>
      <c r="D729" s="25">
        <v>305</v>
      </c>
      <c r="E729" s="542">
        <f t="shared" si="46"/>
        <v>1</v>
      </c>
      <c r="F729" s="543">
        <v>0</v>
      </c>
      <c r="G729" s="542"/>
      <c r="H729" s="518"/>
      <c r="I729" s="519"/>
      <c r="J729" s="519"/>
      <c r="K729" s="519"/>
      <c r="L729" s="519"/>
      <c r="M729" s="519"/>
      <c r="N729" s="519"/>
      <c r="O729" s="519"/>
      <c r="P729" s="519"/>
      <c r="Q729" s="519"/>
      <c r="R729" s="519"/>
      <c r="S729" s="519"/>
      <c r="T729" s="519"/>
      <c r="U729" s="519"/>
      <c r="V729" s="519"/>
      <c r="W729" s="519"/>
      <c r="X729" s="519"/>
      <c r="Y729" s="519"/>
      <c r="Z729" s="519"/>
      <c r="AA729" s="519"/>
      <c r="AB729" s="519"/>
      <c r="AC729" s="519"/>
      <c r="AD729" s="519"/>
      <c r="AE729" s="519"/>
      <c r="AF729" s="519"/>
      <c r="HQ729" s="519"/>
      <c r="HR729" s="519"/>
      <c r="HS729" s="519"/>
      <c r="HT729" s="519"/>
      <c r="HU729" s="519"/>
      <c r="HV729" s="519"/>
      <c r="HW729" s="519"/>
      <c r="HX729" s="519"/>
      <c r="HY729" s="519"/>
      <c r="HZ729" s="519"/>
      <c r="IA729" s="519"/>
      <c r="IB729" s="519"/>
      <c r="IC729" s="519"/>
      <c r="ID729" s="519"/>
      <c r="IE729" s="519"/>
      <c r="IF729" s="519"/>
      <c r="IG729" s="519"/>
      <c r="IH729" s="519"/>
      <c r="II729" s="519"/>
      <c r="IJ729" s="519"/>
      <c r="IK729" s="519"/>
      <c r="IL729" s="519"/>
      <c r="IM729" s="519"/>
      <c r="IN729" s="519"/>
      <c r="IO729" s="519"/>
      <c r="IP729" s="519"/>
      <c r="IQ729" s="519"/>
      <c r="IR729" s="519"/>
      <c r="IS729" s="519"/>
      <c r="IT729" s="519"/>
      <c r="IU729" s="519"/>
      <c r="IV729" s="519"/>
    </row>
    <row r="730" spans="1:8" s="508" customFormat="1" ht="24.75" customHeight="1">
      <c r="A730" s="534" t="s">
        <v>570</v>
      </c>
      <c r="B730" s="360">
        <f>SUM(B731:B734)</f>
        <v>2389</v>
      </c>
      <c r="C730" s="360">
        <f t="shared" si="43"/>
        <v>2237</v>
      </c>
      <c r="D730" s="360">
        <f>SUM(D731:D734)</f>
        <v>2237</v>
      </c>
      <c r="E730" s="536">
        <f t="shared" si="46"/>
        <v>1</v>
      </c>
      <c r="F730" s="539">
        <f>SUM(F731:F734)</f>
        <v>2404</v>
      </c>
      <c r="G730" s="536">
        <f t="shared" si="47"/>
        <v>-0.0694675540765391</v>
      </c>
      <c r="H730" s="540">
        <f>SUM(H731:H734)</f>
        <v>0</v>
      </c>
    </row>
    <row r="731" spans="1:8" s="508" customFormat="1" ht="24.75" customHeight="1">
      <c r="A731" s="541" t="s">
        <v>571</v>
      </c>
      <c r="B731" s="363">
        <v>770</v>
      </c>
      <c r="C731" s="363">
        <f t="shared" si="43"/>
        <v>689</v>
      </c>
      <c r="D731" s="25">
        <v>689</v>
      </c>
      <c r="E731" s="542">
        <f t="shared" si="46"/>
        <v>1</v>
      </c>
      <c r="F731" s="543">
        <v>773</v>
      </c>
      <c r="G731" s="542">
        <f t="shared" si="47"/>
        <v>-0.10866752910737387</v>
      </c>
      <c r="H731" s="544"/>
    </row>
    <row r="732" spans="1:256" s="510" customFormat="1" ht="24.75" customHeight="1">
      <c r="A732" s="541" t="s">
        <v>572</v>
      </c>
      <c r="B732" s="363">
        <v>1307</v>
      </c>
      <c r="C732" s="363">
        <f t="shared" si="43"/>
        <v>1265</v>
      </c>
      <c r="D732" s="25">
        <v>1265</v>
      </c>
      <c r="E732" s="542">
        <f t="shared" si="46"/>
        <v>1</v>
      </c>
      <c r="F732" s="543">
        <v>1319</v>
      </c>
      <c r="G732" s="542">
        <f t="shared" si="47"/>
        <v>-0.04094010614101592</v>
      </c>
      <c r="H732" s="518"/>
      <c r="I732" s="519"/>
      <c r="J732" s="519"/>
      <c r="K732" s="519"/>
      <c r="L732" s="519"/>
      <c r="M732" s="519"/>
      <c r="N732" s="519"/>
      <c r="O732" s="519"/>
      <c r="P732" s="519"/>
      <c r="Q732" s="519"/>
      <c r="R732" s="519"/>
      <c r="S732" s="519"/>
      <c r="T732" s="519"/>
      <c r="U732" s="519"/>
      <c r="V732" s="519"/>
      <c r="W732" s="519"/>
      <c r="X732" s="519"/>
      <c r="Y732" s="519"/>
      <c r="Z732" s="519"/>
      <c r="AA732" s="519"/>
      <c r="AB732" s="519"/>
      <c r="AC732" s="519"/>
      <c r="AD732" s="519"/>
      <c r="AE732" s="519"/>
      <c r="AF732" s="519"/>
      <c r="HQ732" s="519"/>
      <c r="HR732" s="519"/>
      <c r="HS732" s="519"/>
      <c r="HT732" s="519"/>
      <c r="HU732" s="519"/>
      <c r="HV732" s="519"/>
      <c r="HW732" s="519"/>
      <c r="HX732" s="519"/>
      <c r="HY732" s="519"/>
      <c r="HZ732" s="519"/>
      <c r="IA732" s="519"/>
      <c r="IB732" s="519"/>
      <c r="IC732" s="519"/>
      <c r="ID732" s="519"/>
      <c r="IE732" s="519"/>
      <c r="IF732" s="519"/>
      <c r="IG732" s="519"/>
      <c r="IH732" s="519"/>
      <c r="II732" s="519"/>
      <c r="IJ732" s="519"/>
      <c r="IK732" s="519"/>
      <c r="IL732" s="519"/>
      <c r="IM732" s="519"/>
      <c r="IN732" s="519"/>
      <c r="IO732" s="519"/>
      <c r="IP732" s="519"/>
      <c r="IQ732" s="519"/>
      <c r="IR732" s="519"/>
      <c r="IS732" s="519"/>
      <c r="IT732" s="519"/>
      <c r="IU732" s="519"/>
      <c r="IV732" s="519"/>
    </row>
    <row r="733" spans="1:256" s="509" customFormat="1" ht="24.75" customHeight="1">
      <c r="A733" s="541" t="s">
        <v>573</v>
      </c>
      <c r="B733" s="363">
        <v>85</v>
      </c>
      <c r="C733" s="363">
        <f t="shared" si="43"/>
        <v>74</v>
      </c>
      <c r="D733" s="25">
        <v>74</v>
      </c>
      <c r="E733" s="542">
        <f t="shared" si="46"/>
        <v>1</v>
      </c>
      <c r="F733" s="543">
        <v>312</v>
      </c>
      <c r="G733" s="542">
        <f t="shared" si="47"/>
        <v>-0.7628205128205128</v>
      </c>
      <c r="H733" s="518"/>
      <c r="I733" s="519"/>
      <c r="J733" s="519"/>
      <c r="K733" s="519"/>
      <c r="L733" s="519"/>
      <c r="M733" s="519"/>
      <c r="N733" s="519"/>
      <c r="O733" s="519"/>
      <c r="P733" s="519"/>
      <c r="Q733" s="519"/>
      <c r="R733" s="519"/>
      <c r="S733" s="519"/>
      <c r="T733" s="519"/>
      <c r="U733" s="519"/>
      <c r="V733" s="519"/>
      <c r="W733" s="519"/>
      <c r="X733" s="519"/>
      <c r="Y733" s="519"/>
      <c r="Z733" s="519"/>
      <c r="AA733" s="519"/>
      <c r="AB733" s="519"/>
      <c r="AC733" s="519"/>
      <c r="AD733" s="519"/>
      <c r="AE733" s="519"/>
      <c r="AF733" s="519"/>
      <c r="HQ733" s="519"/>
      <c r="HR733" s="519"/>
      <c r="HS733" s="519"/>
      <c r="HT733" s="519"/>
      <c r="HU733" s="519"/>
      <c r="HV733" s="519"/>
      <c r="HW733" s="519"/>
      <c r="HX733" s="519"/>
      <c r="HY733" s="519"/>
      <c r="HZ733" s="519"/>
      <c r="IA733" s="519"/>
      <c r="IB733" s="519"/>
      <c r="IC733" s="519"/>
      <c r="ID733" s="519"/>
      <c r="IE733" s="519"/>
      <c r="IF733" s="519"/>
      <c r="IG733" s="519"/>
      <c r="IH733" s="519"/>
      <c r="II733" s="519"/>
      <c r="IJ733" s="519"/>
      <c r="IK733" s="519"/>
      <c r="IL733" s="519"/>
      <c r="IM733" s="519"/>
      <c r="IN733" s="519"/>
      <c r="IO733" s="519"/>
      <c r="IP733" s="519"/>
      <c r="IQ733" s="519"/>
      <c r="IR733" s="519"/>
      <c r="IS733" s="519"/>
      <c r="IT733" s="519"/>
      <c r="IU733" s="519"/>
      <c r="IV733" s="519"/>
    </row>
    <row r="734" spans="1:256" s="510" customFormat="1" ht="24.75" customHeight="1">
      <c r="A734" s="541" t="s">
        <v>574</v>
      </c>
      <c r="B734" s="363">
        <v>227</v>
      </c>
      <c r="C734" s="363">
        <f t="shared" si="43"/>
        <v>209</v>
      </c>
      <c r="D734" s="25">
        <v>209</v>
      </c>
      <c r="E734" s="542">
        <f t="shared" si="46"/>
        <v>1</v>
      </c>
      <c r="F734" s="543">
        <v>0</v>
      </c>
      <c r="G734" s="542"/>
      <c r="H734" s="518"/>
      <c r="I734" s="519"/>
      <c r="J734" s="519"/>
      <c r="K734" s="519"/>
      <c r="L734" s="519"/>
      <c r="M734" s="519"/>
      <c r="N734" s="519"/>
      <c r="O734" s="519"/>
      <c r="P734" s="519"/>
      <c r="Q734" s="519"/>
      <c r="R734" s="519"/>
      <c r="S734" s="519"/>
      <c r="T734" s="519"/>
      <c r="U734" s="519"/>
      <c r="V734" s="519"/>
      <c r="W734" s="519"/>
      <c r="X734" s="519"/>
      <c r="Y734" s="519"/>
      <c r="Z734" s="519"/>
      <c r="AA734" s="519"/>
      <c r="AB734" s="519"/>
      <c r="AC734" s="519"/>
      <c r="AD734" s="519"/>
      <c r="AE734" s="519"/>
      <c r="AF734" s="519"/>
      <c r="HQ734" s="519"/>
      <c r="HR734" s="519"/>
      <c r="HS734" s="519"/>
      <c r="HT734" s="519"/>
      <c r="HU734" s="519"/>
      <c r="HV734" s="519"/>
      <c r="HW734" s="519"/>
      <c r="HX734" s="519"/>
      <c r="HY734" s="519"/>
      <c r="HZ734" s="519"/>
      <c r="IA734" s="519"/>
      <c r="IB734" s="519"/>
      <c r="IC734" s="519"/>
      <c r="ID734" s="519"/>
      <c r="IE734" s="519"/>
      <c r="IF734" s="519"/>
      <c r="IG734" s="519"/>
      <c r="IH734" s="519"/>
      <c r="II734" s="519"/>
      <c r="IJ734" s="519"/>
      <c r="IK734" s="519"/>
      <c r="IL734" s="519"/>
      <c r="IM734" s="519"/>
      <c r="IN734" s="519"/>
      <c r="IO734" s="519"/>
      <c r="IP734" s="519"/>
      <c r="IQ734" s="519"/>
      <c r="IR734" s="519"/>
      <c r="IS734" s="519"/>
      <c r="IT734" s="519"/>
      <c r="IU734" s="519"/>
      <c r="IV734" s="519"/>
    </row>
    <row r="735" spans="1:8" s="508" customFormat="1" ht="39.75" customHeight="1" hidden="1">
      <c r="A735" s="534" t="s">
        <v>575</v>
      </c>
      <c r="B735" s="360">
        <f>SUM(B736:B738)</f>
        <v>0</v>
      </c>
      <c r="C735" s="360">
        <f t="shared" si="43"/>
        <v>0</v>
      </c>
      <c r="D735" s="360">
        <f>SUM(D736:D738)</f>
        <v>0</v>
      </c>
      <c r="E735" s="536"/>
      <c r="F735" s="539">
        <f>SUM(F736:F738)</f>
        <v>0</v>
      </c>
      <c r="G735" s="536"/>
      <c r="H735" s="540"/>
    </row>
    <row r="736" spans="1:256" s="510" customFormat="1" ht="39.75" customHeight="1" hidden="1">
      <c r="A736" s="541" t="s">
        <v>576</v>
      </c>
      <c r="B736" s="363"/>
      <c r="C736" s="363">
        <f t="shared" si="43"/>
        <v>0</v>
      </c>
      <c r="D736" s="363"/>
      <c r="E736" s="542"/>
      <c r="F736" s="543"/>
      <c r="G736" s="542"/>
      <c r="H736" s="518"/>
      <c r="I736" s="519"/>
      <c r="J736" s="519"/>
      <c r="K736" s="519"/>
      <c r="L736" s="519"/>
      <c r="M736" s="519"/>
      <c r="N736" s="519"/>
      <c r="O736" s="519"/>
      <c r="P736" s="519"/>
      <c r="Q736" s="519"/>
      <c r="R736" s="519"/>
      <c r="S736" s="519"/>
      <c r="T736" s="519"/>
      <c r="U736" s="519"/>
      <c r="V736" s="519"/>
      <c r="W736" s="519"/>
      <c r="X736" s="519"/>
      <c r="Y736" s="519"/>
      <c r="Z736" s="519"/>
      <c r="AA736" s="519"/>
      <c r="AB736" s="519"/>
      <c r="AC736" s="519"/>
      <c r="AD736" s="519"/>
      <c r="AE736" s="519"/>
      <c r="AF736" s="519"/>
      <c r="HQ736" s="519"/>
      <c r="HR736" s="519"/>
      <c r="HS736" s="519"/>
      <c r="HT736" s="519"/>
      <c r="HU736" s="519"/>
      <c r="HV736" s="519"/>
      <c r="HW736" s="519"/>
      <c r="HX736" s="519"/>
      <c r="HY736" s="519"/>
      <c r="HZ736" s="519"/>
      <c r="IA736" s="519"/>
      <c r="IB736" s="519"/>
      <c r="IC736" s="519"/>
      <c r="ID736" s="519"/>
      <c r="IE736" s="519"/>
      <c r="IF736" s="519"/>
      <c r="IG736" s="519"/>
      <c r="IH736" s="519"/>
      <c r="II736" s="519"/>
      <c r="IJ736" s="519"/>
      <c r="IK736" s="519"/>
      <c r="IL736" s="519"/>
      <c r="IM736" s="519"/>
      <c r="IN736" s="519"/>
      <c r="IO736" s="519"/>
      <c r="IP736" s="519"/>
      <c r="IQ736" s="519"/>
      <c r="IR736" s="519"/>
      <c r="IS736" s="519"/>
      <c r="IT736" s="519"/>
      <c r="IU736" s="519"/>
      <c r="IV736" s="519"/>
    </row>
    <row r="737" spans="1:256" s="509" customFormat="1" ht="39.75" customHeight="1" hidden="1">
      <c r="A737" s="541" t="s">
        <v>577</v>
      </c>
      <c r="B737" s="363"/>
      <c r="C737" s="363">
        <f t="shared" si="43"/>
        <v>0</v>
      </c>
      <c r="D737" s="363">
        <v>0</v>
      </c>
      <c r="E737" s="542"/>
      <c r="F737" s="543">
        <v>0</v>
      </c>
      <c r="G737" s="542"/>
      <c r="H737" s="518"/>
      <c r="I737" s="519"/>
      <c r="J737" s="519"/>
      <c r="K737" s="519"/>
      <c r="L737" s="519"/>
      <c r="M737" s="519"/>
      <c r="N737" s="519"/>
      <c r="O737" s="519"/>
      <c r="P737" s="519"/>
      <c r="Q737" s="519"/>
      <c r="R737" s="519"/>
      <c r="S737" s="519"/>
      <c r="T737" s="519"/>
      <c r="U737" s="519"/>
      <c r="V737" s="519"/>
      <c r="W737" s="519"/>
      <c r="X737" s="519"/>
      <c r="Y737" s="519"/>
      <c r="Z737" s="519"/>
      <c r="AA737" s="519"/>
      <c r="AB737" s="519"/>
      <c r="AC737" s="519"/>
      <c r="AD737" s="519"/>
      <c r="AE737" s="519"/>
      <c r="AF737" s="519"/>
      <c r="HQ737" s="519"/>
      <c r="HR737" s="519"/>
      <c r="HS737" s="519"/>
      <c r="HT737" s="519"/>
      <c r="HU737" s="519"/>
      <c r="HV737" s="519"/>
      <c r="HW737" s="519"/>
      <c r="HX737" s="519"/>
      <c r="HY737" s="519"/>
      <c r="HZ737" s="519"/>
      <c r="IA737" s="519"/>
      <c r="IB737" s="519"/>
      <c r="IC737" s="519"/>
      <c r="ID737" s="519"/>
      <c r="IE737" s="519"/>
      <c r="IF737" s="519"/>
      <c r="IG737" s="519"/>
      <c r="IH737" s="519"/>
      <c r="II737" s="519"/>
      <c r="IJ737" s="519"/>
      <c r="IK737" s="519"/>
      <c r="IL737" s="519"/>
      <c r="IM737" s="519"/>
      <c r="IN737" s="519"/>
      <c r="IO737" s="519"/>
      <c r="IP737" s="519"/>
      <c r="IQ737" s="519"/>
      <c r="IR737" s="519"/>
      <c r="IS737" s="519"/>
      <c r="IT737" s="519"/>
      <c r="IU737" s="519"/>
      <c r="IV737" s="519"/>
    </row>
    <row r="738" spans="1:256" s="510" customFormat="1" ht="39.75" customHeight="1" hidden="1">
      <c r="A738" s="541" t="s">
        <v>578</v>
      </c>
      <c r="B738" s="363"/>
      <c r="C738" s="363">
        <f t="shared" si="43"/>
        <v>0</v>
      </c>
      <c r="D738" s="363">
        <v>0</v>
      </c>
      <c r="E738" s="542"/>
      <c r="F738" s="543">
        <v>0</v>
      </c>
      <c r="G738" s="542"/>
      <c r="H738" s="518"/>
      <c r="I738" s="519"/>
      <c r="J738" s="519"/>
      <c r="K738" s="519"/>
      <c r="L738" s="519"/>
      <c r="M738" s="519"/>
      <c r="N738" s="519"/>
      <c r="O738" s="519"/>
      <c r="P738" s="519"/>
      <c r="Q738" s="519"/>
      <c r="R738" s="519"/>
      <c r="S738" s="519"/>
      <c r="T738" s="519"/>
      <c r="U738" s="519"/>
      <c r="V738" s="519"/>
      <c r="W738" s="519"/>
      <c r="X738" s="519"/>
      <c r="Y738" s="519"/>
      <c r="Z738" s="519"/>
      <c r="AA738" s="519"/>
      <c r="AB738" s="519"/>
      <c r="AC738" s="519"/>
      <c r="AD738" s="519"/>
      <c r="AE738" s="519"/>
      <c r="AF738" s="519"/>
      <c r="HQ738" s="519"/>
      <c r="HR738" s="519"/>
      <c r="HS738" s="519"/>
      <c r="HT738" s="519"/>
      <c r="HU738" s="519"/>
      <c r="HV738" s="519"/>
      <c r="HW738" s="519"/>
      <c r="HX738" s="519"/>
      <c r="HY738" s="519"/>
      <c r="HZ738" s="519"/>
      <c r="IA738" s="519"/>
      <c r="IB738" s="519"/>
      <c r="IC738" s="519"/>
      <c r="ID738" s="519"/>
      <c r="IE738" s="519"/>
      <c r="IF738" s="519"/>
      <c r="IG738" s="519"/>
      <c r="IH738" s="519"/>
      <c r="II738" s="519"/>
      <c r="IJ738" s="519"/>
      <c r="IK738" s="519"/>
      <c r="IL738" s="519"/>
      <c r="IM738" s="519"/>
      <c r="IN738" s="519"/>
      <c r="IO738" s="519"/>
      <c r="IP738" s="519"/>
      <c r="IQ738" s="519"/>
      <c r="IR738" s="519"/>
      <c r="IS738" s="519"/>
      <c r="IT738" s="519"/>
      <c r="IU738" s="519"/>
      <c r="IV738" s="519"/>
    </row>
    <row r="739" spans="1:8" s="508" customFormat="1" ht="24.75" customHeight="1">
      <c r="A739" s="534" t="s">
        <v>579</v>
      </c>
      <c r="B739" s="360">
        <f>SUM(B740:B742)</f>
        <v>5</v>
      </c>
      <c r="C739" s="360">
        <f t="shared" si="43"/>
        <v>251</v>
      </c>
      <c r="D739" s="360">
        <f>SUM(D740:D742)</f>
        <v>71</v>
      </c>
      <c r="E739" s="536">
        <f aca="true" t="shared" si="48" ref="E739:E744">D739/C739</f>
        <v>0.28286852589641437</v>
      </c>
      <c r="F739" s="539">
        <f>SUM(F740:F742)</f>
        <v>223</v>
      </c>
      <c r="G739" s="536">
        <f aca="true" t="shared" si="49" ref="G739:G744">(D739-F739)/F739</f>
        <v>-0.6816143497757847</v>
      </c>
      <c r="H739" s="540">
        <f>SUM(H740:H742)</f>
        <v>180</v>
      </c>
    </row>
    <row r="740" spans="1:256" s="510" customFormat="1" ht="24.75" customHeight="1">
      <c r="A740" s="541" t="s">
        <v>580</v>
      </c>
      <c r="B740" s="363">
        <v>5</v>
      </c>
      <c r="C740" s="363">
        <f t="shared" si="43"/>
        <v>251</v>
      </c>
      <c r="D740" s="25">
        <v>71</v>
      </c>
      <c r="E740" s="542">
        <f t="shared" si="48"/>
        <v>0.28286852589641437</v>
      </c>
      <c r="F740" s="543">
        <v>223</v>
      </c>
      <c r="G740" s="542">
        <f t="shared" si="49"/>
        <v>-0.6816143497757847</v>
      </c>
      <c r="H740" s="518">
        <v>180</v>
      </c>
      <c r="I740" s="519"/>
      <c r="J740" s="519"/>
      <c r="K740" s="519"/>
      <c r="L740" s="519"/>
      <c r="M740" s="519"/>
      <c r="N740" s="519"/>
      <c r="O740" s="519"/>
      <c r="P740" s="519"/>
      <c r="Q740" s="519"/>
      <c r="R740" s="519"/>
      <c r="S740" s="519"/>
      <c r="T740" s="519"/>
      <c r="U740" s="519"/>
      <c r="V740" s="519"/>
      <c r="W740" s="519"/>
      <c r="X740" s="519"/>
      <c r="Y740" s="519"/>
      <c r="Z740" s="519"/>
      <c r="AA740" s="519"/>
      <c r="AB740" s="519"/>
      <c r="AC740" s="519"/>
      <c r="AD740" s="519"/>
      <c r="AE740" s="519"/>
      <c r="AF740" s="519"/>
      <c r="HQ740" s="519"/>
      <c r="HR740" s="519"/>
      <c r="HS740" s="519"/>
      <c r="HT740" s="519"/>
      <c r="HU740" s="519"/>
      <c r="HV740" s="519"/>
      <c r="HW740" s="519"/>
      <c r="HX740" s="519"/>
      <c r="HY740" s="519"/>
      <c r="HZ740" s="519"/>
      <c r="IA740" s="519"/>
      <c r="IB740" s="519"/>
      <c r="IC740" s="519"/>
      <c r="ID740" s="519"/>
      <c r="IE740" s="519"/>
      <c r="IF740" s="519"/>
      <c r="IG740" s="519"/>
      <c r="IH740" s="519"/>
      <c r="II740" s="519"/>
      <c r="IJ740" s="519"/>
      <c r="IK740" s="519"/>
      <c r="IL740" s="519"/>
      <c r="IM740" s="519"/>
      <c r="IN740" s="519"/>
      <c r="IO740" s="519"/>
      <c r="IP740" s="519"/>
      <c r="IQ740" s="519"/>
      <c r="IR740" s="519"/>
      <c r="IS740" s="519"/>
      <c r="IT740" s="519"/>
      <c r="IU740" s="519"/>
      <c r="IV740" s="519"/>
    </row>
    <row r="741" spans="1:256" s="509" customFormat="1" ht="24.75" customHeight="1">
      <c r="A741" s="541" t="s">
        <v>581</v>
      </c>
      <c r="B741" s="363"/>
      <c r="C741" s="363">
        <f t="shared" si="43"/>
        <v>0</v>
      </c>
      <c r="D741" s="25"/>
      <c r="E741" s="542"/>
      <c r="F741" s="543">
        <v>0</v>
      </c>
      <c r="G741" s="542"/>
      <c r="H741" s="518"/>
      <c r="I741" s="519"/>
      <c r="J741" s="519"/>
      <c r="K741" s="519"/>
      <c r="L741" s="519"/>
      <c r="M741" s="519"/>
      <c r="N741" s="519"/>
      <c r="O741" s="519"/>
      <c r="P741" s="519"/>
      <c r="Q741" s="519"/>
      <c r="R741" s="519"/>
      <c r="S741" s="519"/>
      <c r="T741" s="519"/>
      <c r="U741" s="519"/>
      <c r="V741" s="519"/>
      <c r="W741" s="519"/>
      <c r="X741" s="519"/>
      <c r="Y741" s="519"/>
      <c r="Z741" s="519"/>
      <c r="AA741" s="519"/>
      <c r="AB741" s="519"/>
      <c r="AC741" s="519"/>
      <c r="AD741" s="519"/>
      <c r="AE741" s="519"/>
      <c r="AF741" s="519"/>
      <c r="HQ741" s="519"/>
      <c r="HR741" s="519"/>
      <c r="HS741" s="519"/>
      <c r="HT741" s="519"/>
      <c r="HU741" s="519"/>
      <c r="HV741" s="519"/>
      <c r="HW741" s="519"/>
      <c r="HX741" s="519"/>
      <c r="HY741" s="519"/>
      <c r="HZ741" s="519"/>
      <c r="IA741" s="519"/>
      <c r="IB741" s="519"/>
      <c r="IC741" s="519"/>
      <c r="ID741" s="519"/>
      <c r="IE741" s="519"/>
      <c r="IF741" s="519"/>
      <c r="IG741" s="519"/>
      <c r="IH741" s="519"/>
      <c r="II741" s="519"/>
      <c r="IJ741" s="519"/>
      <c r="IK741" s="519"/>
      <c r="IL741" s="519"/>
      <c r="IM741" s="519"/>
      <c r="IN741" s="519"/>
      <c r="IO741" s="519"/>
      <c r="IP741" s="519"/>
      <c r="IQ741" s="519"/>
      <c r="IR741" s="519"/>
      <c r="IS741" s="519"/>
      <c r="IT741" s="519"/>
      <c r="IU741" s="519"/>
      <c r="IV741" s="519"/>
    </row>
    <row r="742" spans="1:8" s="508" customFormat="1" ht="24.75" customHeight="1">
      <c r="A742" s="541" t="s">
        <v>582</v>
      </c>
      <c r="B742" s="363"/>
      <c r="C742" s="363">
        <f t="shared" si="43"/>
        <v>0</v>
      </c>
      <c r="D742" s="25"/>
      <c r="E742" s="542"/>
      <c r="F742" s="543">
        <v>0</v>
      </c>
      <c r="G742" s="542"/>
      <c r="H742" s="544"/>
    </row>
    <row r="743" spans="1:8" s="508" customFormat="1" ht="24.75" customHeight="1">
      <c r="A743" s="534" t="s">
        <v>583</v>
      </c>
      <c r="B743" s="360">
        <f>SUM(B744:B745)</f>
        <v>3</v>
      </c>
      <c r="C743" s="360">
        <f t="shared" si="43"/>
        <v>16</v>
      </c>
      <c r="D743" s="360">
        <f>SUM(D744:D745)</f>
        <v>14</v>
      </c>
      <c r="E743" s="536">
        <f t="shared" si="48"/>
        <v>0.875</v>
      </c>
      <c r="F743" s="539">
        <f>SUM(F744:F745)</f>
        <v>17</v>
      </c>
      <c r="G743" s="536">
        <f t="shared" si="49"/>
        <v>-0.17647058823529413</v>
      </c>
      <c r="H743" s="540">
        <f>SUM(H744:H745)</f>
        <v>2</v>
      </c>
    </row>
    <row r="744" spans="1:256" s="509" customFormat="1" ht="24.75" customHeight="1">
      <c r="A744" s="541" t="s">
        <v>584</v>
      </c>
      <c r="B744" s="363">
        <v>3</v>
      </c>
      <c r="C744" s="363">
        <f t="shared" si="43"/>
        <v>16</v>
      </c>
      <c r="D744" s="25">
        <v>14</v>
      </c>
      <c r="E744" s="542">
        <f t="shared" si="48"/>
        <v>0.875</v>
      </c>
      <c r="F744" s="543">
        <v>17</v>
      </c>
      <c r="G744" s="542">
        <f t="shared" si="49"/>
        <v>-0.17647058823529413</v>
      </c>
      <c r="H744" s="518">
        <v>2</v>
      </c>
      <c r="I744" s="519"/>
      <c r="J744" s="519"/>
      <c r="K744" s="519"/>
      <c r="L744" s="519"/>
      <c r="M744" s="519"/>
      <c r="N744" s="519"/>
      <c r="O744" s="519"/>
      <c r="P744" s="519"/>
      <c r="Q744" s="519"/>
      <c r="R744" s="519"/>
      <c r="S744" s="519"/>
      <c r="T744" s="519"/>
      <c r="U744" s="519"/>
      <c r="V744" s="519"/>
      <c r="W744" s="519"/>
      <c r="X744" s="519"/>
      <c r="Y744" s="519"/>
      <c r="Z744" s="519"/>
      <c r="AA744" s="519"/>
      <c r="AB744" s="519"/>
      <c r="AC744" s="519"/>
      <c r="AD744" s="519"/>
      <c r="AE744" s="519"/>
      <c r="AF744" s="519"/>
      <c r="HQ744" s="519"/>
      <c r="HR744" s="519"/>
      <c r="HS744" s="519"/>
      <c r="HT744" s="519"/>
      <c r="HU744" s="519"/>
      <c r="HV744" s="519"/>
      <c r="HW744" s="519"/>
      <c r="HX744" s="519"/>
      <c r="HY744" s="519"/>
      <c r="HZ744" s="519"/>
      <c r="IA744" s="519"/>
      <c r="IB744" s="519"/>
      <c r="IC744" s="519"/>
      <c r="ID744" s="519"/>
      <c r="IE744" s="519"/>
      <c r="IF744" s="519"/>
      <c r="IG744" s="519"/>
      <c r="IH744" s="519"/>
      <c r="II744" s="519"/>
      <c r="IJ744" s="519"/>
      <c r="IK744" s="519"/>
      <c r="IL744" s="519"/>
      <c r="IM744" s="519"/>
      <c r="IN744" s="519"/>
      <c r="IO744" s="519"/>
      <c r="IP744" s="519"/>
      <c r="IQ744" s="519"/>
      <c r="IR744" s="519"/>
      <c r="IS744" s="519"/>
      <c r="IT744" s="519"/>
      <c r="IU744" s="519"/>
      <c r="IV744" s="519"/>
    </row>
    <row r="745" spans="1:256" s="506" customFormat="1" ht="24.75" customHeight="1">
      <c r="A745" s="541" t="s">
        <v>585</v>
      </c>
      <c r="B745" s="363"/>
      <c r="C745" s="363">
        <f t="shared" si="43"/>
        <v>0</v>
      </c>
      <c r="D745" s="25"/>
      <c r="E745" s="542"/>
      <c r="F745" s="543">
        <v>0</v>
      </c>
      <c r="G745" s="542"/>
      <c r="H745" s="518"/>
      <c r="I745" s="519"/>
      <c r="J745" s="519"/>
      <c r="K745" s="519"/>
      <c r="L745" s="519"/>
      <c r="M745" s="519"/>
      <c r="N745" s="519"/>
      <c r="O745" s="519"/>
      <c r="P745" s="519"/>
      <c r="Q745" s="519"/>
      <c r="R745" s="519"/>
      <c r="S745" s="519"/>
      <c r="T745" s="519"/>
      <c r="U745" s="519"/>
      <c r="V745" s="519"/>
      <c r="W745" s="519"/>
      <c r="X745" s="519"/>
      <c r="Y745" s="519"/>
      <c r="Z745" s="519"/>
      <c r="AA745" s="519"/>
      <c r="AB745" s="519"/>
      <c r="AC745" s="519"/>
      <c r="AD745" s="519"/>
      <c r="AE745" s="519"/>
      <c r="AF745" s="519"/>
      <c r="HQ745" s="519"/>
      <c r="HR745" s="519"/>
      <c r="HS745" s="519"/>
      <c r="HT745" s="519"/>
      <c r="HU745" s="519"/>
      <c r="HV745" s="519"/>
      <c r="HW745" s="519"/>
      <c r="HX745" s="519"/>
      <c r="HY745" s="519"/>
      <c r="HZ745" s="519"/>
      <c r="IA745" s="519"/>
      <c r="IB745" s="519"/>
      <c r="IC745" s="519"/>
      <c r="ID745" s="519"/>
      <c r="IE745" s="519"/>
      <c r="IF745" s="519"/>
      <c r="IG745" s="519"/>
      <c r="IH745" s="519"/>
      <c r="II745" s="519"/>
      <c r="IJ745" s="519"/>
      <c r="IK745" s="519"/>
      <c r="IL745" s="519"/>
      <c r="IM745" s="519"/>
      <c r="IN745" s="519"/>
      <c r="IO745" s="519"/>
      <c r="IP745" s="519"/>
      <c r="IQ745" s="519"/>
      <c r="IR745" s="519"/>
      <c r="IS745" s="519"/>
      <c r="IT745" s="519"/>
      <c r="IU745" s="519"/>
      <c r="IV745" s="519"/>
    </row>
    <row r="746" spans="1:8" s="508" customFormat="1" ht="24.75" customHeight="1">
      <c r="A746" s="534" t="s">
        <v>586</v>
      </c>
      <c r="B746" s="360">
        <f>SUM(B747:B754)</f>
        <v>412</v>
      </c>
      <c r="C746" s="360">
        <f t="shared" si="43"/>
        <v>416</v>
      </c>
      <c r="D746" s="360">
        <f>SUM(D747:D754)</f>
        <v>413</v>
      </c>
      <c r="E746" s="536">
        <f>D746/C746</f>
        <v>0.9927884615384616</v>
      </c>
      <c r="F746" s="539">
        <f>SUM(F747:F754)</f>
        <v>409</v>
      </c>
      <c r="G746" s="536">
        <f>(D746-F746)/F746</f>
        <v>0.009779951100244499</v>
      </c>
      <c r="H746" s="540">
        <f>SUM(H747:H754)</f>
        <v>3</v>
      </c>
    </row>
    <row r="747" spans="1:256" s="506" customFormat="1" ht="24.75" customHeight="1">
      <c r="A747" s="541" t="s">
        <v>45</v>
      </c>
      <c r="B747" s="363">
        <v>192</v>
      </c>
      <c r="C747" s="363">
        <f t="shared" si="43"/>
        <v>195</v>
      </c>
      <c r="D747" s="25">
        <v>195</v>
      </c>
      <c r="E747" s="542">
        <f>D747/C747</f>
        <v>1</v>
      </c>
      <c r="F747" s="543">
        <v>202</v>
      </c>
      <c r="G747" s="542">
        <f>(D747-F747)/F747</f>
        <v>-0.034653465346534656</v>
      </c>
      <c r="H747" s="518"/>
      <c r="I747" s="519"/>
      <c r="J747" s="519"/>
      <c r="K747" s="519"/>
      <c r="L747" s="519"/>
      <c r="M747" s="519"/>
      <c r="N747" s="519"/>
      <c r="O747" s="519"/>
      <c r="P747" s="519"/>
      <c r="Q747" s="519"/>
      <c r="R747" s="519"/>
      <c r="S747" s="519"/>
      <c r="T747" s="519"/>
      <c r="U747" s="519"/>
      <c r="V747" s="519"/>
      <c r="W747" s="519"/>
      <c r="X747" s="519"/>
      <c r="Y747" s="519"/>
      <c r="Z747" s="519"/>
      <c r="AA747" s="519"/>
      <c r="AB747" s="519"/>
      <c r="AC747" s="519"/>
      <c r="AD747" s="519"/>
      <c r="AE747" s="519"/>
      <c r="AF747" s="519"/>
      <c r="HQ747" s="519"/>
      <c r="HR747" s="519"/>
      <c r="HS747" s="519"/>
      <c r="HT747" s="519"/>
      <c r="HU747" s="519"/>
      <c r="HV747" s="519"/>
      <c r="HW747" s="519"/>
      <c r="HX747" s="519"/>
      <c r="HY747" s="519"/>
      <c r="HZ747" s="519"/>
      <c r="IA747" s="519"/>
      <c r="IB747" s="519"/>
      <c r="IC747" s="519"/>
      <c r="ID747" s="519"/>
      <c r="IE747" s="519"/>
      <c r="IF747" s="519"/>
      <c r="IG747" s="519"/>
      <c r="IH747" s="519"/>
      <c r="II747" s="519"/>
      <c r="IJ747" s="519"/>
      <c r="IK747" s="519"/>
      <c r="IL747" s="519"/>
      <c r="IM747" s="519"/>
      <c r="IN747" s="519"/>
      <c r="IO747" s="519"/>
      <c r="IP747" s="519"/>
      <c r="IQ747" s="519"/>
      <c r="IR747" s="519"/>
      <c r="IS747" s="519"/>
      <c r="IT747" s="519"/>
      <c r="IU747" s="519"/>
      <c r="IV747" s="519"/>
    </row>
    <row r="748" spans="1:256" s="506" customFormat="1" ht="24.75" customHeight="1">
      <c r="A748" s="541" t="s">
        <v>46</v>
      </c>
      <c r="B748" s="363"/>
      <c r="C748" s="363">
        <f t="shared" si="43"/>
        <v>0</v>
      </c>
      <c r="D748" s="25"/>
      <c r="E748" s="542"/>
      <c r="F748" s="543">
        <v>0</v>
      </c>
      <c r="G748" s="542"/>
      <c r="H748" s="518"/>
      <c r="I748" s="519"/>
      <c r="J748" s="519"/>
      <c r="K748" s="519"/>
      <c r="L748" s="519"/>
      <c r="M748" s="519"/>
      <c r="N748" s="519"/>
      <c r="O748" s="519"/>
      <c r="P748" s="519"/>
      <c r="Q748" s="519"/>
      <c r="R748" s="519"/>
      <c r="S748" s="519"/>
      <c r="T748" s="519"/>
      <c r="U748" s="519"/>
      <c r="V748" s="519"/>
      <c r="W748" s="519"/>
      <c r="X748" s="519"/>
      <c r="Y748" s="519"/>
      <c r="Z748" s="519"/>
      <c r="AA748" s="519"/>
      <c r="AB748" s="519"/>
      <c r="AC748" s="519"/>
      <c r="AD748" s="519"/>
      <c r="AE748" s="519"/>
      <c r="AF748" s="519"/>
      <c r="HQ748" s="519"/>
      <c r="HR748" s="519"/>
      <c r="HS748" s="519"/>
      <c r="HT748" s="519"/>
      <c r="HU748" s="519"/>
      <c r="HV748" s="519"/>
      <c r="HW748" s="519"/>
      <c r="HX748" s="519"/>
      <c r="HY748" s="519"/>
      <c r="HZ748" s="519"/>
      <c r="IA748" s="519"/>
      <c r="IB748" s="519"/>
      <c r="IC748" s="519"/>
      <c r="ID748" s="519"/>
      <c r="IE748" s="519"/>
      <c r="IF748" s="519"/>
      <c r="IG748" s="519"/>
      <c r="IH748" s="519"/>
      <c r="II748" s="519"/>
      <c r="IJ748" s="519"/>
      <c r="IK748" s="519"/>
      <c r="IL748" s="519"/>
      <c r="IM748" s="519"/>
      <c r="IN748" s="519"/>
      <c r="IO748" s="519"/>
      <c r="IP748" s="519"/>
      <c r="IQ748" s="519"/>
      <c r="IR748" s="519"/>
      <c r="IS748" s="519"/>
      <c r="IT748" s="519"/>
      <c r="IU748" s="519"/>
      <c r="IV748" s="519"/>
    </row>
    <row r="749" spans="1:256" s="506" customFormat="1" ht="24.75" customHeight="1" hidden="1">
      <c r="A749" s="541" t="s">
        <v>47</v>
      </c>
      <c r="B749" s="363"/>
      <c r="C749" s="363">
        <f t="shared" si="43"/>
        <v>0</v>
      </c>
      <c r="D749" s="25"/>
      <c r="E749" s="542"/>
      <c r="F749" s="543">
        <v>0</v>
      </c>
      <c r="G749" s="542"/>
      <c r="H749" s="518"/>
      <c r="I749" s="519"/>
      <c r="J749" s="519"/>
      <c r="K749" s="519"/>
      <c r="L749" s="519"/>
      <c r="M749" s="519"/>
      <c r="N749" s="519"/>
      <c r="O749" s="519"/>
      <c r="P749" s="519"/>
      <c r="Q749" s="519"/>
      <c r="R749" s="519"/>
      <c r="S749" s="519"/>
      <c r="T749" s="519"/>
      <c r="U749" s="519"/>
      <c r="V749" s="519"/>
      <c r="W749" s="519"/>
      <c r="X749" s="519"/>
      <c r="Y749" s="519"/>
      <c r="Z749" s="519"/>
      <c r="AA749" s="519"/>
      <c r="AB749" s="519"/>
      <c r="AC749" s="519"/>
      <c r="AD749" s="519"/>
      <c r="AE749" s="519"/>
      <c r="AF749" s="519"/>
      <c r="HQ749" s="519"/>
      <c r="HR749" s="519"/>
      <c r="HS749" s="519"/>
      <c r="HT749" s="519"/>
      <c r="HU749" s="519"/>
      <c r="HV749" s="519"/>
      <c r="HW749" s="519"/>
      <c r="HX749" s="519"/>
      <c r="HY749" s="519"/>
      <c r="HZ749" s="519"/>
      <c r="IA749" s="519"/>
      <c r="IB749" s="519"/>
      <c r="IC749" s="519"/>
      <c r="ID749" s="519"/>
      <c r="IE749" s="519"/>
      <c r="IF749" s="519"/>
      <c r="IG749" s="519"/>
      <c r="IH749" s="519"/>
      <c r="II749" s="519"/>
      <c r="IJ749" s="519"/>
      <c r="IK749" s="519"/>
      <c r="IL749" s="519"/>
      <c r="IM749" s="519"/>
      <c r="IN749" s="519"/>
      <c r="IO749" s="519"/>
      <c r="IP749" s="519"/>
      <c r="IQ749" s="519"/>
      <c r="IR749" s="519"/>
      <c r="IS749" s="519"/>
      <c r="IT749" s="519"/>
      <c r="IU749" s="519"/>
      <c r="IV749" s="519"/>
    </row>
    <row r="750" spans="1:256" s="506" customFormat="1" ht="24.75" customHeight="1" hidden="1">
      <c r="A750" s="541" t="s">
        <v>86</v>
      </c>
      <c r="B750" s="363"/>
      <c r="C750" s="363">
        <f t="shared" si="43"/>
        <v>0</v>
      </c>
      <c r="D750" s="25"/>
      <c r="E750" s="542"/>
      <c r="F750" s="543">
        <v>0</v>
      </c>
      <c r="G750" s="542"/>
      <c r="H750" s="518"/>
      <c r="I750" s="519"/>
      <c r="J750" s="519"/>
      <c r="K750" s="519"/>
      <c r="L750" s="519"/>
      <c r="M750" s="519"/>
      <c r="N750" s="519"/>
      <c r="O750" s="519"/>
      <c r="P750" s="519"/>
      <c r="Q750" s="519"/>
      <c r="R750" s="519"/>
      <c r="S750" s="519"/>
      <c r="T750" s="519"/>
      <c r="U750" s="519"/>
      <c r="V750" s="519"/>
      <c r="W750" s="519"/>
      <c r="X750" s="519"/>
      <c r="Y750" s="519"/>
      <c r="Z750" s="519"/>
      <c r="AA750" s="519"/>
      <c r="AB750" s="519"/>
      <c r="AC750" s="519"/>
      <c r="AD750" s="519"/>
      <c r="AE750" s="519"/>
      <c r="AF750" s="519"/>
      <c r="HQ750" s="519"/>
      <c r="HR750" s="519"/>
      <c r="HS750" s="519"/>
      <c r="HT750" s="519"/>
      <c r="HU750" s="519"/>
      <c r="HV750" s="519"/>
      <c r="HW750" s="519"/>
      <c r="HX750" s="519"/>
      <c r="HY750" s="519"/>
      <c r="HZ750" s="519"/>
      <c r="IA750" s="519"/>
      <c r="IB750" s="519"/>
      <c r="IC750" s="519"/>
      <c r="ID750" s="519"/>
      <c r="IE750" s="519"/>
      <c r="IF750" s="519"/>
      <c r="IG750" s="519"/>
      <c r="IH750" s="519"/>
      <c r="II750" s="519"/>
      <c r="IJ750" s="519"/>
      <c r="IK750" s="519"/>
      <c r="IL750" s="519"/>
      <c r="IM750" s="519"/>
      <c r="IN750" s="519"/>
      <c r="IO750" s="519"/>
      <c r="IP750" s="519"/>
      <c r="IQ750" s="519"/>
      <c r="IR750" s="519"/>
      <c r="IS750" s="519"/>
      <c r="IT750" s="519"/>
      <c r="IU750" s="519"/>
      <c r="IV750" s="519"/>
    </row>
    <row r="751" spans="1:256" s="506" customFormat="1" ht="24.75" customHeight="1" hidden="1">
      <c r="A751" s="541" t="s">
        <v>587</v>
      </c>
      <c r="B751" s="363"/>
      <c r="C751" s="363">
        <f t="shared" si="43"/>
        <v>0</v>
      </c>
      <c r="D751" s="25"/>
      <c r="E751" s="542"/>
      <c r="F751" s="537">
        <v>0</v>
      </c>
      <c r="G751" s="542"/>
      <c r="H751" s="518"/>
      <c r="I751" s="519"/>
      <c r="J751" s="519"/>
      <c r="K751" s="519"/>
      <c r="L751" s="519"/>
      <c r="M751" s="519"/>
      <c r="N751" s="519"/>
      <c r="O751" s="519"/>
      <c r="P751" s="519"/>
      <c r="Q751" s="519"/>
      <c r="R751" s="519"/>
      <c r="S751" s="519"/>
      <c r="T751" s="519"/>
      <c r="U751" s="519"/>
      <c r="V751" s="519"/>
      <c r="W751" s="519"/>
      <c r="X751" s="519"/>
      <c r="Y751" s="519"/>
      <c r="Z751" s="519"/>
      <c r="AA751" s="519"/>
      <c r="AB751" s="519"/>
      <c r="AC751" s="519"/>
      <c r="AD751" s="519"/>
      <c r="AE751" s="519"/>
      <c r="AF751" s="519"/>
      <c r="HQ751" s="519"/>
      <c r="HR751" s="519"/>
      <c r="HS751" s="519"/>
      <c r="HT751" s="519"/>
      <c r="HU751" s="519"/>
      <c r="HV751" s="519"/>
      <c r="HW751" s="519"/>
      <c r="HX751" s="519"/>
      <c r="HY751" s="519"/>
      <c r="HZ751" s="519"/>
      <c r="IA751" s="519"/>
      <c r="IB751" s="519"/>
      <c r="IC751" s="519"/>
      <c r="ID751" s="519"/>
      <c r="IE751" s="519"/>
      <c r="IF751" s="519"/>
      <c r="IG751" s="519"/>
      <c r="IH751" s="519"/>
      <c r="II751" s="519"/>
      <c r="IJ751" s="519"/>
      <c r="IK751" s="519"/>
      <c r="IL751" s="519"/>
      <c r="IM751" s="519"/>
      <c r="IN751" s="519"/>
      <c r="IO751" s="519"/>
      <c r="IP751" s="519"/>
      <c r="IQ751" s="519"/>
      <c r="IR751" s="519"/>
      <c r="IS751" s="519"/>
      <c r="IT751" s="519"/>
      <c r="IU751" s="519"/>
      <c r="IV751" s="519"/>
    </row>
    <row r="752" spans="1:256" s="506" customFormat="1" ht="24.75" customHeight="1">
      <c r="A752" s="541" t="s">
        <v>588</v>
      </c>
      <c r="B752" s="363">
        <v>1</v>
      </c>
      <c r="C752" s="363">
        <f t="shared" si="43"/>
        <v>1</v>
      </c>
      <c r="D752" s="25">
        <v>1</v>
      </c>
      <c r="E752" s="542">
        <f>D752/C752</f>
        <v>1</v>
      </c>
      <c r="F752" s="543">
        <v>1</v>
      </c>
      <c r="G752" s="542">
        <f>(D752-F752)/F752</f>
        <v>0</v>
      </c>
      <c r="H752" s="518"/>
      <c r="I752" s="519"/>
      <c r="J752" s="519"/>
      <c r="K752" s="519"/>
      <c r="L752" s="519"/>
      <c r="M752" s="519"/>
      <c r="N752" s="519"/>
      <c r="O752" s="519"/>
      <c r="P752" s="519"/>
      <c r="Q752" s="519"/>
      <c r="R752" s="519"/>
      <c r="S752" s="519"/>
      <c r="T752" s="519"/>
      <c r="U752" s="519"/>
      <c r="V752" s="519"/>
      <c r="W752" s="519"/>
      <c r="X752" s="519"/>
      <c r="Y752" s="519"/>
      <c r="Z752" s="519"/>
      <c r="AA752" s="519"/>
      <c r="AB752" s="519"/>
      <c r="AC752" s="519"/>
      <c r="AD752" s="519"/>
      <c r="AE752" s="519"/>
      <c r="AF752" s="519"/>
      <c r="HQ752" s="519"/>
      <c r="HR752" s="519"/>
      <c r="HS752" s="519"/>
      <c r="HT752" s="519"/>
      <c r="HU752" s="519"/>
      <c r="HV752" s="519"/>
      <c r="HW752" s="519"/>
      <c r="HX752" s="519"/>
      <c r="HY752" s="519"/>
      <c r="HZ752" s="519"/>
      <c r="IA752" s="519"/>
      <c r="IB752" s="519"/>
      <c r="IC752" s="519"/>
      <c r="ID752" s="519"/>
      <c r="IE752" s="519"/>
      <c r="IF752" s="519"/>
      <c r="IG752" s="519"/>
      <c r="IH752" s="519"/>
      <c r="II752" s="519"/>
      <c r="IJ752" s="519"/>
      <c r="IK752" s="519"/>
      <c r="IL752" s="519"/>
      <c r="IM752" s="519"/>
      <c r="IN752" s="519"/>
      <c r="IO752" s="519"/>
      <c r="IP752" s="519"/>
      <c r="IQ752" s="519"/>
      <c r="IR752" s="519"/>
      <c r="IS752" s="519"/>
      <c r="IT752" s="519"/>
      <c r="IU752" s="519"/>
      <c r="IV752" s="519"/>
    </row>
    <row r="753" spans="1:8" s="508" customFormat="1" ht="24.75" customHeight="1">
      <c r="A753" s="541" t="s">
        <v>54</v>
      </c>
      <c r="B753" s="363">
        <v>21</v>
      </c>
      <c r="C753" s="363">
        <f t="shared" si="43"/>
        <v>25</v>
      </c>
      <c r="D753" s="25">
        <v>25</v>
      </c>
      <c r="E753" s="542">
        <f>D753/C753</f>
        <v>1</v>
      </c>
      <c r="F753" s="543">
        <v>20</v>
      </c>
      <c r="G753" s="542">
        <f>(D753-F753)/F753</f>
        <v>0.25</v>
      </c>
      <c r="H753" s="544"/>
    </row>
    <row r="754" spans="1:256" s="510" customFormat="1" ht="24.75" customHeight="1">
      <c r="A754" s="541" t="s">
        <v>589</v>
      </c>
      <c r="B754" s="363">
        <v>198</v>
      </c>
      <c r="C754" s="363">
        <f t="shared" si="43"/>
        <v>195</v>
      </c>
      <c r="D754" s="25">
        <v>192</v>
      </c>
      <c r="E754" s="542">
        <f>D754/C754</f>
        <v>0.9846153846153847</v>
      </c>
      <c r="F754" s="543">
        <v>186</v>
      </c>
      <c r="G754" s="542">
        <f>(D754-F754)/F754</f>
        <v>0.03225806451612903</v>
      </c>
      <c r="H754" s="518">
        <v>3</v>
      </c>
      <c r="I754" s="519"/>
      <c r="J754" s="519"/>
      <c r="K754" s="519"/>
      <c r="L754" s="519"/>
      <c r="M754" s="519"/>
      <c r="N754" s="519"/>
      <c r="O754" s="519"/>
      <c r="P754" s="519"/>
      <c r="Q754" s="519"/>
      <c r="R754" s="519"/>
      <c r="S754" s="519"/>
      <c r="T754" s="519"/>
      <c r="U754" s="519"/>
      <c r="V754" s="519"/>
      <c r="W754" s="519"/>
      <c r="X754" s="519"/>
      <c r="Y754" s="519"/>
      <c r="Z754" s="519"/>
      <c r="AA754" s="519"/>
      <c r="AB754" s="519"/>
      <c r="AC754" s="519"/>
      <c r="AD754" s="519"/>
      <c r="AE754" s="519"/>
      <c r="AF754" s="519"/>
      <c r="HQ754" s="519"/>
      <c r="HR754" s="519"/>
      <c r="HS754" s="519"/>
      <c r="HT754" s="519"/>
      <c r="HU754" s="519"/>
      <c r="HV754" s="519"/>
      <c r="HW754" s="519"/>
      <c r="HX754" s="519"/>
      <c r="HY754" s="519"/>
      <c r="HZ754" s="519"/>
      <c r="IA754" s="519"/>
      <c r="IB754" s="519"/>
      <c r="IC754" s="519"/>
      <c r="ID754" s="519"/>
      <c r="IE754" s="519"/>
      <c r="IF754" s="519"/>
      <c r="IG754" s="519"/>
      <c r="IH754" s="519"/>
      <c r="II754" s="519"/>
      <c r="IJ754" s="519"/>
      <c r="IK754" s="519"/>
      <c r="IL754" s="519"/>
      <c r="IM754" s="519"/>
      <c r="IN754" s="519"/>
      <c r="IO754" s="519"/>
      <c r="IP754" s="519"/>
      <c r="IQ754" s="519"/>
      <c r="IR754" s="519"/>
      <c r="IS754" s="519"/>
      <c r="IT754" s="519"/>
      <c r="IU754" s="519"/>
      <c r="IV754" s="519"/>
    </row>
    <row r="755" spans="1:8" s="508" customFormat="1" ht="24.75" customHeight="1">
      <c r="A755" s="534" t="s">
        <v>590</v>
      </c>
      <c r="B755" s="360">
        <f>B756</f>
        <v>0</v>
      </c>
      <c r="C755" s="360">
        <f t="shared" si="43"/>
        <v>0</v>
      </c>
      <c r="D755" s="360">
        <f>D756</f>
        <v>0</v>
      </c>
      <c r="E755" s="536"/>
      <c r="F755" s="539">
        <f>F756</f>
        <v>0</v>
      </c>
      <c r="G755" s="536"/>
      <c r="H755" s="540">
        <f>H756</f>
        <v>0</v>
      </c>
    </row>
    <row r="756" spans="1:8" s="508" customFormat="1" ht="24.75" customHeight="1">
      <c r="A756" s="541" t="s">
        <v>591</v>
      </c>
      <c r="B756" s="363"/>
      <c r="C756" s="363">
        <f t="shared" si="43"/>
        <v>0</v>
      </c>
      <c r="D756" s="363"/>
      <c r="E756" s="542"/>
      <c r="F756" s="543"/>
      <c r="G756" s="542"/>
      <c r="H756" s="544"/>
    </row>
    <row r="757" spans="1:8" s="508" customFormat="1" ht="24.75" customHeight="1">
      <c r="A757" s="534" t="s">
        <v>592</v>
      </c>
      <c r="B757" s="360">
        <f>B758</f>
        <v>0</v>
      </c>
      <c r="C757" s="360">
        <f t="shared" si="43"/>
        <v>300</v>
      </c>
      <c r="D757" s="360">
        <f>D758</f>
        <v>141</v>
      </c>
      <c r="E757" s="542">
        <f>D757/C757</f>
        <v>0.47</v>
      </c>
      <c r="F757" s="539">
        <f>F758</f>
        <v>51</v>
      </c>
      <c r="G757" s="536">
        <f>(D757-F757)/F757</f>
        <v>1.7647058823529411</v>
      </c>
      <c r="H757" s="540">
        <f>H758</f>
        <v>159</v>
      </c>
    </row>
    <row r="758" spans="1:256" s="509" customFormat="1" ht="24.75" customHeight="1">
      <c r="A758" s="541" t="s">
        <v>593</v>
      </c>
      <c r="B758" s="363"/>
      <c r="C758" s="363">
        <f t="shared" si="43"/>
        <v>300</v>
      </c>
      <c r="D758" s="25">
        <v>141</v>
      </c>
      <c r="E758" s="542">
        <f>D758/C758</f>
        <v>0.47</v>
      </c>
      <c r="F758" s="543">
        <v>51</v>
      </c>
      <c r="G758" s="542">
        <f>(D758-F758)/F758</f>
        <v>1.7647058823529411</v>
      </c>
      <c r="H758" s="518">
        <v>159</v>
      </c>
      <c r="I758" s="519"/>
      <c r="J758" s="519"/>
      <c r="K758" s="519"/>
      <c r="L758" s="519"/>
      <c r="M758" s="519"/>
      <c r="N758" s="519"/>
      <c r="O758" s="519"/>
      <c r="P758" s="519"/>
      <c r="Q758" s="519"/>
      <c r="R758" s="519"/>
      <c r="S758" s="519"/>
      <c r="T758" s="519"/>
      <c r="U758" s="519"/>
      <c r="V758" s="519"/>
      <c r="W758" s="519"/>
      <c r="X758" s="519"/>
      <c r="Y758" s="519"/>
      <c r="Z758" s="519"/>
      <c r="AA758" s="519"/>
      <c r="AB758" s="519"/>
      <c r="AC758" s="519"/>
      <c r="AD758" s="519"/>
      <c r="AE758" s="519"/>
      <c r="AF758" s="519"/>
      <c r="HQ758" s="519"/>
      <c r="HR758" s="519"/>
      <c r="HS758" s="519"/>
      <c r="HT758" s="519"/>
      <c r="HU758" s="519"/>
      <c r="HV758" s="519"/>
      <c r="HW758" s="519"/>
      <c r="HX758" s="519"/>
      <c r="HY758" s="519"/>
      <c r="HZ758" s="519"/>
      <c r="IA758" s="519"/>
      <c r="IB758" s="519"/>
      <c r="IC758" s="519"/>
      <c r="ID758" s="519"/>
      <c r="IE758" s="519"/>
      <c r="IF758" s="519"/>
      <c r="IG758" s="519"/>
      <c r="IH758" s="519"/>
      <c r="II758" s="519"/>
      <c r="IJ758" s="519"/>
      <c r="IK758" s="519"/>
      <c r="IL758" s="519"/>
      <c r="IM758" s="519"/>
      <c r="IN758" s="519"/>
      <c r="IO758" s="519"/>
      <c r="IP758" s="519"/>
      <c r="IQ758" s="519"/>
      <c r="IR758" s="519"/>
      <c r="IS758" s="519"/>
      <c r="IT758" s="519"/>
      <c r="IU758" s="519"/>
      <c r="IV758" s="519"/>
    </row>
    <row r="759" spans="1:8" s="508" customFormat="1" ht="24.75" customHeight="1">
      <c r="A759" s="534" t="s">
        <v>594</v>
      </c>
      <c r="B759" s="360">
        <f>B760+B770+B774+B782+B787+B794+B800+B803+B806+B808+B810+B816+B818+B820+B835</f>
        <v>582</v>
      </c>
      <c r="C759" s="360">
        <f t="shared" si="43"/>
        <v>2673</v>
      </c>
      <c r="D759" s="360">
        <f>D760+D770+D774+D782+D787+D794+D800+D803+D806+D808+D810+D816+D818+D820+D835</f>
        <v>1051</v>
      </c>
      <c r="E759" s="536">
        <f>D759/C759</f>
        <v>0.39319117096894873</v>
      </c>
      <c r="F759" s="539">
        <f>F760+F770+F774+F782+F787+F794+F800+F803+F806+F808+F810+F816+F818+F820+F835</f>
        <v>3539</v>
      </c>
      <c r="G759" s="536">
        <f>(D759-F759)/F759</f>
        <v>-0.7030234529528115</v>
      </c>
      <c r="H759" s="540">
        <f>H760+H770+H774+H782+H787+H794+H800+H803+H806+H808+H810+H816+H818+H820+H835</f>
        <v>1622</v>
      </c>
    </row>
    <row r="760" spans="1:8" s="508" customFormat="1" ht="24.75" customHeight="1">
      <c r="A760" s="534" t="s">
        <v>595</v>
      </c>
      <c r="B760" s="360">
        <f>SUM(B761:B769)</f>
        <v>32</v>
      </c>
      <c r="C760" s="360">
        <f t="shared" si="43"/>
        <v>157</v>
      </c>
      <c r="D760" s="360">
        <f>SUM(D761:D769)</f>
        <v>157</v>
      </c>
      <c r="E760" s="536">
        <f>D760/C760</f>
        <v>1</v>
      </c>
      <c r="F760" s="539">
        <f>SUM(F761:F769)</f>
        <v>184</v>
      </c>
      <c r="G760" s="536">
        <f>(D760-F760)/F760</f>
        <v>-0.14673913043478262</v>
      </c>
      <c r="H760" s="540">
        <f>SUM(H761:H769)</f>
        <v>0</v>
      </c>
    </row>
    <row r="761" spans="1:256" s="510" customFormat="1" ht="24.75" customHeight="1">
      <c r="A761" s="541" t="s">
        <v>45</v>
      </c>
      <c r="B761" s="363">
        <v>20</v>
      </c>
      <c r="C761" s="363">
        <f t="shared" si="43"/>
        <v>108</v>
      </c>
      <c r="D761" s="25">
        <v>108</v>
      </c>
      <c r="E761" s="542">
        <f>D761/C761</f>
        <v>1</v>
      </c>
      <c r="F761" s="543">
        <v>125</v>
      </c>
      <c r="G761" s="542">
        <f>(D761-F761)/F761</f>
        <v>-0.136</v>
      </c>
      <c r="H761" s="518"/>
      <c r="I761" s="519"/>
      <c r="J761" s="519"/>
      <c r="K761" s="519"/>
      <c r="L761" s="519"/>
      <c r="M761" s="519"/>
      <c r="N761" s="519"/>
      <c r="O761" s="519"/>
      <c r="P761" s="519"/>
      <c r="Q761" s="519"/>
      <c r="R761" s="519"/>
      <c r="S761" s="519"/>
      <c r="T761" s="519"/>
      <c r="U761" s="519"/>
      <c r="V761" s="519"/>
      <c r="W761" s="519"/>
      <c r="X761" s="519"/>
      <c r="Y761" s="519"/>
      <c r="Z761" s="519"/>
      <c r="AA761" s="519"/>
      <c r="AB761" s="519"/>
      <c r="AC761" s="519"/>
      <c r="AD761" s="519"/>
      <c r="AE761" s="519"/>
      <c r="AF761" s="519"/>
      <c r="HQ761" s="519"/>
      <c r="HR761" s="519"/>
      <c r="HS761" s="519"/>
      <c r="HT761" s="519"/>
      <c r="HU761" s="519"/>
      <c r="HV761" s="519"/>
      <c r="HW761" s="519"/>
      <c r="HX761" s="519"/>
      <c r="HY761" s="519"/>
      <c r="HZ761" s="519"/>
      <c r="IA761" s="519"/>
      <c r="IB761" s="519"/>
      <c r="IC761" s="519"/>
      <c r="ID761" s="519"/>
      <c r="IE761" s="519"/>
      <c r="IF761" s="519"/>
      <c r="IG761" s="519"/>
      <c r="IH761" s="519"/>
      <c r="II761" s="519"/>
      <c r="IJ761" s="519"/>
      <c r="IK761" s="519"/>
      <c r="IL761" s="519"/>
      <c r="IM761" s="519"/>
      <c r="IN761" s="519"/>
      <c r="IO761" s="519"/>
      <c r="IP761" s="519"/>
      <c r="IQ761" s="519"/>
      <c r="IR761" s="519"/>
      <c r="IS761" s="519"/>
      <c r="IT761" s="519"/>
      <c r="IU761" s="519"/>
      <c r="IV761" s="519"/>
    </row>
    <row r="762" spans="1:256" s="510" customFormat="1" ht="24.75" customHeight="1">
      <c r="A762" s="541" t="s">
        <v>46</v>
      </c>
      <c r="B762" s="363"/>
      <c r="C762" s="363">
        <f t="shared" si="43"/>
        <v>0</v>
      </c>
      <c r="D762" s="25"/>
      <c r="E762" s="542"/>
      <c r="F762" s="543">
        <v>0</v>
      </c>
      <c r="G762" s="542"/>
      <c r="H762" s="518"/>
      <c r="I762" s="519"/>
      <c r="J762" s="519"/>
      <c r="K762" s="519"/>
      <c r="L762" s="519"/>
      <c r="M762" s="519"/>
      <c r="N762" s="519"/>
      <c r="O762" s="519"/>
      <c r="P762" s="519"/>
      <c r="Q762" s="519"/>
      <c r="R762" s="519"/>
      <c r="S762" s="519"/>
      <c r="T762" s="519"/>
      <c r="U762" s="519"/>
      <c r="V762" s="519"/>
      <c r="W762" s="519"/>
      <c r="X762" s="519"/>
      <c r="Y762" s="519"/>
      <c r="Z762" s="519"/>
      <c r="AA762" s="519"/>
      <c r="AB762" s="519"/>
      <c r="AC762" s="519"/>
      <c r="AD762" s="519"/>
      <c r="AE762" s="519"/>
      <c r="AF762" s="519"/>
      <c r="HQ762" s="519"/>
      <c r="HR762" s="519"/>
      <c r="HS762" s="519"/>
      <c r="HT762" s="519"/>
      <c r="HU762" s="519"/>
      <c r="HV762" s="519"/>
      <c r="HW762" s="519"/>
      <c r="HX762" s="519"/>
      <c r="HY762" s="519"/>
      <c r="HZ762" s="519"/>
      <c r="IA762" s="519"/>
      <c r="IB762" s="519"/>
      <c r="IC762" s="519"/>
      <c r="ID762" s="519"/>
      <c r="IE762" s="519"/>
      <c r="IF762" s="519"/>
      <c r="IG762" s="519"/>
      <c r="IH762" s="519"/>
      <c r="II762" s="519"/>
      <c r="IJ762" s="519"/>
      <c r="IK762" s="519"/>
      <c r="IL762" s="519"/>
      <c r="IM762" s="519"/>
      <c r="IN762" s="519"/>
      <c r="IO762" s="519"/>
      <c r="IP762" s="519"/>
      <c r="IQ762" s="519"/>
      <c r="IR762" s="519"/>
      <c r="IS762" s="519"/>
      <c r="IT762" s="519"/>
      <c r="IU762" s="519"/>
      <c r="IV762" s="519"/>
    </row>
    <row r="763" spans="1:256" s="510" customFormat="1" ht="24.75" customHeight="1" hidden="1">
      <c r="A763" s="541" t="s">
        <v>47</v>
      </c>
      <c r="B763" s="363"/>
      <c r="C763" s="363">
        <f t="shared" si="43"/>
        <v>0</v>
      </c>
      <c r="D763" s="25"/>
      <c r="E763" s="542"/>
      <c r="F763" s="537">
        <v>0</v>
      </c>
      <c r="G763" s="542"/>
      <c r="H763" s="518"/>
      <c r="I763" s="519"/>
      <c r="J763" s="519"/>
      <c r="K763" s="519"/>
      <c r="L763" s="519"/>
      <c r="M763" s="519"/>
      <c r="N763" s="519"/>
      <c r="O763" s="519"/>
      <c r="P763" s="519"/>
      <c r="Q763" s="519"/>
      <c r="R763" s="519"/>
      <c r="S763" s="519"/>
      <c r="T763" s="519"/>
      <c r="U763" s="519"/>
      <c r="V763" s="519"/>
      <c r="W763" s="519"/>
      <c r="X763" s="519"/>
      <c r="Y763" s="519"/>
      <c r="Z763" s="519"/>
      <c r="AA763" s="519"/>
      <c r="AB763" s="519"/>
      <c r="AC763" s="519"/>
      <c r="AD763" s="519"/>
      <c r="AE763" s="519"/>
      <c r="AF763" s="519"/>
      <c r="HQ763" s="519"/>
      <c r="HR763" s="519"/>
      <c r="HS763" s="519"/>
      <c r="HT763" s="519"/>
      <c r="HU763" s="519"/>
      <c r="HV763" s="519"/>
      <c r="HW763" s="519"/>
      <c r="HX763" s="519"/>
      <c r="HY763" s="519"/>
      <c r="HZ763" s="519"/>
      <c r="IA763" s="519"/>
      <c r="IB763" s="519"/>
      <c r="IC763" s="519"/>
      <c r="ID763" s="519"/>
      <c r="IE763" s="519"/>
      <c r="IF763" s="519"/>
      <c r="IG763" s="519"/>
      <c r="IH763" s="519"/>
      <c r="II763" s="519"/>
      <c r="IJ763" s="519"/>
      <c r="IK763" s="519"/>
      <c r="IL763" s="519"/>
      <c r="IM763" s="519"/>
      <c r="IN763" s="519"/>
      <c r="IO763" s="519"/>
      <c r="IP763" s="519"/>
      <c r="IQ763" s="519"/>
      <c r="IR763" s="519"/>
      <c r="IS763" s="519"/>
      <c r="IT763" s="519"/>
      <c r="IU763" s="519"/>
      <c r="IV763" s="519"/>
    </row>
    <row r="764" spans="1:8" s="508" customFormat="1" ht="24.75" customHeight="1" hidden="1">
      <c r="A764" s="541" t="s">
        <v>596</v>
      </c>
      <c r="B764" s="363"/>
      <c r="C764" s="363">
        <f t="shared" si="43"/>
        <v>0</v>
      </c>
      <c r="D764" s="25"/>
      <c r="E764" s="542"/>
      <c r="F764" s="539">
        <v>0</v>
      </c>
      <c r="G764" s="542"/>
      <c r="H764" s="544"/>
    </row>
    <row r="765" spans="1:256" s="510" customFormat="1" ht="24.75" customHeight="1" hidden="1">
      <c r="A765" s="541" t="s">
        <v>597</v>
      </c>
      <c r="B765" s="363"/>
      <c r="C765" s="363">
        <f t="shared" si="43"/>
        <v>0</v>
      </c>
      <c r="D765" s="25"/>
      <c r="E765" s="542"/>
      <c r="F765" s="543">
        <v>0</v>
      </c>
      <c r="G765" s="542"/>
      <c r="H765" s="518"/>
      <c r="I765" s="519"/>
      <c r="J765" s="519"/>
      <c r="K765" s="519"/>
      <c r="L765" s="519"/>
      <c r="M765" s="519"/>
      <c r="N765" s="519"/>
      <c r="O765" s="519"/>
      <c r="P765" s="519"/>
      <c r="Q765" s="519"/>
      <c r="R765" s="519"/>
      <c r="S765" s="519"/>
      <c r="T765" s="519"/>
      <c r="U765" s="519"/>
      <c r="V765" s="519"/>
      <c r="W765" s="519"/>
      <c r="X765" s="519"/>
      <c r="Y765" s="519"/>
      <c r="Z765" s="519"/>
      <c r="AA765" s="519"/>
      <c r="AB765" s="519"/>
      <c r="AC765" s="519"/>
      <c r="AD765" s="519"/>
      <c r="AE765" s="519"/>
      <c r="AF765" s="519"/>
      <c r="HQ765" s="519"/>
      <c r="HR765" s="519"/>
      <c r="HS765" s="519"/>
      <c r="HT765" s="519"/>
      <c r="HU765" s="519"/>
      <c r="HV765" s="519"/>
      <c r="HW765" s="519"/>
      <c r="HX765" s="519"/>
      <c r="HY765" s="519"/>
      <c r="HZ765" s="519"/>
      <c r="IA765" s="519"/>
      <c r="IB765" s="519"/>
      <c r="IC765" s="519"/>
      <c r="ID765" s="519"/>
      <c r="IE765" s="519"/>
      <c r="IF765" s="519"/>
      <c r="IG765" s="519"/>
      <c r="IH765" s="519"/>
      <c r="II765" s="519"/>
      <c r="IJ765" s="519"/>
      <c r="IK765" s="519"/>
      <c r="IL765" s="519"/>
      <c r="IM765" s="519"/>
      <c r="IN765" s="519"/>
      <c r="IO765" s="519"/>
      <c r="IP765" s="519"/>
      <c r="IQ765" s="519"/>
      <c r="IR765" s="519"/>
      <c r="IS765" s="519"/>
      <c r="IT765" s="519"/>
      <c r="IU765" s="519"/>
      <c r="IV765" s="519"/>
    </row>
    <row r="766" spans="1:8" s="508" customFormat="1" ht="24.75" customHeight="1" hidden="1">
      <c r="A766" s="541" t="s">
        <v>598</v>
      </c>
      <c r="B766" s="363"/>
      <c r="C766" s="363">
        <f t="shared" si="43"/>
        <v>0</v>
      </c>
      <c r="D766" s="25"/>
      <c r="E766" s="542"/>
      <c r="F766" s="543">
        <v>0</v>
      </c>
      <c r="G766" s="542"/>
      <c r="H766" s="544"/>
    </row>
    <row r="767" spans="1:256" s="510" customFormat="1" ht="24.75" customHeight="1" hidden="1">
      <c r="A767" s="541" t="s">
        <v>599</v>
      </c>
      <c r="B767" s="363"/>
      <c r="C767" s="363">
        <f t="shared" si="43"/>
        <v>0</v>
      </c>
      <c r="D767" s="25"/>
      <c r="E767" s="542"/>
      <c r="F767" s="543">
        <v>0</v>
      </c>
      <c r="G767" s="542"/>
      <c r="H767" s="518"/>
      <c r="I767" s="519"/>
      <c r="J767" s="519"/>
      <c r="K767" s="519"/>
      <c r="L767" s="519"/>
      <c r="M767" s="519"/>
      <c r="N767" s="519"/>
      <c r="O767" s="519"/>
      <c r="P767" s="519"/>
      <c r="Q767" s="519"/>
      <c r="R767" s="519"/>
      <c r="S767" s="519"/>
      <c r="T767" s="519"/>
      <c r="U767" s="519"/>
      <c r="V767" s="519"/>
      <c r="W767" s="519"/>
      <c r="X767" s="519"/>
      <c r="Y767" s="519"/>
      <c r="Z767" s="519"/>
      <c r="AA767" s="519"/>
      <c r="AB767" s="519"/>
      <c r="AC767" s="519"/>
      <c r="AD767" s="519"/>
      <c r="AE767" s="519"/>
      <c r="AF767" s="519"/>
      <c r="HQ767" s="519"/>
      <c r="HR767" s="519"/>
      <c r="HS767" s="519"/>
      <c r="HT767" s="519"/>
      <c r="HU767" s="519"/>
      <c r="HV767" s="519"/>
      <c r="HW767" s="519"/>
      <c r="HX767" s="519"/>
      <c r="HY767" s="519"/>
      <c r="HZ767" s="519"/>
      <c r="IA767" s="519"/>
      <c r="IB767" s="519"/>
      <c r="IC767" s="519"/>
      <c r="ID767" s="519"/>
      <c r="IE767" s="519"/>
      <c r="IF767" s="519"/>
      <c r="IG767" s="519"/>
      <c r="IH767" s="519"/>
      <c r="II767" s="519"/>
      <c r="IJ767" s="519"/>
      <c r="IK767" s="519"/>
      <c r="IL767" s="519"/>
      <c r="IM767" s="519"/>
      <c r="IN767" s="519"/>
      <c r="IO767" s="519"/>
      <c r="IP767" s="519"/>
      <c r="IQ767" s="519"/>
      <c r="IR767" s="519"/>
      <c r="IS767" s="519"/>
      <c r="IT767" s="519"/>
      <c r="IU767" s="519"/>
      <c r="IV767" s="519"/>
    </row>
    <row r="768" spans="1:256" s="509" customFormat="1" ht="24.75" customHeight="1" hidden="1">
      <c r="A768" s="541" t="s">
        <v>600</v>
      </c>
      <c r="B768" s="363"/>
      <c r="C768" s="363">
        <f t="shared" si="43"/>
        <v>0</v>
      </c>
      <c r="D768" s="25"/>
      <c r="E768" s="542"/>
      <c r="F768" s="543">
        <v>0</v>
      </c>
      <c r="G768" s="542"/>
      <c r="H768" s="518"/>
      <c r="I768" s="519"/>
      <c r="J768" s="519"/>
      <c r="K768" s="519"/>
      <c r="L768" s="519"/>
      <c r="M768" s="519"/>
      <c r="N768" s="519"/>
      <c r="O768" s="519"/>
      <c r="P768" s="519"/>
      <c r="Q768" s="519"/>
      <c r="R768" s="519"/>
      <c r="S768" s="519"/>
      <c r="T768" s="519"/>
      <c r="U768" s="519"/>
      <c r="V768" s="519"/>
      <c r="W768" s="519"/>
      <c r="X768" s="519"/>
      <c r="Y768" s="519"/>
      <c r="Z768" s="519"/>
      <c r="AA768" s="519"/>
      <c r="AB768" s="519"/>
      <c r="AC768" s="519"/>
      <c r="AD768" s="519"/>
      <c r="AE768" s="519"/>
      <c r="AF768" s="519"/>
      <c r="HQ768" s="519"/>
      <c r="HR768" s="519"/>
      <c r="HS768" s="519"/>
      <c r="HT768" s="519"/>
      <c r="HU768" s="519"/>
      <c r="HV768" s="519"/>
      <c r="HW768" s="519"/>
      <c r="HX768" s="519"/>
      <c r="HY768" s="519"/>
      <c r="HZ768" s="519"/>
      <c r="IA768" s="519"/>
      <c r="IB768" s="519"/>
      <c r="IC768" s="519"/>
      <c r="ID768" s="519"/>
      <c r="IE768" s="519"/>
      <c r="IF768" s="519"/>
      <c r="IG768" s="519"/>
      <c r="IH768" s="519"/>
      <c r="II768" s="519"/>
      <c r="IJ768" s="519"/>
      <c r="IK768" s="519"/>
      <c r="IL768" s="519"/>
      <c r="IM768" s="519"/>
      <c r="IN768" s="519"/>
      <c r="IO768" s="519"/>
      <c r="IP768" s="519"/>
      <c r="IQ768" s="519"/>
      <c r="IR768" s="519"/>
      <c r="IS768" s="519"/>
      <c r="IT768" s="519"/>
      <c r="IU768" s="519"/>
      <c r="IV768" s="519"/>
    </row>
    <row r="769" spans="1:256" s="510" customFormat="1" ht="24.75" customHeight="1">
      <c r="A769" s="541" t="s">
        <v>601</v>
      </c>
      <c r="B769" s="363">
        <v>12</v>
      </c>
      <c r="C769" s="363">
        <f t="shared" si="43"/>
        <v>49</v>
      </c>
      <c r="D769" s="25">
        <v>49</v>
      </c>
      <c r="E769" s="542">
        <f>D769/C769</f>
        <v>1</v>
      </c>
      <c r="F769" s="543">
        <v>59</v>
      </c>
      <c r="G769" s="542">
        <f>(D769-F769)/F769</f>
        <v>-0.1694915254237288</v>
      </c>
      <c r="H769" s="518"/>
      <c r="I769" s="519"/>
      <c r="J769" s="519"/>
      <c r="K769" s="519"/>
      <c r="L769" s="519"/>
      <c r="M769" s="519"/>
      <c r="N769" s="519"/>
      <c r="O769" s="519"/>
      <c r="P769" s="519"/>
      <c r="Q769" s="519"/>
      <c r="R769" s="519"/>
      <c r="S769" s="519"/>
      <c r="T769" s="519"/>
      <c r="U769" s="519"/>
      <c r="V769" s="519"/>
      <c r="W769" s="519"/>
      <c r="X769" s="519"/>
      <c r="Y769" s="519"/>
      <c r="Z769" s="519"/>
      <c r="AA769" s="519"/>
      <c r="AB769" s="519"/>
      <c r="AC769" s="519"/>
      <c r="AD769" s="519"/>
      <c r="AE769" s="519"/>
      <c r="AF769" s="519"/>
      <c r="HQ769" s="519"/>
      <c r="HR769" s="519"/>
      <c r="HS769" s="519"/>
      <c r="HT769" s="519"/>
      <c r="HU769" s="519"/>
      <c r="HV769" s="519"/>
      <c r="HW769" s="519"/>
      <c r="HX769" s="519"/>
      <c r="HY769" s="519"/>
      <c r="HZ769" s="519"/>
      <c r="IA769" s="519"/>
      <c r="IB769" s="519"/>
      <c r="IC769" s="519"/>
      <c r="ID769" s="519"/>
      <c r="IE769" s="519"/>
      <c r="IF769" s="519"/>
      <c r="IG769" s="519"/>
      <c r="IH769" s="519"/>
      <c r="II769" s="519"/>
      <c r="IJ769" s="519"/>
      <c r="IK769" s="519"/>
      <c r="IL769" s="519"/>
      <c r="IM769" s="519"/>
      <c r="IN769" s="519"/>
      <c r="IO769" s="519"/>
      <c r="IP769" s="519"/>
      <c r="IQ769" s="519"/>
      <c r="IR769" s="519"/>
      <c r="IS769" s="519"/>
      <c r="IT769" s="519"/>
      <c r="IU769" s="519"/>
      <c r="IV769" s="519"/>
    </row>
    <row r="770" spans="1:8" s="508" customFormat="1" ht="24.75" customHeight="1" hidden="1">
      <c r="A770" s="534" t="s">
        <v>602</v>
      </c>
      <c r="B770" s="360">
        <f>SUM(B771:B773)</f>
        <v>0</v>
      </c>
      <c r="C770" s="360">
        <f t="shared" si="43"/>
        <v>0</v>
      </c>
      <c r="D770" s="360">
        <f>SUM(D771:D773)</f>
        <v>0</v>
      </c>
      <c r="E770" s="536"/>
      <c r="F770" s="539">
        <f>SUM(F771:F773)</f>
        <v>0</v>
      </c>
      <c r="G770" s="536"/>
      <c r="H770" s="540"/>
    </row>
    <row r="771" spans="1:256" s="510" customFormat="1" ht="24.75" customHeight="1" hidden="1">
      <c r="A771" s="541" t="s">
        <v>603</v>
      </c>
      <c r="B771" s="363"/>
      <c r="C771" s="363">
        <f t="shared" si="43"/>
        <v>0</v>
      </c>
      <c r="D771" s="363"/>
      <c r="E771" s="542"/>
      <c r="F771" s="543">
        <v>0</v>
      </c>
      <c r="G771" s="542"/>
      <c r="H771" s="518"/>
      <c r="I771" s="519"/>
      <c r="J771" s="519"/>
      <c r="K771" s="519"/>
      <c r="L771" s="519"/>
      <c r="M771" s="519"/>
      <c r="N771" s="519"/>
      <c r="O771" s="519"/>
      <c r="P771" s="519"/>
      <c r="Q771" s="519"/>
      <c r="R771" s="519"/>
      <c r="S771" s="519"/>
      <c r="T771" s="519"/>
      <c r="U771" s="519"/>
      <c r="V771" s="519"/>
      <c r="W771" s="519"/>
      <c r="X771" s="519"/>
      <c r="Y771" s="519"/>
      <c r="Z771" s="519"/>
      <c r="AA771" s="519"/>
      <c r="AB771" s="519"/>
      <c r="AC771" s="519"/>
      <c r="AD771" s="519"/>
      <c r="AE771" s="519"/>
      <c r="AF771" s="519"/>
      <c r="HQ771" s="519"/>
      <c r="HR771" s="519"/>
      <c r="HS771" s="519"/>
      <c r="HT771" s="519"/>
      <c r="HU771" s="519"/>
      <c r="HV771" s="519"/>
      <c r="HW771" s="519"/>
      <c r="HX771" s="519"/>
      <c r="HY771" s="519"/>
      <c r="HZ771" s="519"/>
      <c r="IA771" s="519"/>
      <c r="IB771" s="519"/>
      <c r="IC771" s="519"/>
      <c r="ID771" s="519"/>
      <c r="IE771" s="519"/>
      <c r="IF771" s="519"/>
      <c r="IG771" s="519"/>
      <c r="IH771" s="519"/>
      <c r="II771" s="519"/>
      <c r="IJ771" s="519"/>
      <c r="IK771" s="519"/>
      <c r="IL771" s="519"/>
      <c r="IM771" s="519"/>
      <c r="IN771" s="519"/>
      <c r="IO771" s="519"/>
      <c r="IP771" s="519"/>
      <c r="IQ771" s="519"/>
      <c r="IR771" s="519"/>
      <c r="IS771" s="519"/>
      <c r="IT771" s="519"/>
      <c r="IU771" s="519"/>
      <c r="IV771" s="519"/>
    </row>
    <row r="772" spans="1:256" s="509" customFormat="1" ht="24.75" customHeight="1" hidden="1">
      <c r="A772" s="541" t="s">
        <v>604</v>
      </c>
      <c r="B772" s="363"/>
      <c r="C772" s="363">
        <f t="shared" si="43"/>
        <v>0</v>
      </c>
      <c r="D772" s="363">
        <v>0</v>
      </c>
      <c r="E772" s="542"/>
      <c r="F772" s="543">
        <v>0</v>
      </c>
      <c r="G772" s="542"/>
      <c r="H772" s="518"/>
      <c r="I772" s="519"/>
      <c r="J772" s="519"/>
      <c r="K772" s="519"/>
      <c r="L772" s="519"/>
      <c r="M772" s="519"/>
      <c r="N772" s="519"/>
      <c r="O772" s="519"/>
      <c r="P772" s="519"/>
      <c r="Q772" s="519"/>
      <c r="R772" s="519"/>
      <c r="S772" s="519"/>
      <c r="T772" s="519"/>
      <c r="U772" s="519"/>
      <c r="V772" s="519"/>
      <c r="W772" s="519"/>
      <c r="X772" s="519"/>
      <c r="Y772" s="519"/>
      <c r="Z772" s="519"/>
      <c r="AA772" s="519"/>
      <c r="AB772" s="519"/>
      <c r="AC772" s="519"/>
      <c r="AD772" s="519"/>
      <c r="AE772" s="519"/>
      <c r="AF772" s="519"/>
      <c r="HQ772" s="519"/>
      <c r="HR772" s="519"/>
      <c r="HS772" s="519"/>
      <c r="HT772" s="519"/>
      <c r="HU772" s="519"/>
      <c r="HV772" s="519"/>
      <c r="HW772" s="519"/>
      <c r="HX772" s="519"/>
      <c r="HY772" s="519"/>
      <c r="HZ772" s="519"/>
      <c r="IA772" s="519"/>
      <c r="IB772" s="519"/>
      <c r="IC772" s="519"/>
      <c r="ID772" s="519"/>
      <c r="IE772" s="519"/>
      <c r="IF772" s="519"/>
      <c r="IG772" s="519"/>
      <c r="IH772" s="519"/>
      <c r="II772" s="519"/>
      <c r="IJ772" s="519"/>
      <c r="IK772" s="519"/>
      <c r="IL772" s="519"/>
      <c r="IM772" s="519"/>
      <c r="IN772" s="519"/>
      <c r="IO772" s="519"/>
      <c r="IP772" s="519"/>
      <c r="IQ772" s="519"/>
      <c r="IR772" s="519"/>
      <c r="IS772" s="519"/>
      <c r="IT772" s="519"/>
      <c r="IU772" s="519"/>
      <c r="IV772" s="519"/>
    </row>
    <row r="773" spans="1:256" s="510" customFormat="1" ht="24.75" customHeight="1" hidden="1">
      <c r="A773" s="541" t="s">
        <v>605</v>
      </c>
      <c r="B773" s="363"/>
      <c r="C773" s="363">
        <f t="shared" si="43"/>
        <v>0</v>
      </c>
      <c r="D773" s="363">
        <v>0</v>
      </c>
      <c r="E773" s="542"/>
      <c r="F773" s="543">
        <v>0</v>
      </c>
      <c r="G773" s="542"/>
      <c r="H773" s="518"/>
      <c r="I773" s="519"/>
      <c r="J773" s="519"/>
      <c r="K773" s="519"/>
      <c r="L773" s="519"/>
      <c r="M773" s="519"/>
      <c r="N773" s="519"/>
      <c r="O773" s="519"/>
      <c r="P773" s="519"/>
      <c r="Q773" s="519"/>
      <c r="R773" s="519"/>
      <c r="S773" s="519"/>
      <c r="T773" s="519"/>
      <c r="U773" s="519"/>
      <c r="V773" s="519"/>
      <c r="W773" s="519"/>
      <c r="X773" s="519"/>
      <c r="Y773" s="519"/>
      <c r="Z773" s="519"/>
      <c r="AA773" s="519"/>
      <c r="AB773" s="519"/>
      <c r="AC773" s="519"/>
      <c r="AD773" s="519"/>
      <c r="AE773" s="519"/>
      <c r="AF773" s="519"/>
      <c r="HQ773" s="519"/>
      <c r="HR773" s="519"/>
      <c r="HS773" s="519"/>
      <c r="HT773" s="519"/>
      <c r="HU773" s="519"/>
      <c r="HV773" s="519"/>
      <c r="HW773" s="519"/>
      <c r="HX773" s="519"/>
      <c r="HY773" s="519"/>
      <c r="HZ773" s="519"/>
      <c r="IA773" s="519"/>
      <c r="IB773" s="519"/>
      <c r="IC773" s="519"/>
      <c r="ID773" s="519"/>
      <c r="IE773" s="519"/>
      <c r="IF773" s="519"/>
      <c r="IG773" s="519"/>
      <c r="IH773" s="519"/>
      <c r="II773" s="519"/>
      <c r="IJ773" s="519"/>
      <c r="IK773" s="519"/>
      <c r="IL773" s="519"/>
      <c r="IM773" s="519"/>
      <c r="IN773" s="519"/>
      <c r="IO773" s="519"/>
      <c r="IP773" s="519"/>
      <c r="IQ773" s="519"/>
      <c r="IR773" s="519"/>
      <c r="IS773" s="519"/>
      <c r="IT773" s="519"/>
      <c r="IU773" s="519"/>
      <c r="IV773" s="519"/>
    </row>
    <row r="774" spans="1:8" s="508" customFormat="1" ht="24.75" customHeight="1">
      <c r="A774" s="534" t="s">
        <v>606</v>
      </c>
      <c r="B774" s="360">
        <f>SUM(B775:B781)</f>
        <v>0</v>
      </c>
      <c r="C774" s="360">
        <f t="shared" si="43"/>
        <v>104</v>
      </c>
      <c r="D774" s="360">
        <f>SUM(D775:D781)</f>
        <v>34</v>
      </c>
      <c r="E774" s="536">
        <f>D774/C774</f>
        <v>0.3269230769230769</v>
      </c>
      <c r="F774" s="539">
        <f>SUM(F775:F781)</f>
        <v>155</v>
      </c>
      <c r="G774" s="536">
        <f>(D774-F774)/F774</f>
        <v>-0.7806451612903226</v>
      </c>
      <c r="H774" s="540">
        <f>SUM(H775:H781)</f>
        <v>70</v>
      </c>
    </row>
    <row r="775" spans="1:256" s="510" customFormat="1" ht="24.75" customHeight="1">
      <c r="A775" s="541" t="s">
        <v>607</v>
      </c>
      <c r="B775" s="363"/>
      <c r="C775" s="363">
        <f aca="true" t="shared" si="50" ref="C775:C838">D775+H775</f>
        <v>0</v>
      </c>
      <c r="D775" s="363">
        <v>0</v>
      </c>
      <c r="E775" s="542"/>
      <c r="F775" s="543">
        <v>0</v>
      </c>
      <c r="G775" s="542"/>
      <c r="H775" s="518"/>
      <c r="I775" s="519"/>
      <c r="J775" s="519"/>
      <c r="K775" s="519"/>
      <c r="L775" s="519"/>
      <c r="M775" s="519"/>
      <c r="N775" s="519"/>
      <c r="O775" s="519"/>
      <c r="P775" s="519"/>
      <c r="Q775" s="519"/>
      <c r="R775" s="519"/>
      <c r="S775" s="519"/>
      <c r="T775" s="519"/>
      <c r="U775" s="519"/>
      <c r="V775" s="519"/>
      <c r="W775" s="519"/>
      <c r="X775" s="519"/>
      <c r="Y775" s="519"/>
      <c r="Z775" s="519"/>
      <c r="AA775" s="519"/>
      <c r="AB775" s="519"/>
      <c r="AC775" s="519"/>
      <c r="AD775" s="519"/>
      <c r="AE775" s="519"/>
      <c r="AF775" s="519"/>
      <c r="HQ775" s="519"/>
      <c r="HR775" s="519"/>
      <c r="HS775" s="519"/>
      <c r="HT775" s="519"/>
      <c r="HU775" s="519"/>
      <c r="HV775" s="519"/>
      <c r="HW775" s="519"/>
      <c r="HX775" s="519"/>
      <c r="HY775" s="519"/>
      <c r="HZ775" s="519"/>
      <c r="IA775" s="519"/>
      <c r="IB775" s="519"/>
      <c r="IC775" s="519"/>
      <c r="ID775" s="519"/>
      <c r="IE775" s="519"/>
      <c r="IF775" s="519"/>
      <c r="IG775" s="519"/>
      <c r="IH775" s="519"/>
      <c r="II775" s="519"/>
      <c r="IJ775" s="519"/>
      <c r="IK775" s="519"/>
      <c r="IL775" s="519"/>
      <c r="IM775" s="519"/>
      <c r="IN775" s="519"/>
      <c r="IO775" s="519"/>
      <c r="IP775" s="519"/>
      <c r="IQ775" s="519"/>
      <c r="IR775" s="519"/>
      <c r="IS775" s="519"/>
      <c r="IT775" s="519"/>
      <c r="IU775" s="519"/>
      <c r="IV775" s="519"/>
    </row>
    <row r="776" spans="1:256" s="510" customFormat="1" ht="24.75" customHeight="1" hidden="1">
      <c r="A776" s="541" t="s">
        <v>608</v>
      </c>
      <c r="B776" s="363"/>
      <c r="C776" s="363">
        <f t="shared" si="50"/>
        <v>0</v>
      </c>
      <c r="D776" s="363">
        <v>0</v>
      </c>
      <c r="E776" s="542"/>
      <c r="F776" s="543">
        <v>0</v>
      </c>
      <c r="G776" s="542"/>
      <c r="H776" s="518"/>
      <c r="I776" s="519"/>
      <c r="J776" s="519"/>
      <c r="K776" s="519"/>
      <c r="L776" s="519"/>
      <c r="M776" s="519"/>
      <c r="N776" s="519"/>
      <c r="O776" s="519"/>
      <c r="P776" s="519"/>
      <c r="Q776" s="519"/>
      <c r="R776" s="519"/>
      <c r="S776" s="519"/>
      <c r="T776" s="519"/>
      <c r="U776" s="519"/>
      <c r="V776" s="519"/>
      <c r="W776" s="519"/>
      <c r="X776" s="519"/>
      <c r="Y776" s="519"/>
      <c r="Z776" s="519"/>
      <c r="AA776" s="519"/>
      <c r="AB776" s="519"/>
      <c r="AC776" s="519"/>
      <c r="AD776" s="519"/>
      <c r="AE776" s="519"/>
      <c r="AF776" s="519"/>
      <c r="HQ776" s="519"/>
      <c r="HR776" s="519"/>
      <c r="HS776" s="519"/>
      <c r="HT776" s="519"/>
      <c r="HU776" s="519"/>
      <c r="HV776" s="519"/>
      <c r="HW776" s="519"/>
      <c r="HX776" s="519"/>
      <c r="HY776" s="519"/>
      <c r="HZ776" s="519"/>
      <c r="IA776" s="519"/>
      <c r="IB776" s="519"/>
      <c r="IC776" s="519"/>
      <c r="ID776" s="519"/>
      <c r="IE776" s="519"/>
      <c r="IF776" s="519"/>
      <c r="IG776" s="519"/>
      <c r="IH776" s="519"/>
      <c r="II776" s="519"/>
      <c r="IJ776" s="519"/>
      <c r="IK776" s="519"/>
      <c r="IL776" s="519"/>
      <c r="IM776" s="519"/>
      <c r="IN776" s="519"/>
      <c r="IO776" s="519"/>
      <c r="IP776" s="519"/>
      <c r="IQ776" s="519"/>
      <c r="IR776" s="519"/>
      <c r="IS776" s="519"/>
      <c r="IT776" s="519"/>
      <c r="IU776" s="519"/>
      <c r="IV776" s="519"/>
    </row>
    <row r="777" spans="1:256" s="510" customFormat="1" ht="24.75" customHeight="1" hidden="1">
      <c r="A777" s="541" t="s">
        <v>609</v>
      </c>
      <c r="B777" s="363"/>
      <c r="C777" s="363">
        <f t="shared" si="50"/>
        <v>0</v>
      </c>
      <c r="D777" s="363"/>
      <c r="E777" s="542"/>
      <c r="F777" s="543"/>
      <c r="G777" s="542"/>
      <c r="H777" s="518"/>
      <c r="I777" s="519"/>
      <c r="J777" s="519"/>
      <c r="K777" s="519"/>
      <c r="L777" s="519"/>
      <c r="M777" s="519"/>
      <c r="N777" s="519"/>
      <c r="O777" s="519"/>
      <c r="P777" s="519"/>
      <c r="Q777" s="519"/>
      <c r="R777" s="519"/>
      <c r="S777" s="519"/>
      <c r="T777" s="519"/>
      <c r="U777" s="519"/>
      <c r="V777" s="519"/>
      <c r="W777" s="519"/>
      <c r="X777" s="519"/>
      <c r="Y777" s="519"/>
      <c r="Z777" s="519"/>
      <c r="AA777" s="519"/>
      <c r="AB777" s="519"/>
      <c r="AC777" s="519"/>
      <c r="AD777" s="519"/>
      <c r="AE777" s="519"/>
      <c r="AF777" s="519"/>
      <c r="HQ777" s="519"/>
      <c r="HR777" s="519"/>
      <c r="HS777" s="519"/>
      <c r="HT777" s="519"/>
      <c r="HU777" s="519"/>
      <c r="HV777" s="519"/>
      <c r="HW777" s="519"/>
      <c r="HX777" s="519"/>
      <c r="HY777" s="519"/>
      <c r="HZ777" s="519"/>
      <c r="IA777" s="519"/>
      <c r="IB777" s="519"/>
      <c r="IC777" s="519"/>
      <c r="ID777" s="519"/>
      <c r="IE777" s="519"/>
      <c r="IF777" s="519"/>
      <c r="IG777" s="519"/>
      <c r="IH777" s="519"/>
      <c r="II777" s="519"/>
      <c r="IJ777" s="519"/>
      <c r="IK777" s="519"/>
      <c r="IL777" s="519"/>
      <c r="IM777" s="519"/>
      <c r="IN777" s="519"/>
      <c r="IO777" s="519"/>
      <c r="IP777" s="519"/>
      <c r="IQ777" s="519"/>
      <c r="IR777" s="519"/>
      <c r="IS777" s="519"/>
      <c r="IT777" s="519"/>
      <c r="IU777" s="519"/>
      <c r="IV777" s="519"/>
    </row>
    <row r="778" spans="1:8" s="508" customFormat="1" ht="24.75" customHeight="1" hidden="1">
      <c r="A778" s="541" t="s">
        <v>610</v>
      </c>
      <c r="B778" s="363"/>
      <c r="C778" s="363">
        <f t="shared" si="50"/>
        <v>0</v>
      </c>
      <c r="D778" s="363"/>
      <c r="E778" s="542"/>
      <c r="F778" s="543"/>
      <c r="G778" s="542"/>
      <c r="H778" s="544"/>
    </row>
    <row r="779" spans="1:256" s="510" customFormat="1" ht="24.75" customHeight="1" hidden="1">
      <c r="A779" s="541" t="s">
        <v>611</v>
      </c>
      <c r="B779" s="363"/>
      <c r="C779" s="363">
        <f t="shared" si="50"/>
        <v>0</v>
      </c>
      <c r="D779" s="363"/>
      <c r="E779" s="542"/>
      <c r="F779" s="543"/>
      <c r="G779" s="542"/>
      <c r="H779" s="518"/>
      <c r="I779" s="519"/>
      <c r="J779" s="519"/>
      <c r="K779" s="519"/>
      <c r="L779" s="519"/>
      <c r="M779" s="519"/>
      <c r="N779" s="519"/>
      <c r="O779" s="519"/>
      <c r="P779" s="519"/>
      <c r="Q779" s="519"/>
      <c r="R779" s="519"/>
      <c r="S779" s="519"/>
      <c r="T779" s="519"/>
      <c r="U779" s="519"/>
      <c r="V779" s="519"/>
      <c r="W779" s="519"/>
      <c r="X779" s="519"/>
      <c r="Y779" s="519"/>
      <c r="Z779" s="519"/>
      <c r="AA779" s="519"/>
      <c r="AB779" s="519"/>
      <c r="AC779" s="519"/>
      <c r="AD779" s="519"/>
      <c r="AE779" s="519"/>
      <c r="AF779" s="519"/>
      <c r="HQ779" s="519"/>
      <c r="HR779" s="519"/>
      <c r="HS779" s="519"/>
      <c r="HT779" s="519"/>
      <c r="HU779" s="519"/>
      <c r="HV779" s="519"/>
      <c r="HW779" s="519"/>
      <c r="HX779" s="519"/>
      <c r="HY779" s="519"/>
      <c r="HZ779" s="519"/>
      <c r="IA779" s="519"/>
      <c r="IB779" s="519"/>
      <c r="IC779" s="519"/>
      <c r="ID779" s="519"/>
      <c r="IE779" s="519"/>
      <c r="IF779" s="519"/>
      <c r="IG779" s="519"/>
      <c r="IH779" s="519"/>
      <c r="II779" s="519"/>
      <c r="IJ779" s="519"/>
      <c r="IK779" s="519"/>
      <c r="IL779" s="519"/>
      <c r="IM779" s="519"/>
      <c r="IN779" s="519"/>
      <c r="IO779" s="519"/>
      <c r="IP779" s="519"/>
      <c r="IQ779" s="519"/>
      <c r="IR779" s="519"/>
      <c r="IS779" s="519"/>
      <c r="IT779" s="519"/>
      <c r="IU779" s="519"/>
      <c r="IV779" s="519"/>
    </row>
    <row r="780" spans="1:256" s="509" customFormat="1" ht="24.75" customHeight="1" hidden="1">
      <c r="A780" s="541" t="s">
        <v>612</v>
      </c>
      <c r="B780" s="363"/>
      <c r="C780" s="363">
        <f t="shared" si="50"/>
        <v>0</v>
      </c>
      <c r="D780" s="363"/>
      <c r="E780" s="542"/>
      <c r="F780" s="543"/>
      <c r="G780" s="542"/>
      <c r="H780" s="518"/>
      <c r="I780" s="519"/>
      <c r="J780" s="519"/>
      <c r="K780" s="519"/>
      <c r="L780" s="519"/>
      <c r="M780" s="519"/>
      <c r="N780" s="519"/>
      <c r="O780" s="519"/>
      <c r="P780" s="519"/>
      <c r="Q780" s="519"/>
      <c r="R780" s="519"/>
      <c r="S780" s="519"/>
      <c r="T780" s="519"/>
      <c r="U780" s="519"/>
      <c r="V780" s="519"/>
      <c r="W780" s="519"/>
      <c r="X780" s="519"/>
      <c r="Y780" s="519"/>
      <c r="Z780" s="519"/>
      <c r="AA780" s="519"/>
      <c r="AB780" s="519"/>
      <c r="AC780" s="519"/>
      <c r="AD780" s="519"/>
      <c r="AE780" s="519"/>
      <c r="AF780" s="519"/>
      <c r="HQ780" s="519"/>
      <c r="HR780" s="519"/>
      <c r="HS780" s="519"/>
      <c r="HT780" s="519"/>
      <c r="HU780" s="519"/>
      <c r="HV780" s="519"/>
      <c r="HW780" s="519"/>
      <c r="HX780" s="519"/>
      <c r="HY780" s="519"/>
      <c r="HZ780" s="519"/>
      <c r="IA780" s="519"/>
      <c r="IB780" s="519"/>
      <c r="IC780" s="519"/>
      <c r="ID780" s="519"/>
      <c r="IE780" s="519"/>
      <c r="IF780" s="519"/>
      <c r="IG780" s="519"/>
      <c r="IH780" s="519"/>
      <c r="II780" s="519"/>
      <c r="IJ780" s="519"/>
      <c r="IK780" s="519"/>
      <c r="IL780" s="519"/>
      <c r="IM780" s="519"/>
      <c r="IN780" s="519"/>
      <c r="IO780" s="519"/>
      <c r="IP780" s="519"/>
      <c r="IQ780" s="519"/>
      <c r="IR780" s="519"/>
      <c r="IS780" s="519"/>
      <c r="IT780" s="519"/>
      <c r="IU780" s="519"/>
      <c r="IV780" s="519"/>
    </row>
    <row r="781" spans="1:256" s="510" customFormat="1" ht="24.75" customHeight="1">
      <c r="A781" s="541" t="s">
        <v>613</v>
      </c>
      <c r="B781" s="363"/>
      <c r="C781" s="363">
        <f t="shared" si="50"/>
        <v>104</v>
      </c>
      <c r="D781" s="25">
        <v>34</v>
      </c>
      <c r="E781" s="542">
        <f>D781/C781</f>
        <v>0.3269230769230769</v>
      </c>
      <c r="F781" s="543">
        <v>155</v>
      </c>
      <c r="G781" s="542">
        <f>(D781-F781)/F781</f>
        <v>-0.7806451612903226</v>
      </c>
      <c r="H781" s="518">
        <v>70</v>
      </c>
      <c r="I781" s="519"/>
      <c r="J781" s="519"/>
      <c r="K781" s="519"/>
      <c r="L781" s="519"/>
      <c r="M781" s="519"/>
      <c r="N781" s="519"/>
      <c r="O781" s="519"/>
      <c r="P781" s="519"/>
      <c r="Q781" s="519"/>
      <c r="R781" s="519"/>
      <c r="S781" s="519"/>
      <c r="T781" s="519"/>
      <c r="U781" s="519"/>
      <c r="V781" s="519"/>
      <c r="W781" s="519"/>
      <c r="X781" s="519"/>
      <c r="Y781" s="519"/>
      <c r="Z781" s="519"/>
      <c r="AA781" s="519"/>
      <c r="AB781" s="519"/>
      <c r="AC781" s="519"/>
      <c r="AD781" s="519"/>
      <c r="AE781" s="519"/>
      <c r="AF781" s="519"/>
      <c r="HQ781" s="519"/>
      <c r="HR781" s="519"/>
      <c r="HS781" s="519"/>
      <c r="HT781" s="519"/>
      <c r="HU781" s="519"/>
      <c r="HV781" s="519"/>
      <c r="HW781" s="519"/>
      <c r="HX781" s="519"/>
      <c r="HY781" s="519"/>
      <c r="HZ781" s="519"/>
      <c r="IA781" s="519"/>
      <c r="IB781" s="519"/>
      <c r="IC781" s="519"/>
      <c r="ID781" s="519"/>
      <c r="IE781" s="519"/>
      <c r="IF781" s="519"/>
      <c r="IG781" s="519"/>
      <c r="IH781" s="519"/>
      <c r="II781" s="519"/>
      <c r="IJ781" s="519"/>
      <c r="IK781" s="519"/>
      <c r="IL781" s="519"/>
      <c r="IM781" s="519"/>
      <c r="IN781" s="519"/>
      <c r="IO781" s="519"/>
      <c r="IP781" s="519"/>
      <c r="IQ781" s="519"/>
      <c r="IR781" s="519"/>
      <c r="IS781" s="519"/>
      <c r="IT781" s="519"/>
      <c r="IU781" s="519"/>
      <c r="IV781" s="519"/>
    </row>
    <row r="782" spans="1:8" s="508" customFormat="1" ht="24.75" customHeight="1">
      <c r="A782" s="534" t="s">
        <v>614</v>
      </c>
      <c r="B782" s="360">
        <f>SUM(B783:B786)</f>
        <v>0</v>
      </c>
      <c r="C782" s="360">
        <f t="shared" si="50"/>
        <v>370</v>
      </c>
      <c r="D782" s="360">
        <f>SUM(D783:D786)</f>
        <v>370</v>
      </c>
      <c r="E782" s="536">
        <f>D782/C782</f>
        <v>1</v>
      </c>
      <c r="F782" s="539">
        <f>SUM(F783:F786)</f>
        <v>0</v>
      </c>
      <c r="G782" s="536"/>
      <c r="H782" s="540">
        <f>SUM(H783:H786)</f>
        <v>0</v>
      </c>
    </row>
    <row r="783" spans="1:256" s="510" customFormat="1" ht="24.75" customHeight="1">
      <c r="A783" s="541" t="s">
        <v>615</v>
      </c>
      <c r="B783" s="363"/>
      <c r="C783" s="363">
        <f t="shared" si="50"/>
        <v>370</v>
      </c>
      <c r="D783" s="25">
        <v>370</v>
      </c>
      <c r="E783" s="542">
        <f>D783/C783</f>
        <v>1</v>
      </c>
      <c r="F783" s="543"/>
      <c r="G783" s="542"/>
      <c r="H783" s="518"/>
      <c r="I783" s="519"/>
      <c r="J783" s="519"/>
      <c r="K783" s="519"/>
      <c r="L783" s="519"/>
      <c r="M783" s="519"/>
      <c r="N783" s="519"/>
      <c r="O783" s="519"/>
      <c r="P783" s="519"/>
      <c r="Q783" s="519"/>
      <c r="R783" s="519"/>
      <c r="S783" s="519"/>
      <c r="T783" s="519"/>
      <c r="U783" s="519"/>
      <c r="V783" s="519"/>
      <c r="W783" s="519"/>
      <c r="X783" s="519"/>
      <c r="Y783" s="519"/>
      <c r="Z783" s="519"/>
      <c r="AA783" s="519"/>
      <c r="AB783" s="519"/>
      <c r="AC783" s="519"/>
      <c r="AD783" s="519"/>
      <c r="AE783" s="519"/>
      <c r="AF783" s="519"/>
      <c r="HQ783" s="519"/>
      <c r="HR783" s="519"/>
      <c r="HS783" s="519"/>
      <c r="HT783" s="519"/>
      <c r="HU783" s="519"/>
      <c r="HV783" s="519"/>
      <c r="HW783" s="519"/>
      <c r="HX783" s="519"/>
      <c r="HY783" s="519"/>
      <c r="HZ783" s="519"/>
      <c r="IA783" s="519"/>
      <c r="IB783" s="519"/>
      <c r="IC783" s="519"/>
      <c r="ID783" s="519"/>
      <c r="IE783" s="519"/>
      <c r="IF783" s="519"/>
      <c r="IG783" s="519"/>
      <c r="IH783" s="519"/>
      <c r="II783" s="519"/>
      <c r="IJ783" s="519"/>
      <c r="IK783" s="519"/>
      <c r="IL783" s="519"/>
      <c r="IM783" s="519"/>
      <c r="IN783" s="519"/>
      <c r="IO783" s="519"/>
      <c r="IP783" s="519"/>
      <c r="IQ783" s="519"/>
      <c r="IR783" s="519"/>
      <c r="IS783" s="519"/>
      <c r="IT783" s="519"/>
      <c r="IU783" s="519"/>
      <c r="IV783" s="519"/>
    </row>
    <row r="784" spans="1:256" s="510" customFormat="1" ht="24.75" customHeight="1">
      <c r="A784" s="541" t="s">
        <v>616</v>
      </c>
      <c r="B784" s="363"/>
      <c r="C784" s="363">
        <f t="shared" si="50"/>
        <v>0</v>
      </c>
      <c r="D784" s="25"/>
      <c r="E784" s="542"/>
      <c r="F784" s="543"/>
      <c r="G784" s="542"/>
      <c r="H784" s="518"/>
      <c r="I784" s="519"/>
      <c r="J784" s="519"/>
      <c r="K784" s="519"/>
      <c r="L784" s="519"/>
      <c r="M784" s="519"/>
      <c r="N784" s="519"/>
      <c r="O784" s="519"/>
      <c r="P784" s="519"/>
      <c r="Q784" s="519"/>
      <c r="R784" s="519"/>
      <c r="S784" s="519"/>
      <c r="T784" s="519"/>
      <c r="U784" s="519"/>
      <c r="V784" s="519"/>
      <c r="W784" s="519"/>
      <c r="X784" s="519"/>
      <c r="Y784" s="519"/>
      <c r="Z784" s="519"/>
      <c r="AA784" s="519"/>
      <c r="AB784" s="519"/>
      <c r="AC784" s="519"/>
      <c r="AD784" s="519"/>
      <c r="AE784" s="519"/>
      <c r="AF784" s="519"/>
      <c r="HQ784" s="519"/>
      <c r="HR784" s="519"/>
      <c r="HS784" s="519"/>
      <c r="HT784" s="519"/>
      <c r="HU784" s="519"/>
      <c r="HV784" s="519"/>
      <c r="HW784" s="519"/>
      <c r="HX784" s="519"/>
      <c r="HY784" s="519"/>
      <c r="HZ784" s="519"/>
      <c r="IA784" s="519"/>
      <c r="IB784" s="519"/>
      <c r="IC784" s="519"/>
      <c r="ID784" s="519"/>
      <c r="IE784" s="519"/>
      <c r="IF784" s="519"/>
      <c r="IG784" s="519"/>
      <c r="IH784" s="519"/>
      <c r="II784" s="519"/>
      <c r="IJ784" s="519"/>
      <c r="IK784" s="519"/>
      <c r="IL784" s="519"/>
      <c r="IM784" s="519"/>
      <c r="IN784" s="519"/>
      <c r="IO784" s="519"/>
      <c r="IP784" s="519"/>
      <c r="IQ784" s="519"/>
      <c r="IR784" s="519"/>
      <c r="IS784" s="519"/>
      <c r="IT784" s="519"/>
      <c r="IU784" s="519"/>
      <c r="IV784" s="519"/>
    </row>
    <row r="785" spans="1:256" s="510" customFormat="1" ht="24.75" customHeight="1">
      <c r="A785" s="541" t="s">
        <v>617</v>
      </c>
      <c r="B785" s="363"/>
      <c r="C785" s="363">
        <f t="shared" si="50"/>
        <v>0</v>
      </c>
      <c r="D785" s="25"/>
      <c r="E785" s="542"/>
      <c r="F785" s="543"/>
      <c r="G785" s="542"/>
      <c r="H785" s="518"/>
      <c r="I785" s="519"/>
      <c r="J785" s="519"/>
      <c r="K785" s="519"/>
      <c r="L785" s="519"/>
      <c r="M785" s="519"/>
      <c r="N785" s="519"/>
      <c r="O785" s="519"/>
      <c r="P785" s="519"/>
      <c r="Q785" s="519"/>
      <c r="R785" s="519"/>
      <c r="S785" s="519"/>
      <c r="T785" s="519"/>
      <c r="U785" s="519"/>
      <c r="V785" s="519"/>
      <c r="W785" s="519"/>
      <c r="X785" s="519"/>
      <c r="Y785" s="519"/>
      <c r="Z785" s="519"/>
      <c r="AA785" s="519"/>
      <c r="AB785" s="519"/>
      <c r="AC785" s="519"/>
      <c r="AD785" s="519"/>
      <c r="AE785" s="519"/>
      <c r="AF785" s="519"/>
      <c r="HQ785" s="519"/>
      <c r="HR785" s="519"/>
      <c r="HS785" s="519"/>
      <c r="HT785" s="519"/>
      <c r="HU785" s="519"/>
      <c r="HV785" s="519"/>
      <c r="HW785" s="519"/>
      <c r="HX785" s="519"/>
      <c r="HY785" s="519"/>
      <c r="HZ785" s="519"/>
      <c r="IA785" s="519"/>
      <c r="IB785" s="519"/>
      <c r="IC785" s="519"/>
      <c r="ID785" s="519"/>
      <c r="IE785" s="519"/>
      <c r="IF785" s="519"/>
      <c r="IG785" s="519"/>
      <c r="IH785" s="519"/>
      <c r="II785" s="519"/>
      <c r="IJ785" s="519"/>
      <c r="IK785" s="519"/>
      <c r="IL785" s="519"/>
      <c r="IM785" s="519"/>
      <c r="IN785" s="519"/>
      <c r="IO785" s="519"/>
      <c r="IP785" s="519"/>
      <c r="IQ785" s="519"/>
      <c r="IR785" s="519"/>
      <c r="IS785" s="519"/>
      <c r="IT785" s="519"/>
      <c r="IU785" s="519"/>
      <c r="IV785" s="519"/>
    </row>
    <row r="786" spans="1:256" s="509" customFormat="1" ht="24.75" customHeight="1">
      <c r="A786" s="541" t="s">
        <v>618</v>
      </c>
      <c r="B786" s="363"/>
      <c r="C786" s="363">
        <f t="shared" si="50"/>
        <v>0</v>
      </c>
      <c r="D786" s="25"/>
      <c r="E786" s="542"/>
      <c r="F786" s="543"/>
      <c r="G786" s="542"/>
      <c r="H786" s="518"/>
      <c r="I786" s="519"/>
      <c r="J786" s="519"/>
      <c r="K786" s="519"/>
      <c r="L786" s="519"/>
      <c r="M786" s="519"/>
      <c r="N786" s="519"/>
      <c r="O786" s="519"/>
      <c r="P786" s="519"/>
      <c r="Q786" s="519"/>
      <c r="R786" s="519"/>
      <c r="S786" s="519"/>
      <c r="T786" s="519"/>
      <c r="U786" s="519"/>
      <c r="V786" s="519"/>
      <c r="W786" s="519"/>
      <c r="X786" s="519"/>
      <c r="Y786" s="519"/>
      <c r="Z786" s="519"/>
      <c r="AA786" s="519"/>
      <c r="AB786" s="519"/>
      <c r="AC786" s="519"/>
      <c r="AD786" s="519"/>
      <c r="AE786" s="519"/>
      <c r="AF786" s="519"/>
      <c r="HQ786" s="519"/>
      <c r="HR786" s="519"/>
      <c r="HS786" s="519"/>
      <c r="HT786" s="519"/>
      <c r="HU786" s="519"/>
      <c r="HV786" s="519"/>
      <c r="HW786" s="519"/>
      <c r="HX786" s="519"/>
      <c r="HY786" s="519"/>
      <c r="HZ786" s="519"/>
      <c r="IA786" s="519"/>
      <c r="IB786" s="519"/>
      <c r="IC786" s="519"/>
      <c r="ID786" s="519"/>
      <c r="IE786" s="519"/>
      <c r="IF786" s="519"/>
      <c r="IG786" s="519"/>
      <c r="IH786" s="519"/>
      <c r="II786" s="519"/>
      <c r="IJ786" s="519"/>
      <c r="IK786" s="519"/>
      <c r="IL786" s="519"/>
      <c r="IM786" s="519"/>
      <c r="IN786" s="519"/>
      <c r="IO786" s="519"/>
      <c r="IP786" s="519"/>
      <c r="IQ786" s="519"/>
      <c r="IR786" s="519"/>
      <c r="IS786" s="519"/>
      <c r="IT786" s="519"/>
      <c r="IU786" s="519"/>
      <c r="IV786" s="519"/>
    </row>
    <row r="787" spans="1:8" s="508" customFormat="1" ht="24.75" customHeight="1" hidden="1">
      <c r="A787" s="534" t="s">
        <v>619</v>
      </c>
      <c r="B787" s="360">
        <f>SUM(B788:B793)</f>
        <v>0</v>
      </c>
      <c r="C787" s="360">
        <f t="shared" si="50"/>
        <v>0</v>
      </c>
      <c r="D787" s="360">
        <f>SUM(D788:D793)</f>
        <v>0</v>
      </c>
      <c r="E787" s="536"/>
      <c r="F787" s="539">
        <f>SUM(F788:F793)</f>
        <v>0</v>
      </c>
      <c r="G787" s="536"/>
      <c r="H787" s="540"/>
    </row>
    <row r="788" spans="1:256" s="510" customFormat="1" ht="24.75" customHeight="1" hidden="1">
      <c r="A788" s="541" t="s">
        <v>620</v>
      </c>
      <c r="B788" s="363"/>
      <c r="C788" s="363">
        <f t="shared" si="50"/>
        <v>0</v>
      </c>
      <c r="D788" s="363">
        <v>0</v>
      </c>
      <c r="E788" s="542"/>
      <c r="F788" s="543"/>
      <c r="G788" s="542"/>
      <c r="H788" s="518"/>
      <c r="I788" s="519"/>
      <c r="J788" s="519"/>
      <c r="K788" s="519"/>
      <c r="L788" s="519"/>
      <c r="M788" s="519"/>
      <c r="N788" s="519"/>
      <c r="O788" s="519"/>
      <c r="P788" s="519"/>
      <c r="Q788" s="519"/>
      <c r="R788" s="519"/>
      <c r="S788" s="519"/>
      <c r="T788" s="519"/>
      <c r="U788" s="519"/>
      <c r="V788" s="519"/>
      <c r="W788" s="519"/>
      <c r="X788" s="519"/>
      <c r="Y788" s="519"/>
      <c r="Z788" s="519"/>
      <c r="AA788" s="519"/>
      <c r="AB788" s="519"/>
      <c r="AC788" s="519"/>
      <c r="AD788" s="519"/>
      <c r="AE788" s="519"/>
      <c r="AF788" s="519"/>
      <c r="HQ788" s="519"/>
      <c r="HR788" s="519"/>
      <c r="HS788" s="519"/>
      <c r="HT788" s="519"/>
      <c r="HU788" s="519"/>
      <c r="HV788" s="519"/>
      <c r="HW788" s="519"/>
      <c r="HX788" s="519"/>
      <c r="HY788" s="519"/>
      <c r="HZ788" s="519"/>
      <c r="IA788" s="519"/>
      <c r="IB788" s="519"/>
      <c r="IC788" s="519"/>
      <c r="ID788" s="519"/>
      <c r="IE788" s="519"/>
      <c r="IF788" s="519"/>
      <c r="IG788" s="519"/>
      <c r="IH788" s="519"/>
      <c r="II788" s="519"/>
      <c r="IJ788" s="519"/>
      <c r="IK788" s="519"/>
      <c r="IL788" s="519"/>
      <c r="IM788" s="519"/>
      <c r="IN788" s="519"/>
      <c r="IO788" s="519"/>
      <c r="IP788" s="519"/>
      <c r="IQ788" s="519"/>
      <c r="IR788" s="519"/>
      <c r="IS788" s="519"/>
      <c r="IT788" s="519"/>
      <c r="IU788" s="519"/>
      <c r="IV788" s="519"/>
    </row>
    <row r="789" spans="1:256" s="510" customFormat="1" ht="24.75" customHeight="1" hidden="1">
      <c r="A789" s="541" t="s">
        <v>621</v>
      </c>
      <c r="B789" s="363"/>
      <c r="C789" s="363">
        <f t="shared" si="50"/>
        <v>0</v>
      </c>
      <c r="D789" s="363">
        <v>0</v>
      </c>
      <c r="E789" s="542"/>
      <c r="F789" s="543"/>
      <c r="G789" s="542"/>
      <c r="H789" s="518"/>
      <c r="I789" s="519"/>
      <c r="J789" s="519"/>
      <c r="K789" s="519"/>
      <c r="L789" s="519"/>
      <c r="M789" s="519"/>
      <c r="N789" s="519"/>
      <c r="O789" s="519"/>
      <c r="P789" s="519"/>
      <c r="Q789" s="519"/>
      <c r="R789" s="519"/>
      <c r="S789" s="519"/>
      <c r="T789" s="519"/>
      <c r="U789" s="519"/>
      <c r="V789" s="519"/>
      <c r="W789" s="519"/>
      <c r="X789" s="519"/>
      <c r="Y789" s="519"/>
      <c r="Z789" s="519"/>
      <c r="AA789" s="519"/>
      <c r="AB789" s="519"/>
      <c r="AC789" s="519"/>
      <c r="AD789" s="519"/>
      <c r="AE789" s="519"/>
      <c r="AF789" s="519"/>
      <c r="HQ789" s="519"/>
      <c r="HR789" s="519"/>
      <c r="HS789" s="519"/>
      <c r="HT789" s="519"/>
      <c r="HU789" s="519"/>
      <c r="HV789" s="519"/>
      <c r="HW789" s="519"/>
      <c r="HX789" s="519"/>
      <c r="HY789" s="519"/>
      <c r="HZ789" s="519"/>
      <c r="IA789" s="519"/>
      <c r="IB789" s="519"/>
      <c r="IC789" s="519"/>
      <c r="ID789" s="519"/>
      <c r="IE789" s="519"/>
      <c r="IF789" s="519"/>
      <c r="IG789" s="519"/>
      <c r="IH789" s="519"/>
      <c r="II789" s="519"/>
      <c r="IJ789" s="519"/>
      <c r="IK789" s="519"/>
      <c r="IL789" s="519"/>
      <c r="IM789" s="519"/>
      <c r="IN789" s="519"/>
      <c r="IO789" s="519"/>
      <c r="IP789" s="519"/>
      <c r="IQ789" s="519"/>
      <c r="IR789" s="519"/>
      <c r="IS789" s="519"/>
      <c r="IT789" s="519"/>
      <c r="IU789" s="519"/>
      <c r="IV789" s="519"/>
    </row>
    <row r="790" spans="1:256" s="510" customFormat="1" ht="24.75" customHeight="1" hidden="1">
      <c r="A790" s="541" t="s">
        <v>622</v>
      </c>
      <c r="B790" s="363"/>
      <c r="C790" s="363">
        <f t="shared" si="50"/>
        <v>0</v>
      </c>
      <c r="D790" s="363">
        <f>SUM(D791:D795)</f>
        <v>0</v>
      </c>
      <c r="E790" s="542"/>
      <c r="F790" s="543"/>
      <c r="G790" s="542"/>
      <c r="H790" s="518"/>
      <c r="I790" s="519"/>
      <c r="J790" s="519"/>
      <c r="K790" s="519"/>
      <c r="L790" s="519"/>
      <c r="M790" s="519"/>
      <c r="N790" s="519"/>
      <c r="O790" s="519"/>
      <c r="P790" s="519"/>
      <c r="Q790" s="519"/>
      <c r="R790" s="519"/>
      <c r="S790" s="519"/>
      <c r="T790" s="519"/>
      <c r="U790" s="519"/>
      <c r="V790" s="519"/>
      <c r="W790" s="519"/>
      <c r="X790" s="519"/>
      <c r="Y790" s="519"/>
      <c r="Z790" s="519"/>
      <c r="AA790" s="519"/>
      <c r="AB790" s="519"/>
      <c r="AC790" s="519"/>
      <c r="AD790" s="519"/>
      <c r="AE790" s="519"/>
      <c r="AF790" s="519"/>
      <c r="HQ790" s="519"/>
      <c r="HR790" s="519"/>
      <c r="HS790" s="519"/>
      <c r="HT790" s="519"/>
      <c r="HU790" s="519"/>
      <c r="HV790" s="519"/>
      <c r="HW790" s="519"/>
      <c r="HX790" s="519"/>
      <c r="HY790" s="519"/>
      <c r="HZ790" s="519"/>
      <c r="IA790" s="519"/>
      <c r="IB790" s="519"/>
      <c r="IC790" s="519"/>
      <c r="ID790" s="519"/>
      <c r="IE790" s="519"/>
      <c r="IF790" s="519"/>
      <c r="IG790" s="519"/>
      <c r="IH790" s="519"/>
      <c r="II790" s="519"/>
      <c r="IJ790" s="519"/>
      <c r="IK790" s="519"/>
      <c r="IL790" s="519"/>
      <c r="IM790" s="519"/>
      <c r="IN790" s="519"/>
      <c r="IO790" s="519"/>
      <c r="IP790" s="519"/>
      <c r="IQ790" s="519"/>
      <c r="IR790" s="519"/>
      <c r="IS790" s="519"/>
      <c r="IT790" s="519"/>
      <c r="IU790" s="519"/>
      <c r="IV790" s="519"/>
    </row>
    <row r="791" spans="1:8" s="508" customFormat="1" ht="24.75" customHeight="1" hidden="1">
      <c r="A791" s="541" t="s">
        <v>623</v>
      </c>
      <c r="B791" s="363"/>
      <c r="C791" s="363">
        <f t="shared" si="50"/>
        <v>0</v>
      </c>
      <c r="D791" s="363">
        <v>0</v>
      </c>
      <c r="E791" s="542"/>
      <c r="F791" s="543"/>
      <c r="G791" s="542"/>
      <c r="H791" s="544"/>
    </row>
    <row r="792" spans="1:256" s="510" customFormat="1" ht="24.75" customHeight="1" hidden="1">
      <c r="A792" s="541" t="s">
        <v>624</v>
      </c>
      <c r="B792" s="363"/>
      <c r="C792" s="363">
        <f t="shared" si="50"/>
        <v>0</v>
      </c>
      <c r="D792" s="363">
        <v>0</v>
      </c>
      <c r="E792" s="542"/>
      <c r="F792" s="543"/>
      <c r="G792" s="542"/>
      <c r="H792" s="518"/>
      <c r="I792" s="519"/>
      <c r="J792" s="519"/>
      <c r="K792" s="519"/>
      <c r="L792" s="519"/>
      <c r="M792" s="519"/>
      <c r="N792" s="519"/>
      <c r="O792" s="519"/>
      <c r="P792" s="519"/>
      <c r="Q792" s="519"/>
      <c r="R792" s="519"/>
      <c r="S792" s="519"/>
      <c r="T792" s="519"/>
      <c r="U792" s="519"/>
      <c r="V792" s="519"/>
      <c r="W792" s="519"/>
      <c r="X792" s="519"/>
      <c r="Y792" s="519"/>
      <c r="Z792" s="519"/>
      <c r="AA792" s="519"/>
      <c r="AB792" s="519"/>
      <c r="AC792" s="519"/>
      <c r="AD792" s="519"/>
      <c r="AE792" s="519"/>
      <c r="AF792" s="519"/>
      <c r="HQ792" s="519"/>
      <c r="HR792" s="519"/>
      <c r="HS792" s="519"/>
      <c r="HT792" s="519"/>
      <c r="HU792" s="519"/>
      <c r="HV792" s="519"/>
      <c r="HW792" s="519"/>
      <c r="HX792" s="519"/>
      <c r="HY792" s="519"/>
      <c r="HZ792" s="519"/>
      <c r="IA792" s="519"/>
      <c r="IB792" s="519"/>
      <c r="IC792" s="519"/>
      <c r="ID792" s="519"/>
      <c r="IE792" s="519"/>
      <c r="IF792" s="519"/>
      <c r="IG792" s="519"/>
      <c r="IH792" s="519"/>
      <c r="II792" s="519"/>
      <c r="IJ792" s="519"/>
      <c r="IK792" s="519"/>
      <c r="IL792" s="519"/>
      <c r="IM792" s="519"/>
      <c r="IN792" s="519"/>
      <c r="IO792" s="519"/>
      <c r="IP792" s="519"/>
      <c r="IQ792" s="519"/>
      <c r="IR792" s="519"/>
      <c r="IS792" s="519"/>
      <c r="IT792" s="519"/>
      <c r="IU792" s="519"/>
      <c r="IV792" s="519"/>
    </row>
    <row r="793" spans="1:8" s="508" customFormat="1" ht="24.75" customHeight="1" hidden="1">
      <c r="A793" s="541" t="s">
        <v>625</v>
      </c>
      <c r="B793" s="363"/>
      <c r="C793" s="363">
        <f t="shared" si="50"/>
        <v>0</v>
      </c>
      <c r="D793" s="363">
        <v>0</v>
      </c>
      <c r="E793" s="542"/>
      <c r="F793" s="543"/>
      <c r="G793" s="542"/>
      <c r="H793" s="544"/>
    </row>
    <row r="794" spans="1:8" s="508" customFormat="1" ht="24.75" customHeight="1" hidden="1">
      <c r="A794" s="534" t="s">
        <v>626</v>
      </c>
      <c r="B794" s="360">
        <f>SUM(B795:B799)</f>
        <v>0</v>
      </c>
      <c r="C794" s="360">
        <f t="shared" si="50"/>
        <v>0</v>
      </c>
      <c r="D794" s="360">
        <f>SUM(D795:D799)</f>
        <v>0</v>
      </c>
      <c r="E794" s="536"/>
      <c r="F794" s="539">
        <f>SUM(F795:F799)</f>
        <v>0</v>
      </c>
      <c r="G794" s="536"/>
      <c r="H794" s="540"/>
    </row>
    <row r="795" spans="1:256" s="510" customFormat="1" ht="24.75" customHeight="1" hidden="1">
      <c r="A795" s="541" t="s">
        <v>627</v>
      </c>
      <c r="B795" s="363"/>
      <c r="C795" s="363">
        <f t="shared" si="50"/>
        <v>0</v>
      </c>
      <c r="D795" s="363">
        <v>0</v>
      </c>
      <c r="E795" s="542"/>
      <c r="F795" s="543"/>
      <c r="G795" s="542"/>
      <c r="H795" s="518"/>
      <c r="I795" s="519"/>
      <c r="J795" s="519"/>
      <c r="K795" s="519"/>
      <c r="L795" s="519"/>
      <c r="M795" s="519"/>
      <c r="N795" s="519"/>
      <c r="O795" s="519"/>
      <c r="P795" s="519"/>
      <c r="Q795" s="519"/>
      <c r="R795" s="519"/>
      <c r="S795" s="519"/>
      <c r="T795" s="519"/>
      <c r="U795" s="519"/>
      <c r="V795" s="519"/>
      <c r="W795" s="519"/>
      <c r="X795" s="519"/>
      <c r="Y795" s="519"/>
      <c r="Z795" s="519"/>
      <c r="AA795" s="519"/>
      <c r="AB795" s="519"/>
      <c r="AC795" s="519"/>
      <c r="AD795" s="519"/>
      <c r="AE795" s="519"/>
      <c r="AF795" s="519"/>
      <c r="HQ795" s="519"/>
      <c r="HR795" s="519"/>
      <c r="HS795" s="519"/>
      <c r="HT795" s="519"/>
      <c r="HU795" s="519"/>
      <c r="HV795" s="519"/>
      <c r="HW795" s="519"/>
      <c r="HX795" s="519"/>
      <c r="HY795" s="519"/>
      <c r="HZ795" s="519"/>
      <c r="IA795" s="519"/>
      <c r="IB795" s="519"/>
      <c r="IC795" s="519"/>
      <c r="ID795" s="519"/>
      <c r="IE795" s="519"/>
      <c r="IF795" s="519"/>
      <c r="IG795" s="519"/>
      <c r="IH795" s="519"/>
      <c r="II795" s="519"/>
      <c r="IJ795" s="519"/>
      <c r="IK795" s="519"/>
      <c r="IL795" s="519"/>
      <c r="IM795" s="519"/>
      <c r="IN795" s="519"/>
      <c r="IO795" s="519"/>
      <c r="IP795" s="519"/>
      <c r="IQ795" s="519"/>
      <c r="IR795" s="519"/>
      <c r="IS795" s="519"/>
      <c r="IT795" s="519"/>
      <c r="IU795" s="519"/>
      <c r="IV795" s="519"/>
    </row>
    <row r="796" spans="1:256" s="510" customFormat="1" ht="24.75" customHeight="1" hidden="1">
      <c r="A796" s="541" t="s">
        <v>628</v>
      </c>
      <c r="B796" s="363"/>
      <c r="C796" s="363">
        <f t="shared" si="50"/>
        <v>0</v>
      </c>
      <c r="D796" s="363">
        <f>SUM(D797:D798)</f>
        <v>0</v>
      </c>
      <c r="E796" s="542"/>
      <c r="F796" s="543"/>
      <c r="G796" s="542"/>
      <c r="H796" s="518"/>
      <c r="I796" s="519"/>
      <c r="J796" s="519"/>
      <c r="K796" s="519"/>
      <c r="L796" s="519"/>
      <c r="M796" s="519"/>
      <c r="N796" s="519"/>
      <c r="O796" s="519"/>
      <c r="P796" s="519"/>
      <c r="Q796" s="519"/>
      <c r="R796" s="519"/>
      <c r="S796" s="519"/>
      <c r="T796" s="519"/>
      <c r="U796" s="519"/>
      <c r="V796" s="519"/>
      <c r="W796" s="519"/>
      <c r="X796" s="519"/>
      <c r="Y796" s="519"/>
      <c r="Z796" s="519"/>
      <c r="AA796" s="519"/>
      <c r="AB796" s="519"/>
      <c r="AC796" s="519"/>
      <c r="AD796" s="519"/>
      <c r="AE796" s="519"/>
      <c r="AF796" s="519"/>
      <c r="HQ796" s="519"/>
      <c r="HR796" s="519"/>
      <c r="HS796" s="519"/>
      <c r="HT796" s="519"/>
      <c r="HU796" s="519"/>
      <c r="HV796" s="519"/>
      <c r="HW796" s="519"/>
      <c r="HX796" s="519"/>
      <c r="HY796" s="519"/>
      <c r="HZ796" s="519"/>
      <c r="IA796" s="519"/>
      <c r="IB796" s="519"/>
      <c r="IC796" s="519"/>
      <c r="ID796" s="519"/>
      <c r="IE796" s="519"/>
      <c r="IF796" s="519"/>
      <c r="IG796" s="519"/>
      <c r="IH796" s="519"/>
      <c r="II796" s="519"/>
      <c r="IJ796" s="519"/>
      <c r="IK796" s="519"/>
      <c r="IL796" s="519"/>
      <c r="IM796" s="519"/>
      <c r="IN796" s="519"/>
      <c r="IO796" s="519"/>
      <c r="IP796" s="519"/>
      <c r="IQ796" s="519"/>
      <c r="IR796" s="519"/>
      <c r="IS796" s="519"/>
      <c r="IT796" s="519"/>
      <c r="IU796" s="519"/>
      <c r="IV796" s="519"/>
    </row>
    <row r="797" spans="1:256" s="510" customFormat="1" ht="24.75" customHeight="1" hidden="1">
      <c r="A797" s="541" t="s">
        <v>629</v>
      </c>
      <c r="B797" s="363"/>
      <c r="C797" s="363">
        <f t="shared" si="50"/>
        <v>0</v>
      </c>
      <c r="D797" s="363">
        <v>0</v>
      </c>
      <c r="E797" s="542"/>
      <c r="F797" s="543"/>
      <c r="G797" s="542"/>
      <c r="H797" s="518"/>
      <c r="I797" s="519"/>
      <c r="J797" s="519"/>
      <c r="K797" s="519"/>
      <c r="L797" s="519"/>
      <c r="M797" s="519"/>
      <c r="N797" s="519"/>
      <c r="O797" s="519"/>
      <c r="P797" s="519"/>
      <c r="Q797" s="519"/>
      <c r="R797" s="519"/>
      <c r="S797" s="519"/>
      <c r="T797" s="519"/>
      <c r="U797" s="519"/>
      <c r="V797" s="519"/>
      <c r="W797" s="519"/>
      <c r="X797" s="519"/>
      <c r="Y797" s="519"/>
      <c r="Z797" s="519"/>
      <c r="AA797" s="519"/>
      <c r="AB797" s="519"/>
      <c r="AC797" s="519"/>
      <c r="AD797" s="519"/>
      <c r="AE797" s="519"/>
      <c r="AF797" s="519"/>
      <c r="HQ797" s="519"/>
      <c r="HR797" s="519"/>
      <c r="HS797" s="519"/>
      <c r="HT797" s="519"/>
      <c r="HU797" s="519"/>
      <c r="HV797" s="519"/>
      <c r="HW797" s="519"/>
      <c r="HX797" s="519"/>
      <c r="HY797" s="519"/>
      <c r="HZ797" s="519"/>
      <c r="IA797" s="519"/>
      <c r="IB797" s="519"/>
      <c r="IC797" s="519"/>
      <c r="ID797" s="519"/>
      <c r="IE797" s="519"/>
      <c r="IF797" s="519"/>
      <c r="IG797" s="519"/>
      <c r="IH797" s="519"/>
      <c r="II797" s="519"/>
      <c r="IJ797" s="519"/>
      <c r="IK797" s="519"/>
      <c r="IL797" s="519"/>
      <c r="IM797" s="519"/>
      <c r="IN797" s="519"/>
      <c r="IO797" s="519"/>
      <c r="IP797" s="519"/>
      <c r="IQ797" s="519"/>
      <c r="IR797" s="519"/>
      <c r="IS797" s="519"/>
      <c r="IT797" s="519"/>
      <c r="IU797" s="519"/>
      <c r="IV797" s="519"/>
    </row>
    <row r="798" spans="1:256" s="510" customFormat="1" ht="24.75" customHeight="1" hidden="1">
      <c r="A798" s="541" t="s">
        <v>630</v>
      </c>
      <c r="B798" s="363"/>
      <c r="C798" s="363">
        <f t="shared" si="50"/>
        <v>0</v>
      </c>
      <c r="D798" s="363">
        <v>0</v>
      </c>
      <c r="E798" s="542"/>
      <c r="F798" s="543"/>
      <c r="G798" s="542"/>
      <c r="H798" s="518"/>
      <c r="I798" s="519"/>
      <c r="J798" s="519"/>
      <c r="K798" s="519"/>
      <c r="L798" s="519"/>
      <c r="M798" s="519"/>
      <c r="N798" s="519"/>
      <c r="O798" s="519"/>
      <c r="P798" s="519"/>
      <c r="Q798" s="519"/>
      <c r="R798" s="519"/>
      <c r="S798" s="519"/>
      <c r="T798" s="519"/>
      <c r="U798" s="519"/>
      <c r="V798" s="519"/>
      <c r="W798" s="519"/>
      <c r="X798" s="519"/>
      <c r="Y798" s="519"/>
      <c r="Z798" s="519"/>
      <c r="AA798" s="519"/>
      <c r="AB798" s="519"/>
      <c r="AC798" s="519"/>
      <c r="AD798" s="519"/>
      <c r="AE798" s="519"/>
      <c r="AF798" s="519"/>
      <c r="HQ798" s="519"/>
      <c r="HR798" s="519"/>
      <c r="HS798" s="519"/>
      <c r="HT798" s="519"/>
      <c r="HU798" s="519"/>
      <c r="HV798" s="519"/>
      <c r="HW798" s="519"/>
      <c r="HX798" s="519"/>
      <c r="HY798" s="519"/>
      <c r="HZ798" s="519"/>
      <c r="IA798" s="519"/>
      <c r="IB798" s="519"/>
      <c r="IC798" s="519"/>
      <c r="ID798" s="519"/>
      <c r="IE798" s="519"/>
      <c r="IF798" s="519"/>
      <c r="IG798" s="519"/>
      <c r="IH798" s="519"/>
      <c r="II798" s="519"/>
      <c r="IJ798" s="519"/>
      <c r="IK798" s="519"/>
      <c r="IL798" s="519"/>
      <c r="IM798" s="519"/>
      <c r="IN798" s="519"/>
      <c r="IO798" s="519"/>
      <c r="IP798" s="519"/>
      <c r="IQ798" s="519"/>
      <c r="IR798" s="519"/>
      <c r="IS798" s="519"/>
      <c r="IT798" s="519"/>
      <c r="IU798" s="519"/>
      <c r="IV798" s="519"/>
    </row>
    <row r="799" spans="1:256" s="509" customFormat="1" ht="24.75" customHeight="1" hidden="1">
      <c r="A799" s="541" t="s">
        <v>631</v>
      </c>
      <c r="B799" s="363"/>
      <c r="C799" s="363">
        <f t="shared" si="50"/>
        <v>0</v>
      </c>
      <c r="D799" s="363">
        <f>SUM(D800:D801)</f>
        <v>0</v>
      </c>
      <c r="E799" s="542"/>
      <c r="F799" s="543"/>
      <c r="G799" s="542"/>
      <c r="H799" s="518"/>
      <c r="I799" s="519"/>
      <c r="J799" s="519"/>
      <c r="K799" s="519"/>
      <c r="L799" s="519"/>
      <c r="M799" s="519"/>
      <c r="N799" s="519"/>
      <c r="O799" s="519"/>
      <c r="P799" s="519"/>
      <c r="Q799" s="519"/>
      <c r="R799" s="519"/>
      <c r="S799" s="519"/>
      <c r="T799" s="519"/>
      <c r="U799" s="519"/>
      <c r="V799" s="519"/>
      <c r="W799" s="519"/>
      <c r="X799" s="519"/>
      <c r="Y799" s="519"/>
      <c r="Z799" s="519"/>
      <c r="AA799" s="519"/>
      <c r="AB799" s="519"/>
      <c r="AC799" s="519"/>
      <c r="AD799" s="519"/>
      <c r="AE799" s="519"/>
      <c r="AF799" s="519"/>
      <c r="HQ799" s="519"/>
      <c r="HR799" s="519"/>
      <c r="HS799" s="519"/>
      <c r="HT799" s="519"/>
      <c r="HU799" s="519"/>
      <c r="HV799" s="519"/>
      <c r="HW799" s="519"/>
      <c r="HX799" s="519"/>
      <c r="HY799" s="519"/>
      <c r="HZ799" s="519"/>
      <c r="IA799" s="519"/>
      <c r="IB799" s="519"/>
      <c r="IC799" s="519"/>
      <c r="ID799" s="519"/>
      <c r="IE799" s="519"/>
      <c r="IF799" s="519"/>
      <c r="IG799" s="519"/>
      <c r="IH799" s="519"/>
      <c r="II799" s="519"/>
      <c r="IJ799" s="519"/>
      <c r="IK799" s="519"/>
      <c r="IL799" s="519"/>
      <c r="IM799" s="519"/>
      <c r="IN799" s="519"/>
      <c r="IO799" s="519"/>
      <c r="IP799" s="519"/>
      <c r="IQ799" s="519"/>
      <c r="IR799" s="519"/>
      <c r="IS799" s="519"/>
      <c r="IT799" s="519"/>
      <c r="IU799" s="519"/>
      <c r="IV799" s="519"/>
    </row>
    <row r="800" spans="1:8" s="508" customFormat="1" ht="24.75" customHeight="1" hidden="1">
      <c r="A800" s="534" t="s">
        <v>632</v>
      </c>
      <c r="B800" s="360">
        <f>SUM(B801:B802)</f>
        <v>0</v>
      </c>
      <c r="C800" s="360">
        <f t="shared" si="50"/>
        <v>0</v>
      </c>
      <c r="D800" s="360">
        <f>SUM(D801:D802)</f>
        <v>0</v>
      </c>
      <c r="E800" s="536"/>
      <c r="F800" s="539">
        <f>SUM(F801:F802)</f>
        <v>0</v>
      </c>
      <c r="G800" s="536"/>
      <c r="H800" s="540"/>
    </row>
    <row r="801" spans="1:256" s="510" customFormat="1" ht="24.75" customHeight="1" hidden="1">
      <c r="A801" s="541" t="s">
        <v>633</v>
      </c>
      <c r="B801" s="363"/>
      <c r="C801" s="363">
        <f t="shared" si="50"/>
        <v>0</v>
      </c>
      <c r="D801" s="363">
        <v>0</v>
      </c>
      <c r="E801" s="542"/>
      <c r="F801" s="543"/>
      <c r="G801" s="542"/>
      <c r="H801" s="518"/>
      <c r="I801" s="519"/>
      <c r="J801" s="519"/>
      <c r="K801" s="519"/>
      <c r="L801" s="519"/>
      <c r="M801" s="519"/>
      <c r="N801" s="519"/>
      <c r="O801" s="519"/>
      <c r="P801" s="519"/>
      <c r="Q801" s="519"/>
      <c r="R801" s="519"/>
      <c r="S801" s="519"/>
      <c r="T801" s="519"/>
      <c r="U801" s="519"/>
      <c r="V801" s="519"/>
      <c r="W801" s="519"/>
      <c r="X801" s="519"/>
      <c r="Y801" s="519"/>
      <c r="Z801" s="519"/>
      <c r="AA801" s="519"/>
      <c r="AB801" s="519"/>
      <c r="AC801" s="519"/>
      <c r="AD801" s="519"/>
      <c r="AE801" s="519"/>
      <c r="AF801" s="519"/>
      <c r="HQ801" s="519"/>
      <c r="HR801" s="519"/>
      <c r="HS801" s="519"/>
      <c r="HT801" s="519"/>
      <c r="HU801" s="519"/>
      <c r="HV801" s="519"/>
      <c r="HW801" s="519"/>
      <c r="HX801" s="519"/>
      <c r="HY801" s="519"/>
      <c r="HZ801" s="519"/>
      <c r="IA801" s="519"/>
      <c r="IB801" s="519"/>
      <c r="IC801" s="519"/>
      <c r="ID801" s="519"/>
      <c r="IE801" s="519"/>
      <c r="IF801" s="519"/>
      <c r="IG801" s="519"/>
      <c r="IH801" s="519"/>
      <c r="II801" s="519"/>
      <c r="IJ801" s="519"/>
      <c r="IK801" s="519"/>
      <c r="IL801" s="519"/>
      <c r="IM801" s="519"/>
      <c r="IN801" s="519"/>
      <c r="IO801" s="519"/>
      <c r="IP801" s="519"/>
      <c r="IQ801" s="519"/>
      <c r="IR801" s="519"/>
      <c r="IS801" s="519"/>
      <c r="IT801" s="519"/>
      <c r="IU801" s="519"/>
      <c r="IV801" s="519"/>
    </row>
    <row r="802" spans="1:256" s="509" customFormat="1" ht="24.75" customHeight="1" hidden="1">
      <c r="A802" s="541" t="s">
        <v>634</v>
      </c>
      <c r="B802" s="363"/>
      <c r="C802" s="363">
        <f t="shared" si="50"/>
        <v>0</v>
      </c>
      <c r="D802" s="363">
        <f>D803</f>
        <v>0</v>
      </c>
      <c r="E802" s="542"/>
      <c r="F802" s="543"/>
      <c r="G802" s="542"/>
      <c r="H802" s="518"/>
      <c r="I802" s="519"/>
      <c r="J802" s="519"/>
      <c r="K802" s="519"/>
      <c r="L802" s="519"/>
      <c r="M802" s="519"/>
      <c r="N802" s="519"/>
      <c r="O802" s="519"/>
      <c r="P802" s="519"/>
      <c r="Q802" s="519"/>
      <c r="R802" s="519"/>
      <c r="S802" s="519"/>
      <c r="T802" s="519"/>
      <c r="U802" s="519"/>
      <c r="V802" s="519"/>
      <c r="W802" s="519"/>
      <c r="X802" s="519"/>
      <c r="Y802" s="519"/>
      <c r="Z802" s="519"/>
      <c r="AA802" s="519"/>
      <c r="AB802" s="519"/>
      <c r="AC802" s="519"/>
      <c r="AD802" s="519"/>
      <c r="AE802" s="519"/>
      <c r="AF802" s="519"/>
      <c r="HQ802" s="519"/>
      <c r="HR802" s="519"/>
      <c r="HS802" s="519"/>
      <c r="HT802" s="519"/>
      <c r="HU802" s="519"/>
      <c r="HV802" s="519"/>
      <c r="HW802" s="519"/>
      <c r="HX802" s="519"/>
      <c r="HY802" s="519"/>
      <c r="HZ802" s="519"/>
      <c r="IA802" s="519"/>
      <c r="IB802" s="519"/>
      <c r="IC802" s="519"/>
      <c r="ID802" s="519"/>
      <c r="IE802" s="519"/>
      <c r="IF802" s="519"/>
      <c r="IG802" s="519"/>
      <c r="IH802" s="519"/>
      <c r="II802" s="519"/>
      <c r="IJ802" s="519"/>
      <c r="IK802" s="519"/>
      <c r="IL802" s="519"/>
      <c r="IM802" s="519"/>
      <c r="IN802" s="519"/>
      <c r="IO802" s="519"/>
      <c r="IP802" s="519"/>
      <c r="IQ802" s="519"/>
      <c r="IR802" s="519"/>
      <c r="IS802" s="519"/>
      <c r="IT802" s="519"/>
      <c r="IU802" s="519"/>
      <c r="IV802" s="519"/>
    </row>
    <row r="803" spans="1:8" s="508" customFormat="1" ht="24.75" customHeight="1" hidden="1">
      <c r="A803" s="534" t="s">
        <v>635</v>
      </c>
      <c r="B803" s="360">
        <f>SUM(B804:B805)</f>
        <v>0</v>
      </c>
      <c r="C803" s="360">
        <f t="shared" si="50"/>
        <v>0</v>
      </c>
      <c r="D803" s="360">
        <f>SUM(D804:D805)</f>
        <v>0</v>
      </c>
      <c r="E803" s="536"/>
      <c r="F803" s="539">
        <f>SUM(F804:F805)</f>
        <v>0</v>
      </c>
      <c r="G803" s="536"/>
      <c r="H803" s="540"/>
    </row>
    <row r="804" spans="1:256" s="510" customFormat="1" ht="24.75" customHeight="1" hidden="1">
      <c r="A804" s="541" t="s">
        <v>636</v>
      </c>
      <c r="B804" s="363"/>
      <c r="C804" s="363">
        <f t="shared" si="50"/>
        <v>0</v>
      </c>
      <c r="D804" s="363">
        <f>D805</f>
        <v>0</v>
      </c>
      <c r="E804" s="542"/>
      <c r="F804" s="543"/>
      <c r="G804" s="542"/>
      <c r="H804" s="518"/>
      <c r="I804" s="519"/>
      <c r="J804" s="519"/>
      <c r="K804" s="519"/>
      <c r="L804" s="519"/>
      <c r="M804" s="519"/>
      <c r="N804" s="519"/>
      <c r="O804" s="519"/>
      <c r="P804" s="519"/>
      <c r="Q804" s="519"/>
      <c r="R804" s="519"/>
      <c r="S804" s="519"/>
      <c r="T804" s="519"/>
      <c r="U804" s="519"/>
      <c r="V804" s="519"/>
      <c r="W804" s="519"/>
      <c r="X804" s="519"/>
      <c r="Y804" s="519"/>
      <c r="Z804" s="519"/>
      <c r="AA804" s="519"/>
      <c r="AB804" s="519"/>
      <c r="AC804" s="519"/>
      <c r="AD804" s="519"/>
      <c r="AE804" s="519"/>
      <c r="AF804" s="519"/>
      <c r="HQ804" s="519"/>
      <c r="HR804" s="519"/>
      <c r="HS804" s="519"/>
      <c r="HT804" s="519"/>
      <c r="HU804" s="519"/>
      <c r="HV804" s="519"/>
      <c r="HW804" s="519"/>
      <c r="HX804" s="519"/>
      <c r="HY804" s="519"/>
      <c r="HZ804" s="519"/>
      <c r="IA804" s="519"/>
      <c r="IB804" s="519"/>
      <c r="IC804" s="519"/>
      <c r="ID804" s="519"/>
      <c r="IE804" s="519"/>
      <c r="IF804" s="519"/>
      <c r="IG804" s="519"/>
      <c r="IH804" s="519"/>
      <c r="II804" s="519"/>
      <c r="IJ804" s="519"/>
      <c r="IK804" s="519"/>
      <c r="IL804" s="519"/>
      <c r="IM804" s="519"/>
      <c r="IN804" s="519"/>
      <c r="IO804" s="519"/>
      <c r="IP804" s="519"/>
      <c r="IQ804" s="519"/>
      <c r="IR804" s="519"/>
      <c r="IS804" s="519"/>
      <c r="IT804" s="519"/>
      <c r="IU804" s="519"/>
      <c r="IV804" s="519"/>
    </row>
    <row r="805" spans="1:256" s="509" customFormat="1" ht="24.75" customHeight="1" hidden="1">
      <c r="A805" s="541" t="s">
        <v>637</v>
      </c>
      <c r="B805" s="363"/>
      <c r="C805" s="363">
        <f t="shared" si="50"/>
        <v>0</v>
      </c>
      <c r="D805" s="363">
        <v>0</v>
      </c>
      <c r="E805" s="542"/>
      <c r="F805" s="543"/>
      <c r="G805" s="542"/>
      <c r="H805" s="518"/>
      <c r="I805" s="519"/>
      <c r="J805" s="519"/>
      <c r="K805" s="519"/>
      <c r="L805" s="519"/>
      <c r="M805" s="519"/>
      <c r="N805" s="519"/>
      <c r="O805" s="519"/>
      <c r="P805" s="519"/>
      <c r="Q805" s="519"/>
      <c r="R805" s="519"/>
      <c r="S805" s="519"/>
      <c r="T805" s="519"/>
      <c r="U805" s="519"/>
      <c r="V805" s="519"/>
      <c r="W805" s="519"/>
      <c r="X805" s="519"/>
      <c r="Y805" s="519"/>
      <c r="Z805" s="519"/>
      <c r="AA805" s="519"/>
      <c r="AB805" s="519"/>
      <c r="AC805" s="519"/>
      <c r="AD805" s="519"/>
      <c r="AE805" s="519"/>
      <c r="AF805" s="519"/>
      <c r="HQ805" s="519"/>
      <c r="HR805" s="519"/>
      <c r="HS805" s="519"/>
      <c r="HT805" s="519"/>
      <c r="HU805" s="519"/>
      <c r="HV805" s="519"/>
      <c r="HW805" s="519"/>
      <c r="HX805" s="519"/>
      <c r="HY805" s="519"/>
      <c r="HZ805" s="519"/>
      <c r="IA805" s="519"/>
      <c r="IB805" s="519"/>
      <c r="IC805" s="519"/>
      <c r="ID805" s="519"/>
      <c r="IE805" s="519"/>
      <c r="IF805" s="519"/>
      <c r="IG805" s="519"/>
      <c r="IH805" s="519"/>
      <c r="II805" s="519"/>
      <c r="IJ805" s="519"/>
      <c r="IK805" s="519"/>
      <c r="IL805" s="519"/>
      <c r="IM805" s="519"/>
      <c r="IN805" s="519"/>
      <c r="IO805" s="519"/>
      <c r="IP805" s="519"/>
      <c r="IQ805" s="519"/>
      <c r="IR805" s="519"/>
      <c r="IS805" s="519"/>
      <c r="IT805" s="519"/>
      <c r="IU805" s="519"/>
      <c r="IV805" s="519"/>
    </row>
    <row r="806" spans="1:8" s="508" customFormat="1" ht="24.75" customHeight="1" hidden="1">
      <c r="A806" s="534" t="s">
        <v>638</v>
      </c>
      <c r="B806" s="360">
        <f>B807</f>
        <v>0</v>
      </c>
      <c r="C806" s="360">
        <f t="shared" si="50"/>
        <v>0</v>
      </c>
      <c r="D806" s="360">
        <f>SUM(D807:D811)</f>
        <v>0</v>
      </c>
      <c r="E806" s="536"/>
      <c r="F806" s="539"/>
      <c r="G806" s="536"/>
      <c r="H806" s="540"/>
    </row>
    <row r="807" spans="1:8" s="508" customFormat="1" ht="24.75" customHeight="1" hidden="1">
      <c r="A807" s="541" t="s">
        <v>639</v>
      </c>
      <c r="B807" s="363"/>
      <c r="C807" s="363">
        <f t="shared" si="50"/>
        <v>0</v>
      </c>
      <c r="D807" s="363">
        <v>0</v>
      </c>
      <c r="E807" s="542"/>
      <c r="F807" s="543"/>
      <c r="G807" s="542"/>
      <c r="H807" s="544"/>
    </row>
    <row r="808" spans="1:8" s="508" customFormat="1" ht="24.75" customHeight="1" hidden="1">
      <c r="A808" s="534" t="s">
        <v>640</v>
      </c>
      <c r="B808" s="360">
        <f>B809</f>
        <v>0</v>
      </c>
      <c r="C808" s="360">
        <f t="shared" si="50"/>
        <v>0</v>
      </c>
      <c r="D808" s="360">
        <f>D809</f>
        <v>0</v>
      </c>
      <c r="E808" s="536"/>
      <c r="F808" s="539">
        <f>F809</f>
        <v>0</v>
      </c>
      <c r="G808" s="536"/>
      <c r="H808" s="540"/>
    </row>
    <row r="809" spans="1:256" s="509" customFormat="1" ht="24.75" customHeight="1" hidden="1">
      <c r="A809" s="541" t="s">
        <v>641</v>
      </c>
      <c r="B809" s="363"/>
      <c r="C809" s="363">
        <f t="shared" si="50"/>
        <v>0</v>
      </c>
      <c r="D809" s="363">
        <v>0</v>
      </c>
      <c r="E809" s="542"/>
      <c r="F809" s="543"/>
      <c r="G809" s="542"/>
      <c r="H809" s="518"/>
      <c r="I809" s="519"/>
      <c r="J809" s="519"/>
      <c r="K809" s="519"/>
      <c r="L809" s="519"/>
      <c r="M809" s="519"/>
      <c r="N809" s="519"/>
      <c r="O809" s="519"/>
      <c r="P809" s="519"/>
      <c r="Q809" s="519"/>
      <c r="R809" s="519"/>
      <c r="S809" s="519"/>
      <c r="T809" s="519"/>
      <c r="U809" s="519"/>
      <c r="V809" s="519"/>
      <c r="W809" s="519"/>
      <c r="X809" s="519"/>
      <c r="Y809" s="519"/>
      <c r="Z809" s="519"/>
      <c r="AA809" s="519"/>
      <c r="AB809" s="519"/>
      <c r="AC809" s="519"/>
      <c r="AD809" s="519"/>
      <c r="AE809" s="519"/>
      <c r="AF809" s="519"/>
      <c r="HQ809" s="519"/>
      <c r="HR809" s="519"/>
      <c r="HS809" s="519"/>
      <c r="HT809" s="519"/>
      <c r="HU809" s="519"/>
      <c r="HV809" s="519"/>
      <c r="HW809" s="519"/>
      <c r="HX809" s="519"/>
      <c r="HY809" s="519"/>
      <c r="HZ809" s="519"/>
      <c r="IA809" s="519"/>
      <c r="IB809" s="519"/>
      <c r="IC809" s="519"/>
      <c r="ID809" s="519"/>
      <c r="IE809" s="519"/>
      <c r="IF809" s="519"/>
      <c r="IG809" s="519"/>
      <c r="IH809" s="519"/>
      <c r="II809" s="519"/>
      <c r="IJ809" s="519"/>
      <c r="IK809" s="519"/>
      <c r="IL809" s="519"/>
      <c r="IM809" s="519"/>
      <c r="IN809" s="519"/>
      <c r="IO809" s="519"/>
      <c r="IP809" s="519"/>
      <c r="IQ809" s="519"/>
      <c r="IR809" s="519"/>
      <c r="IS809" s="519"/>
      <c r="IT809" s="519"/>
      <c r="IU809" s="519"/>
      <c r="IV809" s="519"/>
    </row>
    <row r="810" spans="1:8" s="508" customFormat="1" ht="24.75" customHeight="1" hidden="1">
      <c r="A810" s="534" t="s">
        <v>642</v>
      </c>
      <c r="B810" s="360">
        <f>SUM(B811:B815)</f>
        <v>0</v>
      </c>
      <c r="C810" s="360">
        <f t="shared" si="50"/>
        <v>0</v>
      </c>
      <c r="D810" s="360">
        <f>SUM(D811:D815)</f>
        <v>0</v>
      </c>
      <c r="E810" s="536"/>
      <c r="F810" s="539">
        <f>SUM(F811:F815)</f>
        <v>0</v>
      </c>
      <c r="G810" s="536"/>
      <c r="H810" s="540"/>
    </row>
    <row r="811" spans="1:256" s="506" customFormat="1" ht="24.75" customHeight="1" hidden="1">
      <c r="A811" s="541" t="s">
        <v>643</v>
      </c>
      <c r="B811" s="363"/>
      <c r="C811" s="363">
        <f t="shared" si="50"/>
        <v>0</v>
      </c>
      <c r="D811" s="363">
        <v>0</v>
      </c>
      <c r="E811" s="542"/>
      <c r="F811" s="543"/>
      <c r="G811" s="542"/>
      <c r="H811" s="518"/>
      <c r="I811" s="519"/>
      <c r="J811" s="519"/>
      <c r="K811" s="519"/>
      <c r="L811" s="519"/>
      <c r="M811" s="519"/>
      <c r="N811" s="519"/>
      <c r="O811" s="519"/>
      <c r="P811" s="519"/>
      <c r="Q811" s="519"/>
      <c r="R811" s="519"/>
      <c r="S811" s="519"/>
      <c r="T811" s="519"/>
      <c r="U811" s="519"/>
      <c r="V811" s="519"/>
      <c r="W811" s="519"/>
      <c r="X811" s="519"/>
      <c r="Y811" s="519"/>
      <c r="Z811" s="519"/>
      <c r="AA811" s="519"/>
      <c r="AB811" s="519"/>
      <c r="AC811" s="519"/>
      <c r="AD811" s="519"/>
      <c r="AE811" s="519"/>
      <c r="AF811" s="519"/>
      <c r="HQ811" s="519"/>
      <c r="HR811" s="519"/>
      <c r="HS811" s="519"/>
      <c r="HT811" s="519"/>
      <c r="HU811" s="519"/>
      <c r="HV811" s="519"/>
      <c r="HW811" s="519"/>
      <c r="HX811" s="519"/>
      <c r="HY811" s="519"/>
      <c r="HZ811" s="519"/>
      <c r="IA811" s="519"/>
      <c r="IB811" s="519"/>
      <c r="IC811" s="519"/>
      <c r="ID811" s="519"/>
      <c r="IE811" s="519"/>
      <c r="IF811" s="519"/>
      <c r="IG811" s="519"/>
      <c r="IH811" s="519"/>
      <c r="II811" s="519"/>
      <c r="IJ811" s="519"/>
      <c r="IK811" s="519"/>
      <c r="IL811" s="519"/>
      <c r="IM811" s="519"/>
      <c r="IN811" s="519"/>
      <c r="IO811" s="519"/>
      <c r="IP811" s="519"/>
      <c r="IQ811" s="519"/>
      <c r="IR811" s="519"/>
      <c r="IS811" s="519"/>
      <c r="IT811" s="519"/>
      <c r="IU811" s="519"/>
      <c r="IV811" s="519"/>
    </row>
    <row r="812" spans="1:256" s="506" customFormat="1" ht="24.75" customHeight="1" hidden="1">
      <c r="A812" s="541" t="s">
        <v>644</v>
      </c>
      <c r="B812" s="363"/>
      <c r="C812" s="363">
        <f t="shared" si="50"/>
        <v>0</v>
      </c>
      <c r="D812" s="363">
        <f>D813</f>
        <v>0</v>
      </c>
      <c r="E812" s="542"/>
      <c r="F812" s="543"/>
      <c r="G812" s="542"/>
      <c r="H812" s="518"/>
      <c r="I812" s="519"/>
      <c r="J812" s="519"/>
      <c r="K812" s="519"/>
      <c r="L812" s="519"/>
      <c r="M812" s="519"/>
      <c r="N812" s="519"/>
      <c r="O812" s="519"/>
      <c r="P812" s="519"/>
      <c r="Q812" s="519"/>
      <c r="R812" s="519"/>
      <c r="S812" s="519"/>
      <c r="T812" s="519"/>
      <c r="U812" s="519"/>
      <c r="V812" s="519"/>
      <c r="W812" s="519"/>
      <c r="X812" s="519"/>
      <c r="Y812" s="519"/>
      <c r="Z812" s="519"/>
      <c r="AA812" s="519"/>
      <c r="AB812" s="519"/>
      <c r="AC812" s="519"/>
      <c r="AD812" s="519"/>
      <c r="AE812" s="519"/>
      <c r="AF812" s="519"/>
      <c r="HQ812" s="519"/>
      <c r="HR812" s="519"/>
      <c r="HS812" s="519"/>
      <c r="HT812" s="519"/>
      <c r="HU812" s="519"/>
      <c r="HV812" s="519"/>
      <c r="HW812" s="519"/>
      <c r="HX812" s="519"/>
      <c r="HY812" s="519"/>
      <c r="HZ812" s="519"/>
      <c r="IA812" s="519"/>
      <c r="IB812" s="519"/>
      <c r="IC812" s="519"/>
      <c r="ID812" s="519"/>
      <c r="IE812" s="519"/>
      <c r="IF812" s="519"/>
      <c r="IG812" s="519"/>
      <c r="IH812" s="519"/>
      <c r="II812" s="519"/>
      <c r="IJ812" s="519"/>
      <c r="IK812" s="519"/>
      <c r="IL812" s="519"/>
      <c r="IM812" s="519"/>
      <c r="IN812" s="519"/>
      <c r="IO812" s="519"/>
      <c r="IP812" s="519"/>
      <c r="IQ812" s="519"/>
      <c r="IR812" s="519"/>
      <c r="IS812" s="519"/>
      <c r="IT812" s="519"/>
      <c r="IU812" s="519"/>
      <c r="IV812" s="519"/>
    </row>
    <row r="813" spans="1:256" s="506" customFormat="1" ht="24.75" customHeight="1" hidden="1">
      <c r="A813" s="541" t="s">
        <v>645</v>
      </c>
      <c r="B813" s="363"/>
      <c r="C813" s="363">
        <f t="shared" si="50"/>
        <v>0</v>
      </c>
      <c r="D813" s="363">
        <v>0</v>
      </c>
      <c r="E813" s="542"/>
      <c r="F813" s="543"/>
      <c r="G813" s="542"/>
      <c r="H813" s="518"/>
      <c r="I813" s="519"/>
      <c r="J813" s="519"/>
      <c r="K813" s="519"/>
      <c r="L813" s="519"/>
      <c r="M813" s="519"/>
      <c r="N813" s="519"/>
      <c r="O813" s="519"/>
      <c r="P813" s="519"/>
      <c r="Q813" s="519"/>
      <c r="R813" s="519"/>
      <c r="S813" s="519"/>
      <c r="T813" s="519"/>
      <c r="U813" s="519"/>
      <c r="V813" s="519"/>
      <c r="W813" s="519"/>
      <c r="X813" s="519"/>
      <c r="Y813" s="519"/>
      <c r="Z813" s="519"/>
      <c r="AA813" s="519"/>
      <c r="AB813" s="519"/>
      <c r="AC813" s="519"/>
      <c r="AD813" s="519"/>
      <c r="AE813" s="519"/>
      <c r="AF813" s="519"/>
      <c r="HQ813" s="519"/>
      <c r="HR813" s="519"/>
      <c r="HS813" s="519"/>
      <c r="HT813" s="519"/>
      <c r="HU813" s="519"/>
      <c r="HV813" s="519"/>
      <c r="HW813" s="519"/>
      <c r="HX813" s="519"/>
      <c r="HY813" s="519"/>
      <c r="HZ813" s="519"/>
      <c r="IA813" s="519"/>
      <c r="IB813" s="519"/>
      <c r="IC813" s="519"/>
      <c r="ID813" s="519"/>
      <c r="IE813" s="519"/>
      <c r="IF813" s="519"/>
      <c r="IG813" s="519"/>
      <c r="IH813" s="519"/>
      <c r="II813" s="519"/>
      <c r="IJ813" s="519"/>
      <c r="IK813" s="519"/>
      <c r="IL813" s="519"/>
      <c r="IM813" s="519"/>
      <c r="IN813" s="519"/>
      <c r="IO813" s="519"/>
      <c r="IP813" s="519"/>
      <c r="IQ813" s="519"/>
      <c r="IR813" s="519"/>
      <c r="IS813" s="519"/>
      <c r="IT813" s="519"/>
      <c r="IU813" s="519"/>
      <c r="IV813" s="519"/>
    </row>
    <row r="814" spans="1:256" s="506" customFormat="1" ht="24.75" customHeight="1" hidden="1">
      <c r="A814" s="541" t="s">
        <v>646</v>
      </c>
      <c r="B814" s="363"/>
      <c r="C814" s="363">
        <f t="shared" si="50"/>
        <v>0</v>
      </c>
      <c r="D814" s="363">
        <f>D815</f>
        <v>0</v>
      </c>
      <c r="E814" s="542"/>
      <c r="F814" s="543"/>
      <c r="G814" s="542"/>
      <c r="H814" s="518"/>
      <c r="I814" s="519"/>
      <c r="J814" s="519"/>
      <c r="K814" s="519"/>
      <c r="L814" s="519"/>
      <c r="M814" s="519"/>
      <c r="N814" s="519"/>
      <c r="O814" s="519"/>
      <c r="P814" s="519"/>
      <c r="Q814" s="519"/>
      <c r="R814" s="519"/>
      <c r="S814" s="519"/>
      <c r="T814" s="519"/>
      <c r="U814" s="519"/>
      <c r="V814" s="519"/>
      <c r="W814" s="519"/>
      <c r="X814" s="519"/>
      <c r="Y814" s="519"/>
      <c r="Z814" s="519"/>
      <c r="AA814" s="519"/>
      <c r="AB814" s="519"/>
      <c r="AC814" s="519"/>
      <c r="AD814" s="519"/>
      <c r="AE814" s="519"/>
      <c r="AF814" s="519"/>
      <c r="HQ814" s="519"/>
      <c r="HR814" s="519"/>
      <c r="HS814" s="519"/>
      <c r="HT814" s="519"/>
      <c r="HU814" s="519"/>
      <c r="HV814" s="519"/>
      <c r="HW814" s="519"/>
      <c r="HX814" s="519"/>
      <c r="HY814" s="519"/>
      <c r="HZ814" s="519"/>
      <c r="IA814" s="519"/>
      <c r="IB814" s="519"/>
      <c r="IC814" s="519"/>
      <c r="ID814" s="519"/>
      <c r="IE814" s="519"/>
      <c r="IF814" s="519"/>
      <c r="IG814" s="519"/>
      <c r="IH814" s="519"/>
      <c r="II814" s="519"/>
      <c r="IJ814" s="519"/>
      <c r="IK814" s="519"/>
      <c r="IL814" s="519"/>
      <c r="IM814" s="519"/>
      <c r="IN814" s="519"/>
      <c r="IO814" s="519"/>
      <c r="IP814" s="519"/>
      <c r="IQ814" s="519"/>
      <c r="IR814" s="519"/>
      <c r="IS814" s="519"/>
      <c r="IT814" s="519"/>
      <c r="IU814" s="519"/>
      <c r="IV814" s="519"/>
    </row>
    <row r="815" spans="1:256" s="509" customFormat="1" ht="24.75" customHeight="1" hidden="1">
      <c r="A815" s="541" t="s">
        <v>647</v>
      </c>
      <c r="B815" s="363"/>
      <c r="C815" s="363">
        <f t="shared" si="50"/>
        <v>0</v>
      </c>
      <c r="D815" s="363">
        <v>0</v>
      </c>
      <c r="E815" s="542"/>
      <c r="F815" s="543"/>
      <c r="G815" s="542"/>
      <c r="H815" s="518"/>
      <c r="I815" s="519"/>
      <c r="J815" s="519"/>
      <c r="K815" s="519"/>
      <c r="L815" s="519"/>
      <c r="M815" s="519"/>
      <c r="N815" s="519"/>
      <c r="O815" s="519"/>
      <c r="P815" s="519"/>
      <c r="Q815" s="519"/>
      <c r="R815" s="519"/>
      <c r="S815" s="519"/>
      <c r="T815" s="519"/>
      <c r="U815" s="519"/>
      <c r="V815" s="519"/>
      <c r="W815" s="519"/>
      <c r="X815" s="519"/>
      <c r="Y815" s="519"/>
      <c r="Z815" s="519"/>
      <c r="AA815" s="519"/>
      <c r="AB815" s="519"/>
      <c r="AC815" s="519"/>
      <c r="AD815" s="519"/>
      <c r="AE815" s="519"/>
      <c r="AF815" s="519"/>
      <c r="HQ815" s="519"/>
      <c r="HR815" s="519"/>
      <c r="HS815" s="519"/>
      <c r="HT815" s="519"/>
      <c r="HU815" s="519"/>
      <c r="HV815" s="519"/>
      <c r="HW815" s="519"/>
      <c r="HX815" s="519"/>
      <c r="HY815" s="519"/>
      <c r="HZ815" s="519"/>
      <c r="IA815" s="519"/>
      <c r="IB815" s="519"/>
      <c r="IC815" s="519"/>
      <c r="ID815" s="519"/>
      <c r="IE815" s="519"/>
      <c r="IF815" s="519"/>
      <c r="IG815" s="519"/>
      <c r="IH815" s="519"/>
      <c r="II815" s="519"/>
      <c r="IJ815" s="519"/>
      <c r="IK815" s="519"/>
      <c r="IL815" s="519"/>
      <c r="IM815" s="519"/>
      <c r="IN815" s="519"/>
      <c r="IO815" s="519"/>
      <c r="IP815" s="519"/>
      <c r="IQ815" s="519"/>
      <c r="IR815" s="519"/>
      <c r="IS815" s="519"/>
      <c r="IT815" s="519"/>
      <c r="IU815" s="519"/>
      <c r="IV815" s="519"/>
    </row>
    <row r="816" spans="1:8" s="508" customFormat="1" ht="24.75" customHeight="1" hidden="1">
      <c r="A816" s="534" t="s">
        <v>648</v>
      </c>
      <c r="B816" s="360">
        <f>B817</f>
        <v>0</v>
      </c>
      <c r="C816" s="360">
        <f t="shared" si="50"/>
        <v>0</v>
      </c>
      <c r="D816" s="360">
        <f>D817</f>
        <v>0</v>
      </c>
      <c r="E816" s="536"/>
      <c r="F816" s="539">
        <f>F817</f>
        <v>0</v>
      </c>
      <c r="G816" s="536"/>
      <c r="H816" s="540"/>
    </row>
    <row r="817" spans="1:256" s="509" customFormat="1" ht="24.75" customHeight="1" hidden="1">
      <c r="A817" s="541" t="s">
        <v>649</v>
      </c>
      <c r="B817" s="363"/>
      <c r="C817" s="363">
        <f t="shared" si="50"/>
        <v>0</v>
      </c>
      <c r="D817" s="363">
        <v>0</v>
      </c>
      <c r="E817" s="542"/>
      <c r="F817" s="543"/>
      <c r="G817" s="542"/>
      <c r="H817" s="518"/>
      <c r="I817" s="519"/>
      <c r="J817" s="519"/>
      <c r="K817" s="519"/>
      <c r="L817" s="519"/>
      <c r="M817" s="519"/>
      <c r="N817" s="519"/>
      <c r="O817" s="519"/>
      <c r="P817" s="519"/>
      <c r="Q817" s="519"/>
      <c r="R817" s="519"/>
      <c r="S817" s="519"/>
      <c r="T817" s="519"/>
      <c r="U817" s="519"/>
      <c r="V817" s="519"/>
      <c r="W817" s="519"/>
      <c r="X817" s="519"/>
      <c r="Y817" s="519"/>
      <c r="Z817" s="519"/>
      <c r="AA817" s="519"/>
      <c r="AB817" s="519"/>
      <c r="AC817" s="519"/>
      <c r="AD817" s="519"/>
      <c r="AE817" s="519"/>
      <c r="AF817" s="519"/>
      <c r="HQ817" s="519"/>
      <c r="HR817" s="519"/>
      <c r="HS817" s="519"/>
      <c r="HT817" s="519"/>
      <c r="HU817" s="519"/>
      <c r="HV817" s="519"/>
      <c r="HW817" s="519"/>
      <c r="HX817" s="519"/>
      <c r="HY817" s="519"/>
      <c r="HZ817" s="519"/>
      <c r="IA817" s="519"/>
      <c r="IB817" s="519"/>
      <c r="IC817" s="519"/>
      <c r="ID817" s="519"/>
      <c r="IE817" s="519"/>
      <c r="IF817" s="519"/>
      <c r="IG817" s="519"/>
      <c r="IH817" s="519"/>
      <c r="II817" s="519"/>
      <c r="IJ817" s="519"/>
      <c r="IK817" s="519"/>
      <c r="IL817" s="519"/>
      <c r="IM817" s="519"/>
      <c r="IN817" s="519"/>
      <c r="IO817" s="519"/>
      <c r="IP817" s="519"/>
      <c r="IQ817" s="519"/>
      <c r="IR817" s="519"/>
      <c r="IS817" s="519"/>
      <c r="IT817" s="519"/>
      <c r="IU817" s="519"/>
      <c r="IV817" s="519"/>
    </row>
    <row r="818" spans="1:8" s="508" customFormat="1" ht="24.75" customHeight="1" hidden="1">
      <c r="A818" s="534" t="s">
        <v>650</v>
      </c>
      <c r="B818" s="360">
        <f>B819</f>
        <v>0</v>
      </c>
      <c r="C818" s="360">
        <f t="shared" si="50"/>
        <v>0</v>
      </c>
      <c r="D818" s="360">
        <f>D819</f>
        <v>0</v>
      </c>
      <c r="E818" s="536"/>
      <c r="F818" s="539">
        <f>F819</f>
        <v>0</v>
      </c>
      <c r="G818" s="536"/>
      <c r="H818" s="540"/>
    </row>
    <row r="819" spans="1:256" s="509" customFormat="1" ht="24.75" customHeight="1" hidden="1">
      <c r="A819" s="541" t="s">
        <v>651</v>
      </c>
      <c r="B819" s="363"/>
      <c r="C819" s="363">
        <f t="shared" si="50"/>
        <v>0</v>
      </c>
      <c r="D819" s="363">
        <v>0</v>
      </c>
      <c r="E819" s="542"/>
      <c r="F819" s="543"/>
      <c r="G819" s="542"/>
      <c r="H819" s="518"/>
      <c r="I819" s="519"/>
      <c r="J819" s="519"/>
      <c r="K819" s="519"/>
      <c r="L819" s="519"/>
      <c r="M819" s="519"/>
      <c r="N819" s="519"/>
      <c r="O819" s="519"/>
      <c r="P819" s="519"/>
      <c r="Q819" s="519"/>
      <c r="R819" s="519"/>
      <c r="S819" s="519"/>
      <c r="T819" s="519"/>
      <c r="U819" s="519"/>
      <c r="V819" s="519"/>
      <c r="W819" s="519"/>
      <c r="X819" s="519"/>
      <c r="Y819" s="519"/>
      <c r="Z819" s="519"/>
      <c r="AA819" s="519"/>
      <c r="AB819" s="519"/>
      <c r="AC819" s="519"/>
      <c r="AD819" s="519"/>
      <c r="AE819" s="519"/>
      <c r="AF819" s="519"/>
      <c r="HQ819" s="519"/>
      <c r="HR819" s="519"/>
      <c r="HS819" s="519"/>
      <c r="HT819" s="519"/>
      <c r="HU819" s="519"/>
      <c r="HV819" s="519"/>
      <c r="HW819" s="519"/>
      <c r="HX819" s="519"/>
      <c r="HY819" s="519"/>
      <c r="HZ819" s="519"/>
      <c r="IA819" s="519"/>
      <c r="IB819" s="519"/>
      <c r="IC819" s="519"/>
      <c r="ID819" s="519"/>
      <c r="IE819" s="519"/>
      <c r="IF819" s="519"/>
      <c r="IG819" s="519"/>
      <c r="IH819" s="519"/>
      <c r="II819" s="519"/>
      <c r="IJ819" s="519"/>
      <c r="IK819" s="519"/>
      <c r="IL819" s="519"/>
      <c r="IM819" s="519"/>
      <c r="IN819" s="519"/>
      <c r="IO819" s="519"/>
      <c r="IP819" s="519"/>
      <c r="IQ819" s="519"/>
      <c r="IR819" s="519"/>
      <c r="IS819" s="519"/>
      <c r="IT819" s="519"/>
      <c r="IU819" s="519"/>
      <c r="IV819" s="519"/>
    </row>
    <row r="820" spans="1:8" s="508" customFormat="1" ht="24.75" customHeight="1" hidden="1">
      <c r="A820" s="534" t="s">
        <v>652</v>
      </c>
      <c r="B820" s="360">
        <f>SUM(B821:B834)</f>
        <v>0</v>
      </c>
      <c r="C820" s="360">
        <f t="shared" si="50"/>
        <v>0</v>
      </c>
      <c r="D820" s="360">
        <f>SUM(D821:D834)</f>
        <v>0</v>
      </c>
      <c r="E820" s="536"/>
      <c r="F820" s="539">
        <f>SUM(F821:F834)</f>
        <v>0</v>
      </c>
      <c r="G820" s="536"/>
      <c r="H820" s="540"/>
    </row>
    <row r="821" spans="1:256" s="506" customFormat="1" ht="24.75" customHeight="1" hidden="1">
      <c r="A821" s="541" t="s">
        <v>45</v>
      </c>
      <c r="B821" s="363"/>
      <c r="C821" s="363">
        <f t="shared" si="50"/>
        <v>0</v>
      </c>
      <c r="D821" s="363">
        <v>0</v>
      </c>
      <c r="E821" s="542"/>
      <c r="F821" s="543"/>
      <c r="G821" s="542"/>
      <c r="H821" s="518"/>
      <c r="I821" s="519"/>
      <c r="J821" s="519"/>
      <c r="K821" s="519"/>
      <c r="L821" s="519"/>
      <c r="M821" s="519"/>
      <c r="N821" s="519"/>
      <c r="O821" s="519"/>
      <c r="P821" s="519"/>
      <c r="Q821" s="519"/>
      <c r="R821" s="519"/>
      <c r="S821" s="519"/>
      <c r="T821" s="519"/>
      <c r="U821" s="519"/>
      <c r="V821" s="519"/>
      <c r="W821" s="519"/>
      <c r="X821" s="519"/>
      <c r="Y821" s="519"/>
      <c r="Z821" s="519"/>
      <c r="AA821" s="519"/>
      <c r="AB821" s="519"/>
      <c r="AC821" s="519"/>
      <c r="AD821" s="519"/>
      <c r="AE821" s="519"/>
      <c r="AF821" s="519"/>
      <c r="HQ821" s="519"/>
      <c r="HR821" s="519"/>
      <c r="HS821" s="519"/>
      <c r="HT821" s="519"/>
      <c r="HU821" s="519"/>
      <c r="HV821" s="519"/>
      <c r="HW821" s="519"/>
      <c r="HX821" s="519"/>
      <c r="HY821" s="519"/>
      <c r="HZ821" s="519"/>
      <c r="IA821" s="519"/>
      <c r="IB821" s="519"/>
      <c r="IC821" s="519"/>
      <c r="ID821" s="519"/>
      <c r="IE821" s="519"/>
      <c r="IF821" s="519"/>
      <c r="IG821" s="519"/>
      <c r="IH821" s="519"/>
      <c r="II821" s="519"/>
      <c r="IJ821" s="519"/>
      <c r="IK821" s="519"/>
      <c r="IL821" s="519"/>
      <c r="IM821" s="519"/>
      <c r="IN821" s="519"/>
      <c r="IO821" s="519"/>
      <c r="IP821" s="519"/>
      <c r="IQ821" s="519"/>
      <c r="IR821" s="519"/>
      <c r="IS821" s="519"/>
      <c r="IT821" s="519"/>
      <c r="IU821" s="519"/>
      <c r="IV821" s="519"/>
    </row>
    <row r="822" spans="1:8" s="508" customFormat="1" ht="24.75" customHeight="1" hidden="1">
      <c r="A822" s="541" t="s">
        <v>46</v>
      </c>
      <c r="B822" s="363"/>
      <c r="C822" s="363">
        <f t="shared" si="50"/>
        <v>0</v>
      </c>
      <c r="D822" s="363">
        <v>0</v>
      </c>
      <c r="E822" s="542"/>
      <c r="F822" s="543"/>
      <c r="G822" s="542"/>
      <c r="H822" s="544"/>
    </row>
    <row r="823" spans="1:256" s="506" customFormat="1" ht="24.75" customHeight="1" hidden="1">
      <c r="A823" s="541" t="s">
        <v>47</v>
      </c>
      <c r="B823" s="363"/>
      <c r="C823" s="363">
        <f t="shared" si="50"/>
        <v>0</v>
      </c>
      <c r="D823" s="363">
        <v>0</v>
      </c>
      <c r="E823" s="542"/>
      <c r="F823" s="543"/>
      <c r="G823" s="542"/>
      <c r="H823" s="518"/>
      <c r="I823" s="519"/>
      <c r="J823" s="519"/>
      <c r="K823" s="519"/>
      <c r="L823" s="519"/>
      <c r="M823" s="519"/>
      <c r="N823" s="519"/>
      <c r="O823" s="519"/>
      <c r="P823" s="519"/>
      <c r="Q823" s="519"/>
      <c r="R823" s="519"/>
      <c r="S823" s="519"/>
      <c r="T823" s="519"/>
      <c r="U823" s="519"/>
      <c r="V823" s="519"/>
      <c r="W823" s="519"/>
      <c r="X823" s="519"/>
      <c r="Y823" s="519"/>
      <c r="Z823" s="519"/>
      <c r="AA823" s="519"/>
      <c r="AB823" s="519"/>
      <c r="AC823" s="519"/>
      <c r="AD823" s="519"/>
      <c r="AE823" s="519"/>
      <c r="AF823" s="519"/>
      <c r="HQ823" s="519"/>
      <c r="HR823" s="519"/>
      <c r="HS823" s="519"/>
      <c r="HT823" s="519"/>
      <c r="HU823" s="519"/>
      <c r="HV823" s="519"/>
      <c r="HW823" s="519"/>
      <c r="HX823" s="519"/>
      <c r="HY823" s="519"/>
      <c r="HZ823" s="519"/>
      <c r="IA823" s="519"/>
      <c r="IB823" s="519"/>
      <c r="IC823" s="519"/>
      <c r="ID823" s="519"/>
      <c r="IE823" s="519"/>
      <c r="IF823" s="519"/>
      <c r="IG823" s="519"/>
      <c r="IH823" s="519"/>
      <c r="II823" s="519"/>
      <c r="IJ823" s="519"/>
      <c r="IK823" s="519"/>
      <c r="IL823" s="519"/>
      <c r="IM823" s="519"/>
      <c r="IN823" s="519"/>
      <c r="IO823" s="519"/>
      <c r="IP823" s="519"/>
      <c r="IQ823" s="519"/>
      <c r="IR823" s="519"/>
      <c r="IS823" s="519"/>
      <c r="IT823" s="519"/>
      <c r="IU823" s="519"/>
      <c r="IV823" s="519"/>
    </row>
    <row r="824" spans="1:256" s="511" customFormat="1" ht="24.75" customHeight="1" hidden="1">
      <c r="A824" s="541" t="s">
        <v>653</v>
      </c>
      <c r="B824" s="363"/>
      <c r="C824" s="363">
        <f t="shared" si="50"/>
        <v>0</v>
      </c>
      <c r="D824" s="363">
        <v>0</v>
      </c>
      <c r="E824" s="542"/>
      <c r="F824" s="543"/>
      <c r="G824" s="542"/>
      <c r="H824" s="518"/>
      <c r="I824" s="519"/>
      <c r="J824" s="519"/>
      <c r="K824" s="519"/>
      <c r="L824" s="519"/>
      <c r="M824" s="519"/>
      <c r="N824" s="519"/>
      <c r="O824" s="519"/>
      <c r="P824" s="519"/>
      <c r="Q824" s="519"/>
      <c r="R824" s="519"/>
      <c r="S824" s="519"/>
      <c r="T824" s="519"/>
      <c r="U824" s="519"/>
      <c r="V824" s="519"/>
      <c r="W824" s="519"/>
      <c r="X824" s="519"/>
      <c r="Y824" s="519"/>
      <c r="Z824" s="519"/>
      <c r="AA824" s="519"/>
      <c r="AB824" s="519"/>
      <c r="AC824" s="519"/>
      <c r="AD824" s="519"/>
      <c r="AE824" s="519"/>
      <c r="AF824" s="519"/>
      <c r="HQ824" s="519"/>
      <c r="HR824" s="519"/>
      <c r="HS824" s="519"/>
      <c r="HT824" s="519"/>
      <c r="HU824" s="519"/>
      <c r="HV824" s="519"/>
      <c r="HW824" s="519"/>
      <c r="HX824" s="519"/>
      <c r="HY824" s="519"/>
      <c r="HZ824" s="519"/>
      <c r="IA824" s="519"/>
      <c r="IB824" s="519"/>
      <c r="IC824" s="519"/>
      <c r="ID824" s="519"/>
      <c r="IE824" s="519"/>
      <c r="IF824" s="519"/>
      <c r="IG824" s="519"/>
      <c r="IH824" s="519"/>
      <c r="II824" s="519"/>
      <c r="IJ824" s="519"/>
      <c r="IK824" s="519"/>
      <c r="IL824" s="519"/>
      <c r="IM824" s="519"/>
      <c r="IN824" s="519"/>
      <c r="IO824" s="519"/>
      <c r="IP824" s="519"/>
      <c r="IQ824" s="519"/>
      <c r="IR824" s="519"/>
      <c r="IS824" s="519"/>
      <c r="IT824" s="519"/>
      <c r="IU824" s="519"/>
      <c r="IV824" s="519"/>
    </row>
    <row r="825" spans="1:256" s="506" customFormat="1" ht="24.75" customHeight="1" hidden="1">
      <c r="A825" s="541" t="s">
        <v>654</v>
      </c>
      <c r="B825" s="363"/>
      <c r="C825" s="363">
        <f t="shared" si="50"/>
        <v>0</v>
      </c>
      <c r="D825" s="363">
        <v>0</v>
      </c>
      <c r="E825" s="542"/>
      <c r="F825" s="543"/>
      <c r="G825" s="542"/>
      <c r="H825" s="518"/>
      <c r="I825" s="519"/>
      <c r="J825" s="519"/>
      <c r="K825" s="519"/>
      <c r="L825" s="519"/>
      <c r="M825" s="519"/>
      <c r="N825" s="519"/>
      <c r="O825" s="519"/>
      <c r="P825" s="519"/>
      <c r="Q825" s="519"/>
      <c r="R825" s="519"/>
      <c r="S825" s="519"/>
      <c r="T825" s="519"/>
      <c r="U825" s="519"/>
      <c r="V825" s="519"/>
      <c r="W825" s="519"/>
      <c r="X825" s="519"/>
      <c r="Y825" s="519"/>
      <c r="Z825" s="519"/>
      <c r="AA825" s="519"/>
      <c r="AB825" s="519"/>
      <c r="AC825" s="519"/>
      <c r="AD825" s="519"/>
      <c r="AE825" s="519"/>
      <c r="AF825" s="519"/>
      <c r="HQ825" s="519"/>
      <c r="HR825" s="519"/>
      <c r="HS825" s="519"/>
      <c r="HT825" s="519"/>
      <c r="HU825" s="519"/>
      <c r="HV825" s="519"/>
      <c r="HW825" s="519"/>
      <c r="HX825" s="519"/>
      <c r="HY825" s="519"/>
      <c r="HZ825" s="519"/>
      <c r="IA825" s="519"/>
      <c r="IB825" s="519"/>
      <c r="IC825" s="519"/>
      <c r="ID825" s="519"/>
      <c r="IE825" s="519"/>
      <c r="IF825" s="519"/>
      <c r="IG825" s="519"/>
      <c r="IH825" s="519"/>
      <c r="II825" s="519"/>
      <c r="IJ825" s="519"/>
      <c r="IK825" s="519"/>
      <c r="IL825" s="519"/>
      <c r="IM825" s="519"/>
      <c r="IN825" s="519"/>
      <c r="IO825" s="519"/>
      <c r="IP825" s="519"/>
      <c r="IQ825" s="519"/>
      <c r="IR825" s="519"/>
      <c r="IS825" s="519"/>
      <c r="IT825" s="519"/>
      <c r="IU825" s="519"/>
      <c r="IV825" s="519"/>
    </row>
    <row r="826" spans="1:256" s="506" customFormat="1" ht="24.75" customHeight="1" hidden="1">
      <c r="A826" s="541" t="s">
        <v>655</v>
      </c>
      <c r="B826" s="363"/>
      <c r="C826" s="363">
        <f t="shared" si="50"/>
        <v>0</v>
      </c>
      <c r="D826" s="363">
        <v>0</v>
      </c>
      <c r="E826" s="542"/>
      <c r="F826" s="543"/>
      <c r="G826" s="542"/>
      <c r="H826" s="518"/>
      <c r="I826" s="519"/>
      <c r="J826" s="519"/>
      <c r="K826" s="519"/>
      <c r="L826" s="519"/>
      <c r="M826" s="519"/>
      <c r="N826" s="519"/>
      <c r="O826" s="519"/>
      <c r="P826" s="519"/>
      <c r="Q826" s="519"/>
      <c r="R826" s="519"/>
      <c r="S826" s="519"/>
      <c r="T826" s="519"/>
      <c r="U826" s="519"/>
      <c r="V826" s="519"/>
      <c r="W826" s="519"/>
      <c r="X826" s="519"/>
      <c r="Y826" s="519"/>
      <c r="Z826" s="519"/>
      <c r="AA826" s="519"/>
      <c r="AB826" s="519"/>
      <c r="AC826" s="519"/>
      <c r="AD826" s="519"/>
      <c r="AE826" s="519"/>
      <c r="AF826" s="519"/>
      <c r="HQ826" s="519"/>
      <c r="HR826" s="519"/>
      <c r="HS826" s="519"/>
      <c r="HT826" s="519"/>
      <c r="HU826" s="519"/>
      <c r="HV826" s="519"/>
      <c r="HW826" s="519"/>
      <c r="HX826" s="519"/>
      <c r="HY826" s="519"/>
      <c r="HZ826" s="519"/>
      <c r="IA826" s="519"/>
      <c r="IB826" s="519"/>
      <c r="IC826" s="519"/>
      <c r="ID826" s="519"/>
      <c r="IE826" s="519"/>
      <c r="IF826" s="519"/>
      <c r="IG826" s="519"/>
      <c r="IH826" s="519"/>
      <c r="II826" s="519"/>
      <c r="IJ826" s="519"/>
      <c r="IK826" s="519"/>
      <c r="IL826" s="519"/>
      <c r="IM826" s="519"/>
      <c r="IN826" s="519"/>
      <c r="IO826" s="519"/>
      <c r="IP826" s="519"/>
      <c r="IQ826" s="519"/>
      <c r="IR826" s="519"/>
      <c r="IS826" s="519"/>
      <c r="IT826" s="519"/>
      <c r="IU826" s="519"/>
      <c r="IV826" s="519"/>
    </row>
    <row r="827" spans="1:256" s="506" customFormat="1" ht="24.75" customHeight="1" hidden="1">
      <c r="A827" s="541" t="s">
        <v>656</v>
      </c>
      <c r="B827" s="363"/>
      <c r="C827" s="363">
        <f t="shared" si="50"/>
        <v>0</v>
      </c>
      <c r="D827" s="363">
        <v>0</v>
      </c>
      <c r="E827" s="542"/>
      <c r="F827" s="543"/>
      <c r="G827" s="542"/>
      <c r="H827" s="518"/>
      <c r="I827" s="519"/>
      <c r="J827" s="519"/>
      <c r="K827" s="519"/>
      <c r="L827" s="519"/>
      <c r="M827" s="519"/>
      <c r="N827" s="519"/>
      <c r="O827" s="519"/>
      <c r="P827" s="519"/>
      <c r="Q827" s="519"/>
      <c r="R827" s="519"/>
      <c r="S827" s="519"/>
      <c r="T827" s="519"/>
      <c r="U827" s="519"/>
      <c r="V827" s="519"/>
      <c r="W827" s="519"/>
      <c r="X827" s="519"/>
      <c r="Y827" s="519"/>
      <c r="Z827" s="519"/>
      <c r="AA827" s="519"/>
      <c r="AB827" s="519"/>
      <c r="AC827" s="519"/>
      <c r="AD827" s="519"/>
      <c r="AE827" s="519"/>
      <c r="AF827" s="519"/>
      <c r="HQ827" s="519"/>
      <c r="HR827" s="519"/>
      <c r="HS827" s="519"/>
      <c r="HT827" s="519"/>
      <c r="HU827" s="519"/>
      <c r="HV827" s="519"/>
      <c r="HW827" s="519"/>
      <c r="HX827" s="519"/>
      <c r="HY827" s="519"/>
      <c r="HZ827" s="519"/>
      <c r="IA827" s="519"/>
      <c r="IB827" s="519"/>
      <c r="IC827" s="519"/>
      <c r="ID827" s="519"/>
      <c r="IE827" s="519"/>
      <c r="IF827" s="519"/>
      <c r="IG827" s="519"/>
      <c r="IH827" s="519"/>
      <c r="II827" s="519"/>
      <c r="IJ827" s="519"/>
      <c r="IK827" s="519"/>
      <c r="IL827" s="519"/>
      <c r="IM827" s="519"/>
      <c r="IN827" s="519"/>
      <c r="IO827" s="519"/>
      <c r="IP827" s="519"/>
      <c r="IQ827" s="519"/>
      <c r="IR827" s="519"/>
      <c r="IS827" s="519"/>
      <c r="IT827" s="519"/>
      <c r="IU827" s="519"/>
      <c r="IV827" s="519"/>
    </row>
    <row r="828" spans="1:8" s="508" customFormat="1" ht="24.75" customHeight="1" hidden="1">
      <c r="A828" s="541" t="s">
        <v>657</v>
      </c>
      <c r="B828" s="363"/>
      <c r="C828" s="363">
        <f t="shared" si="50"/>
        <v>0</v>
      </c>
      <c r="D828" s="363">
        <v>0</v>
      </c>
      <c r="E828" s="542"/>
      <c r="F828" s="543"/>
      <c r="G828" s="542"/>
      <c r="H828" s="544"/>
    </row>
    <row r="829" spans="1:256" s="506" customFormat="1" ht="24.75" customHeight="1" hidden="1">
      <c r="A829" s="541" t="s">
        <v>658</v>
      </c>
      <c r="B829" s="363"/>
      <c r="C829" s="363">
        <f t="shared" si="50"/>
        <v>0</v>
      </c>
      <c r="D829" s="363">
        <v>0</v>
      </c>
      <c r="E829" s="542"/>
      <c r="F829" s="543"/>
      <c r="G829" s="542"/>
      <c r="H829" s="518"/>
      <c r="I829" s="519"/>
      <c r="J829" s="519"/>
      <c r="K829" s="519"/>
      <c r="L829" s="519"/>
      <c r="M829" s="519"/>
      <c r="N829" s="519"/>
      <c r="O829" s="519"/>
      <c r="P829" s="519"/>
      <c r="Q829" s="519"/>
      <c r="R829" s="519"/>
      <c r="S829" s="519"/>
      <c r="T829" s="519"/>
      <c r="U829" s="519"/>
      <c r="V829" s="519"/>
      <c r="W829" s="519"/>
      <c r="X829" s="519"/>
      <c r="Y829" s="519"/>
      <c r="Z829" s="519"/>
      <c r="AA829" s="519"/>
      <c r="AB829" s="519"/>
      <c r="AC829" s="519"/>
      <c r="AD829" s="519"/>
      <c r="AE829" s="519"/>
      <c r="AF829" s="519"/>
      <c r="HQ829" s="519"/>
      <c r="HR829" s="519"/>
      <c r="HS829" s="519"/>
      <c r="HT829" s="519"/>
      <c r="HU829" s="519"/>
      <c r="HV829" s="519"/>
      <c r="HW829" s="519"/>
      <c r="HX829" s="519"/>
      <c r="HY829" s="519"/>
      <c r="HZ829" s="519"/>
      <c r="IA829" s="519"/>
      <c r="IB829" s="519"/>
      <c r="IC829" s="519"/>
      <c r="ID829" s="519"/>
      <c r="IE829" s="519"/>
      <c r="IF829" s="519"/>
      <c r="IG829" s="519"/>
      <c r="IH829" s="519"/>
      <c r="II829" s="519"/>
      <c r="IJ829" s="519"/>
      <c r="IK829" s="519"/>
      <c r="IL829" s="519"/>
      <c r="IM829" s="519"/>
      <c r="IN829" s="519"/>
      <c r="IO829" s="519"/>
      <c r="IP829" s="519"/>
      <c r="IQ829" s="519"/>
      <c r="IR829" s="519"/>
      <c r="IS829" s="519"/>
      <c r="IT829" s="519"/>
      <c r="IU829" s="519"/>
      <c r="IV829" s="519"/>
    </row>
    <row r="830" spans="1:256" s="511" customFormat="1" ht="24.75" customHeight="1" hidden="1">
      <c r="A830" s="541" t="s">
        <v>659</v>
      </c>
      <c r="B830" s="363"/>
      <c r="C830" s="363">
        <f t="shared" si="50"/>
        <v>0</v>
      </c>
      <c r="D830" s="363">
        <v>0</v>
      </c>
      <c r="E830" s="542"/>
      <c r="F830" s="543"/>
      <c r="G830" s="542"/>
      <c r="H830" s="518"/>
      <c r="I830" s="519"/>
      <c r="J830" s="519"/>
      <c r="K830" s="519"/>
      <c r="L830" s="519"/>
      <c r="M830" s="519"/>
      <c r="N830" s="519"/>
      <c r="O830" s="519"/>
      <c r="P830" s="519"/>
      <c r="Q830" s="519"/>
      <c r="R830" s="519"/>
      <c r="S830" s="519"/>
      <c r="T830" s="519"/>
      <c r="U830" s="519"/>
      <c r="V830" s="519"/>
      <c r="W830" s="519"/>
      <c r="X830" s="519"/>
      <c r="Y830" s="519"/>
      <c r="Z830" s="519"/>
      <c r="AA830" s="519"/>
      <c r="AB830" s="519"/>
      <c r="AC830" s="519"/>
      <c r="AD830" s="519"/>
      <c r="AE830" s="519"/>
      <c r="AF830" s="519"/>
      <c r="HQ830" s="519"/>
      <c r="HR830" s="519"/>
      <c r="HS830" s="519"/>
      <c r="HT830" s="519"/>
      <c r="HU830" s="519"/>
      <c r="HV830" s="519"/>
      <c r="HW830" s="519"/>
      <c r="HX830" s="519"/>
      <c r="HY830" s="519"/>
      <c r="HZ830" s="519"/>
      <c r="IA830" s="519"/>
      <c r="IB830" s="519"/>
      <c r="IC830" s="519"/>
      <c r="ID830" s="519"/>
      <c r="IE830" s="519"/>
      <c r="IF830" s="519"/>
      <c r="IG830" s="519"/>
      <c r="IH830" s="519"/>
      <c r="II830" s="519"/>
      <c r="IJ830" s="519"/>
      <c r="IK830" s="519"/>
      <c r="IL830" s="519"/>
      <c r="IM830" s="519"/>
      <c r="IN830" s="519"/>
      <c r="IO830" s="519"/>
      <c r="IP830" s="519"/>
      <c r="IQ830" s="519"/>
      <c r="IR830" s="519"/>
      <c r="IS830" s="519"/>
      <c r="IT830" s="519"/>
      <c r="IU830" s="519"/>
      <c r="IV830" s="519"/>
    </row>
    <row r="831" spans="1:8" s="508" customFormat="1" ht="24.75" customHeight="1" hidden="1">
      <c r="A831" s="541" t="s">
        <v>86</v>
      </c>
      <c r="B831" s="363"/>
      <c r="C831" s="363">
        <f t="shared" si="50"/>
        <v>0</v>
      </c>
      <c r="D831" s="360"/>
      <c r="E831" s="542"/>
      <c r="F831" s="539"/>
      <c r="G831" s="542"/>
      <c r="H831" s="544"/>
    </row>
    <row r="832" spans="1:256" s="506" customFormat="1" ht="24.75" customHeight="1" hidden="1">
      <c r="A832" s="541" t="s">
        <v>660</v>
      </c>
      <c r="B832" s="363"/>
      <c r="C832" s="363">
        <f t="shared" si="50"/>
        <v>0</v>
      </c>
      <c r="D832" s="363"/>
      <c r="E832" s="542"/>
      <c r="F832" s="543"/>
      <c r="G832" s="542"/>
      <c r="H832" s="518"/>
      <c r="I832" s="519"/>
      <c r="J832" s="519"/>
      <c r="K832" s="519"/>
      <c r="L832" s="519"/>
      <c r="M832" s="519"/>
      <c r="N832" s="519"/>
      <c r="O832" s="519"/>
      <c r="P832" s="519"/>
      <c r="Q832" s="519"/>
      <c r="R832" s="519"/>
      <c r="S832" s="519"/>
      <c r="T832" s="519"/>
      <c r="U832" s="519"/>
      <c r="V832" s="519"/>
      <c r="W832" s="519"/>
      <c r="X832" s="519"/>
      <c r="Y832" s="519"/>
      <c r="Z832" s="519"/>
      <c r="AA832" s="519"/>
      <c r="AB832" s="519"/>
      <c r="AC832" s="519"/>
      <c r="AD832" s="519"/>
      <c r="AE832" s="519"/>
      <c r="AF832" s="519"/>
      <c r="HQ832" s="519"/>
      <c r="HR832" s="519"/>
      <c r="HS832" s="519"/>
      <c r="HT832" s="519"/>
      <c r="HU832" s="519"/>
      <c r="HV832" s="519"/>
      <c r="HW832" s="519"/>
      <c r="HX832" s="519"/>
      <c r="HY832" s="519"/>
      <c r="HZ832" s="519"/>
      <c r="IA832" s="519"/>
      <c r="IB832" s="519"/>
      <c r="IC832" s="519"/>
      <c r="ID832" s="519"/>
      <c r="IE832" s="519"/>
      <c r="IF832" s="519"/>
      <c r="IG832" s="519"/>
      <c r="IH832" s="519"/>
      <c r="II832" s="519"/>
      <c r="IJ832" s="519"/>
      <c r="IK832" s="519"/>
      <c r="IL832" s="519"/>
      <c r="IM832" s="519"/>
      <c r="IN832" s="519"/>
      <c r="IO832" s="519"/>
      <c r="IP832" s="519"/>
      <c r="IQ832" s="519"/>
      <c r="IR832" s="519"/>
      <c r="IS832" s="519"/>
      <c r="IT832" s="519"/>
      <c r="IU832" s="519"/>
      <c r="IV832" s="519"/>
    </row>
    <row r="833" spans="1:8" s="508" customFormat="1" ht="24.75" customHeight="1" hidden="1">
      <c r="A833" s="541" t="s">
        <v>54</v>
      </c>
      <c r="B833" s="363"/>
      <c r="C833" s="363">
        <f t="shared" si="50"/>
        <v>0</v>
      </c>
      <c r="D833" s="360"/>
      <c r="E833" s="542"/>
      <c r="F833" s="539"/>
      <c r="G833" s="542"/>
      <c r="H833" s="544"/>
    </row>
    <row r="834" spans="1:8" s="508" customFormat="1" ht="24.75" customHeight="1" hidden="1">
      <c r="A834" s="541" t="s">
        <v>661</v>
      </c>
      <c r="B834" s="363"/>
      <c r="C834" s="363">
        <f t="shared" si="50"/>
        <v>0</v>
      </c>
      <c r="D834" s="360"/>
      <c r="E834" s="542"/>
      <c r="F834" s="539"/>
      <c r="G834" s="542"/>
      <c r="H834" s="544"/>
    </row>
    <row r="835" spans="1:8" s="508" customFormat="1" ht="24.75" customHeight="1">
      <c r="A835" s="534" t="s">
        <v>662</v>
      </c>
      <c r="B835" s="360">
        <f>B836</f>
        <v>550</v>
      </c>
      <c r="C835" s="360">
        <f t="shared" si="50"/>
        <v>2042</v>
      </c>
      <c r="D835" s="360">
        <f>D836</f>
        <v>490</v>
      </c>
      <c r="E835" s="536">
        <f>D835/C835</f>
        <v>0.23996082272282077</v>
      </c>
      <c r="F835" s="539">
        <f>F836</f>
        <v>3200</v>
      </c>
      <c r="G835" s="536">
        <f>(D835-F835)/F835</f>
        <v>-0.846875</v>
      </c>
      <c r="H835" s="540">
        <f>H836</f>
        <v>1552</v>
      </c>
    </row>
    <row r="836" spans="1:256" s="509" customFormat="1" ht="24.75" customHeight="1">
      <c r="A836" s="541" t="s">
        <v>663</v>
      </c>
      <c r="B836" s="363">
        <v>550</v>
      </c>
      <c r="C836" s="363">
        <f t="shared" si="50"/>
        <v>2042</v>
      </c>
      <c r="D836" s="25">
        <v>490</v>
      </c>
      <c r="E836" s="542">
        <f>D836/C836</f>
        <v>0.23996082272282077</v>
      </c>
      <c r="F836" s="543">
        <v>3200</v>
      </c>
      <c r="G836" s="542">
        <f>(D836-F836)/F836</f>
        <v>-0.846875</v>
      </c>
      <c r="H836" s="518">
        <v>1552</v>
      </c>
      <c r="I836" s="519"/>
      <c r="J836" s="519"/>
      <c r="K836" s="519"/>
      <c r="L836" s="519"/>
      <c r="M836" s="519"/>
      <c r="N836" s="519"/>
      <c r="O836" s="519"/>
      <c r="P836" s="519"/>
      <c r="Q836" s="519"/>
      <c r="R836" s="519"/>
      <c r="S836" s="519"/>
      <c r="T836" s="519"/>
      <c r="U836" s="519"/>
      <c r="V836" s="519"/>
      <c r="W836" s="519"/>
      <c r="X836" s="519"/>
      <c r="Y836" s="519"/>
      <c r="Z836" s="519"/>
      <c r="AA836" s="519"/>
      <c r="AB836" s="519"/>
      <c r="AC836" s="519"/>
      <c r="AD836" s="519"/>
      <c r="AE836" s="519"/>
      <c r="AF836" s="519"/>
      <c r="HQ836" s="519"/>
      <c r="HR836" s="519"/>
      <c r="HS836" s="519"/>
      <c r="HT836" s="519"/>
      <c r="HU836" s="519"/>
      <c r="HV836" s="519"/>
      <c r="HW836" s="519"/>
      <c r="HX836" s="519"/>
      <c r="HY836" s="519"/>
      <c r="HZ836" s="519"/>
      <c r="IA836" s="519"/>
      <c r="IB836" s="519"/>
      <c r="IC836" s="519"/>
      <c r="ID836" s="519"/>
      <c r="IE836" s="519"/>
      <c r="IF836" s="519"/>
      <c r="IG836" s="519"/>
      <c r="IH836" s="519"/>
      <c r="II836" s="519"/>
      <c r="IJ836" s="519"/>
      <c r="IK836" s="519"/>
      <c r="IL836" s="519"/>
      <c r="IM836" s="519"/>
      <c r="IN836" s="519"/>
      <c r="IO836" s="519"/>
      <c r="IP836" s="519"/>
      <c r="IQ836" s="519"/>
      <c r="IR836" s="519"/>
      <c r="IS836" s="519"/>
      <c r="IT836" s="519"/>
      <c r="IU836" s="519"/>
      <c r="IV836" s="519"/>
    </row>
    <row r="837" spans="1:8" s="508" customFormat="1" ht="24.75" customHeight="1">
      <c r="A837" s="534" t="s">
        <v>664</v>
      </c>
      <c r="B837" s="360">
        <f>B838+B849+B851+B854+B856+B858</f>
        <v>1808</v>
      </c>
      <c r="C837" s="360">
        <f t="shared" si="50"/>
        <v>21634</v>
      </c>
      <c r="D837" s="360">
        <f>D838+D849+D851+D854+D856+D858</f>
        <v>13776</v>
      </c>
      <c r="E837" s="536">
        <f>D837/C837</f>
        <v>0.6367754460571323</v>
      </c>
      <c r="F837" s="539">
        <f>F838+F849+F851+F854+F856+F858</f>
        <v>2437</v>
      </c>
      <c r="G837" s="536">
        <f>(D837-F837)/F837</f>
        <v>4.652851867049651</v>
      </c>
      <c r="H837" s="540">
        <f>H838+H849+H851+H854+H856+H858</f>
        <v>7858</v>
      </c>
    </row>
    <row r="838" spans="1:8" s="508" customFormat="1" ht="24.75" customHeight="1">
      <c r="A838" s="534" t="s">
        <v>665</v>
      </c>
      <c r="B838" s="360">
        <f>SUM(B839:B848)</f>
        <v>1434</v>
      </c>
      <c r="C838" s="360">
        <f t="shared" si="50"/>
        <v>1658</v>
      </c>
      <c r="D838" s="360">
        <f>SUM(D839:D848)</f>
        <v>1558</v>
      </c>
      <c r="E838" s="536">
        <f>D838/C838</f>
        <v>0.9396863691194209</v>
      </c>
      <c r="F838" s="539">
        <f>SUM(F839:F848)</f>
        <v>1949</v>
      </c>
      <c r="G838" s="536">
        <f>(D838-F838)/F838</f>
        <v>-0.20061570035915854</v>
      </c>
      <c r="H838" s="540">
        <f>SUM(H839:H848)</f>
        <v>100</v>
      </c>
    </row>
    <row r="839" spans="1:256" s="510" customFormat="1" ht="24.75" customHeight="1">
      <c r="A839" s="541" t="s">
        <v>45</v>
      </c>
      <c r="B839" s="363">
        <v>1000</v>
      </c>
      <c r="C839" s="363">
        <f aca="true" t="shared" si="51" ref="C839:C902">D839+H839</f>
        <v>1018</v>
      </c>
      <c r="D839" s="25">
        <v>1018</v>
      </c>
      <c r="E839" s="542">
        <f>D839/C839</f>
        <v>1</v>
      </c>
      <c r="F839" s="543">
        <v>1075</v>
      </c>
      <c r="G839" s="542">
        <f>(D839-F839)/F839</f>
        <v>-0.053023255813953486</v>
      </c>
      <c r="H839" s="518"/>
      <c r="I839" s="519"/>
      <c r="J839" s="519"/>
      <c r="K839" s="519"/>
      <c r="L839" s="519"/>
      <c r="M839" s="519"/>
      <c r="N839" s="519"/>
      <c r="O839" s="519"/>
      <c r="P839" s="519"/>
      <c r="Q839" s="519"/>
      <c r="R839" s="519"/>
      <c r="S839" s="519"/>
      <c r="T839" s="519"/>
      <c r="U839" s="519"/>
      <c r="V839" s="519"/>
      <c r="W839" s="519"/>
      <c r="X839" s="519"/>
      <c r="Y839" s="519"/>
      <c r="Z839" s="519"/>
      <c r="AA839" s="519"/>
      <c r="AB839" s="519"/>
      <c r="AC839" s="519"/>
      <c r="AD839" s="519"/>
      <c r="AE839" s="519"/>
      <c r="AF839" s="519"/>
      <c r="HQ839" s="519"/>
      <c r="HR839" s="519"/>
      <c r="HS839" s="519"/>
      <c r="HT839" s="519"/>
      <c r="HU839" s="519"/>
      <c r="HV839" s="519"/>
      <c r="HW839" s="519"/>
      <c r="HX839" s="519"/>
      <c r="HY839" s="519"/>
      <c r="HZ839" s="519"/>
      <c r="IA839" s="519"/>
      <c r="IB839" s="519"/>
      <c r="IC839" s="519"/>
      <c r="ID839" s="519"/>
      <c r="IE839" s="519"/>
      <c r="IF839" s="519"/>
      <c r="IG839" s="519"/>
      <c r="IH839" s="519"/>
      <c r="II839" s="519"/>
      <c r="IJ839" s="519"/>
      <c r="IK839" s="519"/>
      <c r="IL839" s="519"/>
      <c r="IM839" s="519"/>
      <c r="IN839" s="519"/>
      <c r="IO839" s="519"/>
      <c r="IP839" s="519"/>
      <c r="IQ839" s="519"/>
      <c r="IR839" s="519"/>
      <c r="IS839" s="519"/>
      <c r="IT839" s="519"/>
      <c r="IU839" s="519"/>
      <c r="IV839" s="519"/>
    </row>
    <row r="840" spans="1:8" s="508" customFormat="1" ht="24.75" customHeight="1">
      <c r="A840" s="541" t="s">
        <v>46</v>
      </c>
      <c r="B840" s="363"/>
      <c r="C840" s="363">
        <f t="shared" si="51"/>
        <v>0</v>
      </c>
      <c r="D840" s="25"/>
      <c r="E840" s="542"/>
      <c r="F840" s="543">
        <v>0</v>
      </c>
      <c r="G840" s="542"/>
      <c r="H840" s="544"/>
    </row>
    <row r="841" spans="1:256" s="510" customFormat="1" ht="24.75" customHeight="1">
      <c r="A841" s="541" t="s">
        <v>47</v>
      </c>
      <c r="B841" s="363"/>
      <c r="C841" s="363">
        <f t="shared" si="51"/>
        <v>0</v>
      </c>
      <c r="D841" s="25"/>
      <c r="E841" s="542"/>
      <c r="F841" s="543">
        <v>0</v>
      </c>
      <c r="G841" s="542"/>
      <c r="H841" s="518"/>
      <c r="I841" s="519"/>
      <c r="J841" s="519"/>
      <c r="K841" s="519"/>
      <c r="L841" s="519"/>
      <c r="M841" s="519"/>
      <c r="N841" s="519"/>
      <c r="O841" s="519"/>
      <c r="P841" s="519"/>
      <c r="Q841" s="519"/>
      <c r="R841" s="519"/>
      <c r="S841" s="519"/>
      <c r="T841" s="519"/>
      <c r="U841" s="519"/>
      <c r="V841" s="519"/>
      <c r="W841" s="519"/>
      <c r="X841" s="519"/>
      <c r="Y841" s="519"/>
      <c r="Z841" s="519"/>
      <c r="AA841" s="519"/>
      <c r="AB841" s="519"/>
      <c r="AC841" s="519"/>
      <c r="AD841" s="519"/>
      <c r="AE841" s="519"/>
      <c r="AF841" s="519"/>
      <c r="HQ841" s="519"/>
      <c r="HR841" s="519"/>
      <c r="HS841" s="519"/>
      <c r="HT841" s="519"/>
      <c r="HU841" s="519"/>
      <c r="HV841" s="519"/>
      <c r="HW841" s="519"/>
      <c r="HX841" s="519"/>
      <c r="HY841" s="519"/>
      <c r="HZ841" s="519"/>
      <c r="IA841" s="519"/>
      <c r="IB841" s="519"/>
      <c r="IC841" s="519"/>
      <c r="ID841" s="519"/>
      <c r="IE841" s="519"/>
      <c r="IF841" s="519"/>
      <c r="IG841" s="519"/>
      <c r="IH841" s="519"/>
      <c r="II841" s="519"/>
      <c r="IJ841" s="519"/>
      <c r="IK841" s="519"/>
      <c r="IL841" s="519"/>
      <c r="IM841" s="519"/>
      <c r="IN841" s="519"/>
      <c r="IO841" s="519"/>
      <c r="IP841" s="519"/>
      <c r="IQ841" s="519"/>
      <c r="IR841" s="519"/>
      <c r="IS841" s="519"/>
      <c r="IT841" s="519"/>
      <c r="IU841" s="519"/>
      <c r="IV841" s="519"/>
    </row>
    <row r="842" spans="1:8" s="508" customFormat="1" ht="24.75" customHeight="1">
      <c r="A842" s="541" t="s">
        <v>666</v>
      </c>
      <c r="B842" s="363"/>
      <c r="C842" s="363">
        <f t="shared" si="51"/>
        <v>100</v>
      </c>
      <c r="D842" s="25">
        <v>100</v>
      </c>
      <c r="E842" s="542">
        <f>D842/C842</f>
        <v>1</v>
      </c>
      <c r="F842" s="543">
        <v>0</v>
      </c>
      <c r="G842" s="542"/>
      <c r="H842" s="544"/>
    </row>
    <row r="843" spans="1:256" s="510" customFormat="1" ht="39.75" customHeight="1" hidden="1">
      <c r="A843" s="541" t="s">
        <v>667</v>
      </c>
      <c r="B843" s="363"/>
      <c r="C843" s="363">
        <f t="shared" si="51"/>
        <v>0</v>
      </c>
      <c r="D843" s="25"/>
      <c r="E843" s="542"/>
      <c r="F843" s="543">
        <v>0</v>
      </c>
      <c r="G843" s="542"/>
      <c r="H843" s="518"/>
      <c r="I843" s="519"/>
      <c r="J843" s="519"/>
      <c r="K843" s="519"/>
      <c r="L843" s="519"/>
      <c r="M843" s="519"/>
      <c r="N843" s="519"/>
      <c r="O843" s="519"/>
      <c r="P843" s="519"/>
      <c r="Q843" s="519"/>
      <c r="R843" s="519"/>
      <c r="S843" s="519"/>
      <c r="T843" s="519"/>
      <c r="U843" s="519"/>
      <c r="V843" s="519"/>
      <c r="W843" s="519"/>
      <c r="X843" s="519"/>
      <c r="Y843" s="519"/>
      <c r="Z843" s="519"/>
      <c r="AA843" s="519"/>
      <c r="AB843" s="519"/>
      <c r="AC843" s="519"/>
      <c r="AD843" s="519"/>
      <c r="AE843" s="519"/>
      <c r="AF843" s="519"/>
      <c r="HQ843" s="519"/>
      <c r="HR843" s="519"/>
      <c r="HS843" s="519"/>
      <c r="HT843" s="519"/>
      <c r="HU843" s="519"/>
      <c r="HV843" s="519"/>
      <c r="HW843" s="519"/>
      <c r="HX843" s="519"/>
      <c r="HY843" s="519"/>
      <c r="HZ843" s="519"/>
      <c r="IA843" s="519"/>
      <c r="IB843" s="519"/>
      <c r="IC843" s="519"/>
      <c r="ID843" s="519"/>
      <c r="IE843" s="519"/>
      <c r="IF843" s="519"/>
      <c r="IG843" s="519"/>
      <c r="IH843" s="519"/>
      <c r="II843" s="519"/>
      <c r="IJ843" s="519"/>
      <c r="IK843" s="519"/>
      <c r="IL843" s="519"/>
      <c r="IM843" s="519"/>
      <c r="IN843" s="519"/>
      <c r="IO843" s="519"/>
      <c r="IP843" s="519"/>
      <c r="IQ843" s="519"/>
      <c r="IR843" s="519"/>
      <c r="IS843" s="519"/>
      <c r="IT843" s="519"/>
      <c r="IU843" s="519"/>
      <c r="IV843" s="519"/>
    </row>
    <row r="844" spans="1:8" s="508" customFormat="1" ht="24.75" customHeight="1" hidden="1">
      <c r="A844" s="541" t="s">
        <v>668</v>
      </c>
      <c r="B844" s="363"/>
      <c r="C844" s="363">
        <f t="shared" si="51"/>
        <v>0</v>
      </c>
      <c r="D844" s="25"/>
      <c r="E844" s="542"/>
      <c r="F844" s="543">
        <v>0</v>
      </c>
      <c r="G844" s="542"/>
      <c r="H844" s="544"/>
    </row>
    <row r="845" spans="1:8" s="508" customFormat="1" ht="24.75" customHeight="1" hidden="1">
      <c r="A845" s="541" t="s">
        <v>669</v>
      </c>
      <c r="B845" s="363"/>
      <c r="C845" s="363">
        <f t="shared" si="51"/>
        <v>0</v>
      </c>
      <c r="D845" s="25"/>
      <c r="E845" s="542"/>
      <c r="F845" s="543">
        <v>0</v>
      </c>
      <c r="G845" s="542"/>
      <c r="H845" s="544"/>
    </row>
    <row r="846" spans="1:256" s="510" customFormat="1" ht="24.75" customHeight="1" hidden="1">
      <c r="A846" s="541" t="s">
        <v>670</v>
      </c>
      <c r="B846" s="363"/>
      <c r="C846" s="363">
        <f t="shared" si="51"/>
        <v>0</v>
      </c>
      <c r="D846" s="25"/>
      <c r="E846" s="542"/>
      <c r="F846" s="543">
        <v>0</v>
      </c>
      <c r="G846" s="542"/>
      <c r="H846" s="518"/>
      <c r="I846" s="519"/>
      <c r="J846" s="519"/>
      <c r="K846" s="519"/>
      <c r="L846" s="519"/>
      <c r="M846" s="519"/>
      <c r="N846" s="519"/>
      <c r="O846" s="519"/>
      <c r="P846" s="519"/>
      <c r="Q846" s="519"/>
      <c r="R846" s="519"/>
      <c r="S846" s="519"/>
      <c r="T846" s="519"/>
      <c r="U846" s="519"/>
      <c r="V846" s="519"/>
      <c r="W846" s="519"/>
      <c r="X846" s="519"/>
      <c r="Y846" s="519"/>
      <c r="Z846" s="519"/>
      <c r="AA846" s="519"/>
      <c r="AB846" s="519"/>
      <c r="AC846" s="519"/>
      <c r="AD846" s="519"/>
      <c r="AE846" s="519"/>
      <c r="AF846" s="519"/>
      <c r="HQ846" s="519"/>
      <c r="HR846" s="519"/>
      <c r="HS846" s="519"/>
      <c r="HT846" s="519"/>
      <c r="HU846" s="519"/>
      <c r="HV846" s="519"/>
      <c r="HW846" s="519"/>
      <c r="HX846" s="519"/>
      <c r="HY846" s="519"/>
      <c r="HZ846" s="519"/>
      <c r="IA846" s="519"/>
      <c r="IB846" s="519"/>
      <c r="IC846" s="519"/>
      <c r="ID846" s="519"/>
      <c r="IE846" s="519"/>
      <c r="IF846" s="519"/>
      <c r="IG846" s="519"/>
      <c r="IH846" s="519"/>
      <c r="II846" s="519"/>
      <c r="IJ846" s="519"/>
      <c r="IK846" s="519"/>
      <c r="IL846" s="519"/>
      <c r="IM846" s="519"/>
      <c r="IN846" s="519"/>
      <c r="IO846" s="519"/>
      <c r="IP846" s="519"/>
      <c r="IQ846" s="519"/>
      <c r="IR846" s="519"/>
      <c r="IS846" s="519"/>
      <c r="IT846" s="519"/>
      <c r="IU846" s="519"/>
      <c r="IV846" s="519"/>
    </row>
    <row r="847" spans="1:8" s="508" customFormat="1" ht="24.75" customHeight="1" hidden="1">
      <c r="A847" s="541" t="s">
        <v>671</v>
      </c>
      <c r="B847" s="363"/>
      <c r="C847" s="363">
        <f t="shared" si="51"/>
        <v>0</v>
      </c>
      <c r="D847" s="25"/>
      <c r="E847" s="542"/>
      <c r="F847" s="537">
        <v>0</v>
      </c>
      <c r="G847" s="542"/>
      <c r="H847" s="544"/>
    </row>
    <row r="848" spans="1:256" s="509" customFormat="1" ht="24.75" customHeight="1">
      <c r="A848" s="541" t="s">
        <v>672</v>
      </c>
      <c r="B848" s="363">
        <v>434</v>
      </c>
      <c r="C848" s="363">
        <f t="shared" si="51"/>
        <v>540</v>
      </c>
      <c r="D848" s="25">
        <v>440</v>
      </c>
      <c r="E848" s="542">
        <f aca="true" t="shared" si="52" ref="E848:E853">D848/C848</f>
        <v>0.8148148148148148</v>
      </c>
      <c r="F848" s="543">
        <v>874</v>
      </c>
      <c r="G848" s="542">
        <f aca="true" t="shared" si="53" ref="G848:G853">(D848-F848)/F848</f>
        <v>-0.4965675057208238</v>
      </c>
      <c r="H848" s="518">
        <v>100</v>
      </c>
      <c r="I848" s="518"/>
      <c r="J848" s="519"/>
      <c r="K848" s="519"/>
      <c r="L848" s="519"/>
      <c r="M848" s="519"/>
      <c r="N848" s="519"/>
      <c r="O848" s="519"/>
      <c r="P848" s="519"/>
      <c r="Q848" s="519"/>
      <c r="R848" s="519"/>
      <c r="S848" s="519"/>
      <c r="T848" s="519"/>
      <c r="U848" s="519"/>
      <c r="V848" s="519"/>
      <c r="W848" s="519"/>
      <c r="X848" s="519"/>
      <c r="Y848" s="519"/>
      <c r="Z848" s="519"/>
      <c r="AA848" s="519"/>
      <c r="AB848" s="519"/>
      <c r="AC848" s="519"/>
      <c r="AD848" s="519"/>
      <c r="AE848" s="519"/>
      <c r="AF848" s="519"/>
      <c r="HQ848" s="519"/>
      <c r="HR848" s="519"/>
      <c r="HS848" s="519"/>
      <c r="HT848" s="519"/>
      <c r="HU848" s="519"/>
      <c r="HV848" s="519"/>
      <c r="HW848" s="519"/>
      <c r="HX848" s="519"/>
      <c r="HY848" s="519"/>
      <c r="HZ848" s="519"/>
      <c r="IA848" s="519"/>
      <c r="IB848" s="519"/>
      <c r="IC848" s="519"/>
      <c r="ID848" s="519"/>
      <c r="IE848" s="519"/>
      <c r="IF848" s="519"/>
      <c r="IG848" s="519"/>
      <c r="IH848" s="519"/>
      <c r="II848" s="519"/>
      <c r="IJ848" s="519"/>
      <c r="IK848" s="519"/>
      <c r="IL848" s="519"/>
      <c r="IM848" s="519"/>
      <c r="IN848" s="519"/>
      <c r="IO848" s="519"/>
      <c r="IP848" s="519"/>
      <c r="IQ848" s="519"/>
      <c r="IR848" s="519"/>
      <c r="IS848" s="519"/>
      <c r="IT848" s="519"/>
      <c r="IU848" s="519"/>
      <c r="IV848" s="519"/>
    </row>
    <row r="849" spans="1:8" s="508" customFormat="1" ht="24.75" customHeight="1">
      <c r="A849" s="534" t="s">
        <v>673</v>
      </c>
      <c r="B849" s="360">
        <f>B850</f>
        <v>0</v>
      </c>
      <c r="C849" s="360">
        <f t="shared" si="51"/>
        <v>0</v>
      </c>
      <c r="D849" s="360">
        <f>D850</f>
        <v>0</v>
      </c>
      <c r="E849" s="536"/>
      <c r="F849" s="539"/>
      <c r="G849" s="536"/>
      <c r="H849" s="540"/>
    </row>
    <row r="850" spans="1:8" s="508" customFormat="1" ht="24.75" customHeight="1">
      <c r="A850" s="541" t="s">
        <v>674</v>
      </c>
      <c r="B850" s="363"/>
      <c r="C850" s="363">
        <f t="shared" si="51"/>
        <v>0</v>
      </c>
      <c r="D850" s="363"/>
      <c r="E850" s="542"/>
      <c r="F850" s="539"/>
      <c r="G850" s="542"/>
      <c r="H850" s="544"/>
    </row>
    <row r="851" spans="1:8" s="508" customFormat="1" ht="24.75" customHeight="1">
      <c r="A851" s="534" t="s">
        <v>675</v>
      </c>
      <c r="B851" s="360">
        <f>SUM(B852:B853)</f>
        <v>44</v>
      </c>
      <c r="C851" s="360">
        <f t="shared" si="51"/>
        <v>13238</v>
      </c>
      <c r="D851" s="360">
        <f>SUM(D852:D853)</f>
        <v>11744</v>
      </c>
      <c r="E851" s="536">
        <f t="shared" si="52"/>
        <v>0.887143072971748</v>
      </c>
      <c r="F851" s="539">
        <f>SUM(F852:F853)</f>
        <v>30</v>
      </c>
      <c r="G851" s="536">
        <f t="shared" si="53"/>
        <v>390.46666666666664</v>
      </c>
      <c r="H851" s="540">
        <f>SUM(H852:H853)</f>
        <v>1494</v>
      </c>
    </row>
    <row r="852" spans="1:8" s="508" customFormat="1" ht="24.75" customHeight="1">
      <c r="A852" s="541" t="s">
        <v>676</v>
      </c>
      <c r="B852" s="363"/>
      <c r="C852" s="363">
        <f t="shared" si="51"/>
        <v>0</v>
      </c>
      <c r="D852" s="25"/>
      <c r="E852" s="542"/>
      <c r="F852" s="543">
        <v>0</v>
      </c>
      <c r="G852" s="542"/>
      <c r="H852" s="544"/>
    </row>
    <row r="853" spans="1:256" s="509" customFormat="1" ht="24.75" customHeight="1">
      <c r="A853" s="541" t="s">
        <v>677</v>
      </c>
      <c r="B853" s="363">
        <v>44</v>
      </c>
      <c r="C853" s="363">
        <f t="shared" si="51"/>
        <v>13238</v>
      </c>
      <c r="D853" s="25">
        <v>11744</v>
      </c>
      <c r="E853" s="542">
        <f t="shared" si="52"/>
        <v>0.887143072971748</v>
      </c>
      <c r="F853" s="543">
        <v>30</v>
      </c>
      <c r="G853" s="542">
        <f t="shared" si="53"/>
        <v>390.46666666666664</v>
      </c>
      <c r="H853" s="518">
        <v>1494</v>
      </c>
      <c r="I853" s="518"/>
      <c r="J853" s="519"/>
      <c r="K853" s="519"/>
      <c r="L853" s="519"/>
      <c r="M853" s="519"/>
      <c r="N853" s="519"/>
      <c r="O853" s="519"/>
      <c r="P853" s="519"/>
      <c r="Q853" s="519"/>
      <c r="R853" s="519"/>
      <c r="S853" s="519"/>
      <c r="T853" s="519"/>
      <c r="U853" s="519"/>
      <c r="V853" s="519"/>
      <c r="W853" s="519"/>
      <c r="X853" s="519"/>
      <c r="Y853" s="519"/>
      <c r="Z853" s="519"/>
      <c r="AA853" s="519"/>
      <c r="AB853" s="519"/>
      <c r="AC853" s="519"/>
      <c r="AD853" s="519"/>
      <c r="AE853" s="519"/>
      <c r="AF853" s="519"/>
      <c r="HQ853" s="519"/>
      <c r="HR853" s="519"/>
      <c r="HS853" s="519"/>
      <c r="HT853" s="519"/>
      <c r="HU853" s="519"/>
      <c r="HV853" s="519"/>
      <c r="HW853" s="519"/>
      <c r="HX853" s="519"/>
      <c r="HY853" s="519"/>
      <c r="HZ853" s="519"/>
      <c r="IA853" s="519"/>
      <c r="IB853" s="519"/>
      <c r="IC853" s="519"/>
      <c r="ID853" s="519"/>
      <c r="IE853" s="519"/>
      <c r="IF853" s="519"/>
      <c r="IG853" s="519"/>
      <c r="IH853" s="519"/>
      <c r="II853" s="519"/>
      <c r="IJ853" s="519"/>
      <c r="IK853" s="519"/>
      <c r="IL853" s="519"/>
      <c r="IM853" s="519"/>
      <c r="IN853" s="519"/>
      <c r="IO853" s="519"/>
      <c r="IP853" s="519"/>
      <c r="IQ853" s="519"/>
      <c r="IR853" s="519"/>
      <c r="IS853" s="519"/>
      <c r="IT853" s="519"/>
      <c r="IU853" s="519"/>
      <c r="IV853" s="519"/>
    </row>
    <row r="854" spans="1:8" s="508" customFormat="1" ht="24.75" customHeight="1" hidden="1">
      <c r="A854" s="534" t="s">
        <v>678</v>
      </c>
      <c r="B854" s="360">
        <f>B855</f>
        <v>0</v>
      </c>
      <c r="C854" s="360">
        <f t="shared" si="51"/>
        <v>0</v>
      </c>
      <c r="D854" s="360">
        <f>D855</f>
        <v>0</v>
      </c>
      <c r="E854" s="536"/>
      <c r="F854" s="539">
        <f>F855</f>
        <v>0</v>
      </c>
      <c r="G854" s="536"/>
      <c r="H854" s="540">
        <f>H855</f>
        <v>0</v>
      </c>
    </row>
    <row r="855" spans="1:256" s="509" customFormat="1" ht="24.75" customHeight="1" hidden="1">
      <c r="A855" s="541" t="s">
        <v>679</v>
      </c>
      <c r="B855" s="363"/>
      <c r="C855" s="363">
        <f t="shared" si="51"/>
        <v>0</v>
      </c>
      <c r="D855" s="363"/>
      <c r="E855" s="542"/>
      <c r="F855" s="543"/>
      <c r="G855" s="542"/>
      <c r="H855" s="518"/>
      <c r="I855" s="519"/>
      <c r="J855" s="519"/>
      <c r="K855" s="519"/>
      <c r="L855" s="519"/>
      <c r="M855" s="519"/>
      <c r="N855" s="519"/>
      <c r="O855" s="519"/>
      <c r="P855" s="519"/>
      <c r="Q855" s="519"/>
      <c r="R855" s="519"/>
      <c r="S855" s="519"/>
      <c r="T855" s="519"/>
      <c r="U855" s="519"/>
      <c r="V855" s="519"/>
      <c r="W855" s="519"/>
      <c r="X855" s="519"/>
      <c r="Y855" s="519"/>
      <c r="Z855" s="519"/>
      <c r="AA855" s="519"/>
      <c r="AB855" s="519"/>
      <c r="AC855" s="519"/>
      <c r="AD855" s="519"/>
      <c r="AE855" s="519"/>
      <c r="AF855" s="519"/>
      <c r="HQ855" s="519"/>
      <c r="HR855" s="519"/>
      <c r="HS855" s="519"/>
      <c r="HT855" s="519"/>
      <c r="HU855" s="519"/>
      <c r="HV855" s="519"/>
      <c r="HW855" s="519"/>
      <c r="HX855" s="519"/>
      <c r="HY855" s="519"/>
      <c r="HZ855" s="519"/>
      <c r="IA855" s="519"/>
      <c r="IB855" s="519"/>
      <c r="IC855" s="519"/>
      <c r="ID855" s="519"/>
      <c r="IE855" s="519"/>
      <c r="IF855" s="519"/>
      <c r="IG855" s="519"/>
      <c r="IH855" s="519"/>
      <c r="II855" s="519"/>
      <c r="IJ855" s="519"/>
      <c r="IK855" s="519"/>
      <c r="IL855" s="519"/>
      <c r="IM855" s="519"/>
      <c r="IN855" s="519"/>
      <c r="IO855" s="519"/>
      <c r="IP855" s="519"/>
      <c r="IQ855" s="519"/>
      <c r="IR855" s="519"/>
      <c r="IS855" s="519"/>
      <c r="IT855" s="519"/>
      <c r="IU855" s="519"/>
      <c r="IV855" s="519"/>
    </row>
    <row r="856" spans="1:8" s="508" customFormat="1" ht="24.75" customHeight="1" hidden="1">
      <c r="A856" s="534" t="s">
        <v>680</v>
      </c>
      <c r="B856" s="360">
        <f>B857</f>
        <v>0</v>
      </c>
      <c r="C856" s="360">
        <f t="shared" si="51"/>
        <v>0</v>
      </c>
      <c r="D856" s="360">
        <f>D857</f>
        <v>0</v>
      </c>
      <c r="E856" s="536"/>
      <c r="F856" s="539">
        <f>F857</f>
        <v>0</v>
      </c>
      <c r="G856" s="536"/>
      <c r="H856" s="540"/>
    </row>
    <row r="857" spans="1:8" s="508" customFormat="1" ht="24.75" customHeight="1" hidden="1">
      <c r="A857" s="541" t="s">
        <v>681</v>
      </c>
      <c r="B857" s="363"/>
      <c r="C857" s="363">
        <f t="shared" si="51"/>
        <v>0</v>
      </c>
      <c r="D857" s="360"/>
      <c r="E857" s="542"/>
      <c r="F857" s="539"/>
      <c r="G857" s="542"/>
      <c r="H857" s="544"/>
    </row>
    <row r="858" spans="1:8" s="508" customFormat="1" ht="24.75" customHeight="1">
      <c r="A858" s="534" t="s">
        <v>682</v>
      </c>
      <c r="B858" s="360">
        <f>B859</f>
        <v>330</v>
      </c>
      <c r="C858" s="360">
        <f t="shared" si="51"/>
        <v>6738</v>
      </c>
      <c r="D858" s="360">
        <f>D859</f>
        <v>474</v>
      </c>
      <c r="E858" s="536">
        <f>D858/C858</f>
        <v>0.07034728406055209</v>
      </c>
      <c r="F858" s="539">
        <f>F859</f>
        <v>458</v>
      </c>
      <c r="G858" s="536">
        <f>(D858-F858)/F858</f>
        <v>0.034934497816593885</v>
      </c>
      <c r="H858" s="540">
        <f>H859</f>
        <v>6264</v>
      </c>
    </row>
    <row r="859" spans="1:256" s="509" customFormat="1" ht="24.75" customHeight="1">
      <c r="A859" s="541" t="s">
        <v>683</v>
      </c>
      <c r="B859" s="363">
        <v>330</v>
      </c>
      <c r="C859" s="363">
        <f t="shared" si="51"/>
        <v>6738</v>
      </c>
      <c r="D859" s="25">
        <v>474</v>
      </c>
      <c r="E859" s="542">
        <f>D859/C859</f>
        <v>0.07034728406055209</v>
      </c>
      <c r="F859" s="545">
        <v>458</v>
      </c>
      <c r="G859" s="542">
        <f>(D859-F859)/F859</f>
        <v>0.034934497816593885</v>
      </c>
      <c r="H859" s="518">
        <v>6264</v>
      </c>
      <c r="I859" s="518"/>
      <c r="J859" s="518"/>
      <c r="K859" s="519"/>
      <c r="L859" s="519"/>
      <c r="M859" s="519"/>
      <c r="N859" s="519"/>
      <c r="O859" s="519"/>
      <c r="P859" s="519"/>
      <c r="Q859" s="519"/>
      <c r="R859" s="519"/>
      <c r="S859" s="519"/>
      <c r="T859" s="519"/>
      <c r="U859" s="519"/>
      <c r="V859" s="519"/>
      <c r="W859" s="519"/>
      <c r="X859" s="519"/>
      <c r="Y859" s="519"/>
      <c r="Z859" s="519"/>
      <c r="AA859" s="519"/>
      <c r="AB859" s="519"/>
      <c r="AC859" s="519"/>
      <c r="AD859" s="519"/>
      <c r="AE859" s="519"/>
      <c r="AF859" s="519"/>
      <c r="HQ859" s="519"/>
      <c r="HR859" s="519"/>
      <c r="HS859" s="519"/>
      <c r="HT859" s="519"/>
      <c r="HU859" s="519"/>
      <c r="HV859" s="519"/>
      <c r="HW859" s="519"/>
      <c r="HX859" s="519"/>
      <c r="HY859" s="519"/>
      <c r="HZ859" s="519"/>
      <c r="IA859" s="519"/>
      <c r="IB859" s="519"/>
      <c r="IC859" s="519"/>
      <c r="ID859" s="519"/>
      <c r="IE859" s="519"/>
      <c r="IF859" s="519"/>
      <c r="IG859" s="519"/>
      <c r="IH859" s="519"/>
      <c r="II859" s="519"/>
      <c r="IJ859" s="519"/>
      <c r="IK859" s="519"/>
      <c r="IL859" s="519"/>
      <c r="IM859" s="519"/>
      <c r="IN859" s="519"/>
      <c r="IO859" s="519"/>
      <c r="IP859" s="519"/>
      <c r="IQ859" s="519"/>
      <c r="IR859" s="519"/>
      <c r="IS859" s="519"/>
      <c r="IT859" s="519"/>
      <c r="IU859" s="519"/>
      <c r="IV859" s="519"/>
    </row>
    <row r="860" spans="1:8" s="508" customFormat="1" ht="24.75" customHeight="1">
      <c r="A860" s="534" t="s">
        <v>684</v>
      </c>
      <c r="B860" s="360">
        <f>B861+B887+B912+B940+B951+B958+B965+B968</f>
        <v>3240</v>
      </c>
      <c r="C860" s="360">
        <f t="shared" si="51"/>
        <v>7475</v>
      </c>
      <c r="D860" s="360">
        <f>D861+D887+D912+D940+D951+D958+D965+D968</f>
        <v>5530</v>
      </c>
      <c r="E860" s="536">
        <f>D860/C860</f>
        <v>0.7397993311036789</v>
      </c>
      <c r="F860" s="539">
        <f>F861+F887+F912+F940+F951+F958+F965+F968</f>
        <v>5801</v>
      </c>
      <c r="G860" s="536">
        <f>(D860-F860)/F860</f>
        <v>-0.04671608343389071</v>
      </c>
      <c r="H860" s="540">
        <f>H861+H887+H912+H940+H951+H958+H965+H968</f>
        <v>1945</v>
      </c>
    </row>
    <row r="861" spans="1:8" s="508" customFormat="1" ht="24.75" customHeight="1">
      <c r="A861" s="534" t="s">
        <v>685</v>
      </c>
      <c r="B861" s="360">
        <f>SUM(B862:B886)</f>
        <v>808</v>
      </c>
      <c r="C861" s="360">
        <f t="shared" si="51"/>
        <v>1077</v>
      </c>
      <c r="D861" s="360">
        <f>SUM(D862:D886)</f>
        <v>870</v>
      </c>
      <c r="E861" s="536">
        <f>D861/C861</f>
        <v>0.807799442896936</v>
      </c>
      <c r="F861" s="539">
        <f>SUM(F862:F886)</f>
        <v>1296</v>
      </c>
      <c r="G861" s="536">
        <f>(D861-F861)/F861</f>
        <v>-0.3287037037037037</v>
      </c>
      <c r="H861" s="540">
        <f>SUM(H862:H886)</f>
        <v>207</v>
      </c>
    </row>
    <row r="862" spans="1:256" s="510" customFormat="1" ht="24.75" customHeight="1">
      <c r="A862" s="541" t="s">
        <v>45</v>
      </c>
      <c r="B862" s="363">
        <v>298</v>
      </c>
      <c r="C862" s="363">
        <f t="shared" si="51"/>
        <v>331</v>
      </c>
      <c r="D862" s="25">
        <v>331</v>
      </c>
      <c r="E862" s="542">
        <f>D862/C862</f>
        <v>1</v>
      </c>
      <c r="F862" s="543">
        <v>639</v>
      </c>
      <c r="G862" s="542">
        <f>(D862-F862)/F862</f>
        <v>-0.48200312989045385</v>
      </c>
      <c r="H862" s="518"/>
      <c r="I862" s="519"/>
      <c r="J862" s="519"/>
      <c r="K862" s="519"/>
      <c r="L862" s="519"/>
      <c r="M862" s="519"/>
      <c r="N862" s="519"/>
      <c r="O862" s="519"/>
      <c r="P862" s="519"/>
      <c r="Q862" s="519"/>
      <c r="R862" s="519"/>
      <c r="S862" s="519"/>
      <c r="T862" s="519"/>
      <c r="U862" s="519"/>
      <c r="V862" s="519"/>
      <c r="W862" s="519"/>
      <c r="X862" s="519"/>
      <c r="Y862" s="519"/>
      <c r="Z862" s="519"/>
      <c r="AA862" s="519"/>
      <c r="AB862" s="519"/>
      <c r="AC862" s="519"/>
      <c r="AD862" s="519"/>
      <c r="AE862" s="519"/>
      <c r="AF862" s="519"/>
      <c r="HQ862" s="519"/>
      <c r="HR862" s="519"/>
      <c r="HS862" s="519"/>
      <c r="HT862" s="519"/>
      <c r="HU862" s="519"/>
      <c r="HV862" s="519"/>
      <c r="HW862" s="519"/>
      <c r="HX862" s="519"/>
      <c r="HY862" s="519"/>
      <c r="HZ862" s="519"/>
      <c r="IA862" s="519"/>
      <c r="IB862" s="519"/>
      <c r="IC862" s="519"/>
      <c r="ID862" s="519"/>
      <c r="IE862" s="519"/>
      <c r="IF862" s="519"/>
      <c r="IG862" s="519"/>
      <c r="IH862" s="519"/>
      <c r="II862" s="519"/>
      <c r="IJ862" s="519"/>
      <c r="IK862" s="519"/>
      <c r="IL862" s="519"/>
      <c r="IM862" s="519"/>
      <c r="IN862" s="519"/>
      <c r="IO862" s="519"/>
      <c r="IP862" s="519"/>
      <c r="IQ862" s="519"/>
      <c r="IR862" s="519"/>
      <c r="IS862" s="519"/>
      <c r="IT862" s="519"/>
      <c r="IU862" s="519"/>
      <c r="IV862" s="519"/>
    </row>
    <row r="863" spans="1:256" s="510" customFormat="1" ht="24.75" customHeight="1">
      <c r="A863" s="541" t="s">
        <v>46</v>
      </c>
      <c r="B863" s="363"/>
      <c r="C863" s="363">
        <f t="shared" si="51"/>
        <v>0</v>
      </c>
      <c r="D863" s="25"/>
      <c r="E863" s="542"/>
      <c r="F863" s="543">
        <v>0</v>
      </c>
      <c r="G863" s="542"/>
      <c r="H863" s="518"/>
      <c r="I863" s="519"/>
      <c r="J863" s="519"/>
      <c r="K863" s="519"/>
      <c r="L863" s="519"/>
      <c r="M863" s="519"/>
      <c r="N863" s="519"/>
      <c r="O863" s="519"/>
      <c r="P863" s="519"/>
      <c r="Q863" s="519"/>
      <c r="R863" s="519"/>
      <c r="S863" s="519"/>
      <c r="T863" s="519"/>
      <c r="U863" s="519"/>
      <c r="V863" s="519"/>
      <c r="W863" s="519"/>
      <c r="X863" s="519"/>
      <c r="Y863" s="519"/>
      <c r="Z863" s="519"/>
      <c r="AA863" s="519"/>
      <c r="AB863" s="519"/>
      <c r="AC863" s="519"/>
      <c r="AD863" s="519"/>
      <c r="AE863" s="519"/>
      <c r="AF863" s="519"/>
      <c r="HQ863" s="519"/>
      <c r="HR863" s="519"/>
      <c r="HS863" s="519"/>
      <c r="HT863" s="519"/>
      <c r="HU863" s="519"/>
      <c r="HV863" s="519"/>
      <c r="HW863" s="519"/>
      <c r="HX863" s="519"/>
      <c r="HY863" s="519"/>
      <c r="HZ863" s="519"/>
      <c r="IA863" s="519"/>
      <c r="IB863" s="519"/>
      <c r="IC863" s="519"/>
      <c r="ID863" s="519"/>
      <c r="IE863" s="519"/>
      <c r="IF863" s="519"/>
      <c r="IG863" s="519"/>
      <c r="IH863" s="519"/>
      <c r="II863" s="519"/>
      <c r="IJ863" s="519"/>
      <c r="IK863" s="519"/>
      <c r="IL863" s="519"/>
      <c r="IM863" s="519"/>
      <c r="IN863" s="519"/>
      <c r="IO863" s="519"/>
      <c r="IP863" s="519"/>
      <c r="IQ863" s="519"/>
      <c r="IR863" s="519"/>
      <c r="IS863" s="519"/>
      <c r="IT863" s="519"/>
      <c r="IU863" s="519"/>
      <c r="IV863" s="519"/>
    </row>
    <row r="864" spans="1:256" s="510" customFormat="1" ht="24.75" customHeight="1">
      <c r="A864" s="541" t="s">
        <v>47</v>
      </c>
      <c r="B864" s="363"/>
      <c r="C864" s="363">
        <f t="shared" si="51"/>
        <v>0</v>
      </c>
      <c r="D864" s="25"/>
      <c r="E864" s="542"/>
      <c r="F864" s="543">
        <v>0</v>
      </c>
      <c r="G864" s="542"/>
      <c r="H864" s="518"/>
      <c r="I864" s="519"/>
      <c r="J864" s="519"/>
      <c r="K864" s="519"/>
      <c r="L864" s="519"/>
      <c r="M864" s="519"/>
      <c r="N864" s="519"/>
      <c r="O864" s="519"/>
      <c r="P864" s="519"/>
      <c r="Q864" s="519"/>
      <c r="R864" s="519"/>
      <c r="S864" s="519"/>
      <c r="T864" s="519"/>
      <c r="U864" s="519"/>
      <c r="V864" s="519"/>
      <c r="W864" s="519"/>
      <c r="X864" s="519"/>
      <c r="Y864" s="519"/>
      <c r="Z864" s="519"/>
      <c r="AA864" s="519"/>
      <c r="AB864" s="519"/>
      <c r="AC864" s="519"/>
      <c r="AD864" s="519"/>
      <c r="AE864" s="519"/>
      <c r="AF864" s="519"/>
      <c r="HQ864" s="519"/>
      <c r="HR864" s="519"/>
      <c r="HS864" s="519"/>
      <c r="HT864" s="519"/>
      <c r="HU864" s="519"/>
      <c r="HV864" s="519"/>
      <c r="HW864" s="519"/>
      <c r="HX864" s="519"/>
      <c r="HY864" s="519"/>
      <c r="HZ864" s="519"/>
      <c r="IA864" s="519"/>
      <c r="IB864" s="519"/>
      <c r="IC864" s="519"/>
      <c r="ID864" s="519"/>
      <c r="IE864" s="519"/>
      <c r="IF864" s="519"/>
      <c r="IG864" s="519"/>
      <c r="IH864" s="519"/>
      <c r="II864" s="519"/>
      <c r="IJ864" s="519"/>
      <c r="IK864" s="519"/>
      <c r="IL864" s="519"/>
      <c r="IM864" s="519"/>
      <c r="IN864" s="519"/>
      <c r="IO864" s="519"/>
      <c r="IP864" s="519"/>
      <c r="IQ864" s="519"/>
      <c r="IR864" s="519"/>
      <c r="IS864" s="519"/>
      <c r="IT864" s="519"/>
      <c r="IU864" s="519"/>
      <c r="IV864" s="519"/>
    </row>
    <row r="865" spans="1:256" s="510" customFormat="1" ht="24.75" customHeight="1">
      <c r="A865" s="541" t="s">
        <v>54</v>
      </c>
      <c r="B865" s="363">
        <v>147</v>
      </c>
      <c r="C865" s="363">
        <f t="shared" si="51"/>
        <v>147</v>
      </c>
      <c r="D865" s="25">
        <v>147</v>
      </c>
      <c r="E865" s="542">
        <f>D865/C865</f>
        <v>1</v>
      </c>
      <c r="F865" s="543">
        <v>311</v>
      </c>
      <c r="G865" s="542">
        <f>(D865-F865)/F865</f>
        <v>-0.5273311897106109</v>
      </c>
      <c r="H865" s="518"/>
      <c r="I865" s="519"/>
      <c r="J865" s="519"/>
      <c r="K865" s="519"/>
      <c r="L865" s="519"/>
      <c r="M865" s="519"/>
      <c r="N865" s="519"/>
      <c r="O865" s="519"/>
      <c r="P865" s="519"/>
      <c r="Q865" s="519"/>
      <c r="R865" s="519"/>
      <c r="S865" s="519"/>
      <c r="T865" s="519"/>
      <c r="U865" s="519"/>
      <c r="V865" s="519"/>
      <c r="W865" s="519"/>
      <c r="X865" s="519"/>
      <c r="Y865" s="519"/>
      <c r="Z865" s="519"/>
      <c r="AA865" s="519"/>
      <c r="AB865" s="519"/>
      <c r="AC865" s="519"/>
      <c r="AD865" s="519"/>
      <c r="AE865" s="519"/>
      <c r="AF865" s="519"/>
      <c r="HQ865" s="519"/>
      <c r="HR865" s="519"/>
      <c r="HS865" s="519"/>
      <c r="HT865" s="519"/>
      <c r="HU865" s="519"/>
      <c r="HV865" s="519"/>
      <c r="HW865" s="519"/>
      <c r="HX865" s="519"/>
      <c r="HY865" s="519"/>
      <c r="HZ865" s="519"/>
      <c r="IA865" s="519"/>
      <c r="IB865" s="519"/>
      <c r="IC865" s="519"/>
      <c r="ID865" s="519"/>
      <c r="IE865" s="519"/>
      <c r="IF865" s="519"/>
      <c r="IG865" s="519"/>
      <c r="IH865" s="519"/>
      <c r="II865" s="519"/>
      <c r="IJ865" s="519"/>
      <c r="IK865" s="519"/>
      <c r="IL865" s="519"/>
      <c r="IM865" s="519"/>
      <c r="IN865" s="519"/>
      <c r="IO865" s="519"/>
      <c r="IP865" s="519"/>
      <c r="IQ865" s="519"/>
      <c r="IR865" s="519"/>
      <c r="IS865" s="519"/>
      <c r="IT865" s="519"/>
      <c r="IU865" s="519"/>
      <c r="IV865" s="519"/>
    </row>
    <row r="866" spans="1:256" s="510" customFormat="1" ht="24.75" customHeight="1">
      <c r="A866" s="541" t="s">
        <v>686</v>
      </c>
      <c r="B866" s="363"/>
      <c r="C866" s="363">
        <f t="shared" si="51"/>
        <v>0</v>
      </c>
      <c r="D866" s="25"/>
      <c r="E866" s="542"/>
      <c r="F866" s="543">
        <v>0</v>
      </c>
      <c r="G866" s="542"/>
      <c r="H866" s="518"/>
      <c r="I866" s="519"/>
      <c r="J866" s="519"/>
      <c r="K866" s="519"/>
      <c r="L866" s="519"/>
      <c r="M866" s="519"/>
      <c r="N866" s="519"/>
      <c r="O866" s="519"/>
      <c r="P866" s="519"/>
      <c r="Q866" s="519"/>
      <c r="R866" s="519"/>
      <c r="S866" s="519"/>
      <c r="T866" s="519"/>
      <c r="U866" s="519"/>
      <c r="V866" s="519"/>
      <c r="W866" s="519"/>
      <c r="X866" s="519"/>
      <c r="Y866" s="519"/>
      <c r="Z866" s="519"/>
      <c r="AA866" s="519"/>
      <c r="AB866" s="519"/>
      <c r="AC866" s="519"/>
      <c r="AD866" s="519"/>
      <c r="AE866" s="519"/>
      <c r="AF866" s="519"/>
      <c r="HQ866" s="519"/>
      <c r="HR866" s="519"/>
      <c r="HS866" s="519"/>
      <c r="HT866" s="519"/>
      <c r="HU866" s="519"/>
      <c r="HV866" s="519"/>
      <c r="HW866" s="519"/>
      <c r="HX866" s="519"/>
      <c r="HY866" s="519"/>
      <c r="HZ866" s="519"/>
      <c r="IA866" s="519"/>
      <c r="IB866" s="519"/>
      <c r="IC866" s="519"/>
      <c r="ID866" s="519"/>
      <c r="IE866" s="519"/>
      <c r="IF866" s="519"/>
      <c r="IG866" s="519"/>
      <c r="IH866" s="519"/>
      <c r="II866" s="519"/>
      <c r="IJ866" s="519"/>
      <c r="IK866" s="519"/>
      <c r="IL866" s="519"/>
      <c r="IM866" s="519"/>
      <c r="IN866" s="519"/>
      <c r="IO866" s="519"/>
      <c r="IP866" s="519"/>
      <c r="IQ866" s="519"/>
      <c r="IR866" s="519"/>
      <c r="IS866" s="519"/>
      <c r="IT866" s="519"/>
      <c r="IU866" s="519"/>
      <c r="IV866" s="519"/>
    </row>
    <row r="867" spans="1:256" s="510" customFormat="1" ht="24.75" customHeight="1">
      <c r="A867" s="541" t="s">
        <v>687</v>
      </c>
      <c r="B867" s="363"/>
      <c r="C867" s="363">
        <f t="shared" si="51"/>
        <v>0</v>
      </c>
      <c r="D867" s="25"/>
      <c r="E867" s="542"/>
      <c r="F867" s="543">
        <v>0</v>
      </c>
      <c r="G867" s="542"/>
      <c r="H867" s="518"/>
      <c r="I867" s="519"/>
      <c r="J867" s="519"/>
      <c r="K867" s="519"/>
      <c r="L867" s="519"/>
      <c r="M867" s="519"/>
      <c r="N867" s="519"/>
      <c r="O867" s="519"/>
      <c r="P867" s="519"/>
      <c r="Q867" s="519"/>
      <c r="R867" s="519"/>
      <c r="S867" s="519"/>
      <c r="T867" s="519"/>
      <c r="U867" s="519"/>
      <c r="V867" s="519"/>
      <c r="W867" s="519"/>
      <c r="X867" s="519"/>
      <c r="Y867" s="519"/>
      <c r="Z867" s="519"/>
      <c r="AA867" s="519"/>
      <c r="AB867" s="519"/>
      <c r="AC867" s="519"/>
      <c r="AD867" s="519"/>
      <c r="AE867" s="519"/>
      <c r="AF867" s="519"/>
      <c r="HQ867" s="519"/>
      <c r="HR867" s="519"/>
      <c r="HS867" s="519"/>
      <c r="HT867" s="519"/>
      <c r="HU867" s="519"/>
      <c r="HV867" s="519"/>
      <c r="HW867" s="519"/>
      <c r="HX867" s="519"/>
      <c r="HY867" s="519"/>
      <c r="HZ867" s="519"/>
      <c r="IA867" s="519"/>
      <c r="IB867" s="519"/>
      <c r="IC867" s="519"/>
      <c r="ID867" s="519"/>
      <c r="IE867" s="519"/>
      <c r="IF867" s="519"/>
      <c r="IG867" s="519"/>
      <c r="IH867" s="519"/>
      <c r="II867" s="519"/>
      <c r="IJ867" s="519"/>
      <c r="IK867" s="519"/>
      <c r="IL867" s="519"/>
      <c r="IM867" s="519"/>
      <c r="IN867" s="519"/>
      <c r="IO867" s="519"/>
      <c r="IP867" s="519"/>
      <c r="IQ867" s="519"/>
      <c r="IR867" s="519"/>
      <c r="IS867" s="519"/>
      <c r="IT867" s="519"/>
      <c r="IU867" s="519"/>
      <c r="IV867" s="519"/>
    </row>
    <row r="868" spans="1:256" s="510" customFormat="1" ht="24.75" customHeight="1">
      <c r="A868" s="541" t="s">
        <v>688</v>
      </c>
      <c r="B868" s="363">
        <v>2</v>
      </c>
      <c r="C868" s="363">
        <f t="shared" si="51"/>
        <v>1</v>
      </c>
      <c r="D868" s="25">
        <v>1</v>
      </c>
      <c r="E868" s="542">
        <f>D868/C868</f>
        <v>1</v>
      </c>
      <c r="F868" s="543">
        <v>5</v>
      </c>
      <c r="G868" s="542">
        <f>(D868-F868)/F868</f>
        <v>-0.8</v>
      </c>
      <c r="H868" s="518"/>
      <c r="I868" s="519"/>
      <c r="J868" s="519"/>
      <c r="K868" s="519"/>
      <c r="L868" s="519"/>
      <c r="M868" s="519"/>
      <c r="N868" s="519"/>
      <c r="O868" s="519"/>
      <c r="P868" s="519"/>
      <c r="Q868" s="519"/>
      <c r="R868" s="519"/>
      <c r="S868" s="519"/>
      <c r="T868" s="519"/>
      <c r="U868" s="519"/>
      <c r="V868" s="519"/>
      <c r="W868" s="519"/>
      <c r="X868" s="519"/>
      <c r="Y868" s="519"/>
      <c r="Z868" s="519"/>
      <c r="AA868" s="519"/>
      <c r="AB868" s="519"/>
      <c r="AC868" s="519"/>
      <c r="AD868" s="519"/>
      <c r="AE868" s="519"/>
      <c r="AF868" s="519"/>
      <c r="HQ868" s="519"/>
      <c r="HR868" s="519"/>
      <c r="HS868" s="519"/>
      <c r="HT868" s="519"/>
      <c r="HU868" s="519"/>
      <c r="HV868" s="519"/>
      <c r="HW868" s="519"/>
      <c r="HX868" s="519"/>
      <c r="HY868" s="519"/>
      <c r="HZ868" s="519"/>
      <c r="IA868" s="519"/>
      <c r="IB868" s="519"/>
      <c r="IC868" s="519"/>
      <c r="ID868" s="519"/>
      <c r="IE868" s="519"/>
      <c r="IF868" s="519"/>
      <c r="IG868" s="519"/>
      <c r="IH868" s="519"/>
      <c r="II868" s="519"/>
      <c r="IJ868" s="519"/>
      <c r="IK868" s="519"/>
      <c r="IL868" s="519"/>
      <c r="IM868" s="519"/>
      <c r="IN868" s="519"/>
      <c r="IO868" s="519"/>
      <c r="IP868" s="519"/>
      <c r="IQ868" s="519"/>
      <c r="IR868" s="519"/>
      <c r="IS868" s="519"/>
      <c r="IT868" s="519"/>
      <c r="IU868" s="519"/>
      <c r="IV868" s="519"/>
    </row>
    <row r="869" spans="1:8" s="508" customFormat="1" ht="24.75" customHeight="1" hidden="1">
      <c r="A869" s="541" t="s">
        <v>689</v>
      </c>
      <c r="B869" s="363"/>
      <c r="C869" s="363">
        <f t="shared" si="51"/>
        <v>0</v>
      </c>
      <c r="D869" s="25"/>
      <c r="E869" s="542"/>
      <c r="F869" s="543">
        <v>0</v>
      </c>
      <c r="G869" s="542"/>
      <c r="H869" s="544"/>
    </row>
    <row r="870" spans="1:256" s="510" customFormat="1" ht="24.75" customHeight="1" hidden="1">
      <c r="A870" s="541" t="s">
        <v>690</v>
      </c>
      <c r="B870" s="363"/>
      <c r="C870" s="363">
        <f t="shared" si="51"/>
        <v>0</v>
      </c>
      <c r="D870" s="25"/>
      <c r="E870" s="542"/>
      <c r="F870" s="543">
        <v>0</v>
      </c>
      <c r="G870" s="542"/>
      <c r="H870" s="518"/>
      <c r="I870" s="519"/>
      <c r="J870" s="519"/>
      <c r="K870" s="519"/>
      <c r="L870" s="519"/>
      <c r="M870" s="519"/>
      <c r="N870" s="519"/>
      <c r="O870" s="519"/>
      <c r="P870" s="519"/>
      <c r="Q870" s="519"/>
      <c r="R870" s="519"/>
      <c r="S870" s="519"/>
      <c r="T870" s="519"/>
      <c r="U870" s="519"/>
      <c r="V870" s="519"/>
      <c r="W870" s="519"/>
      <c r="X870" s="519"/>
      <c r="Y870" s="519"/>
      <c r="Z870" s="519"/>
      <c r="AA870" s="519"/>
      <c r="AB870" s="519"/>
      <c r="AC870" s="519"/>
      <c r="AD870" s="519"/>
      <c r="AE870" s="519"/>
      <c r="AF870" s="519"/>
      <c r="HQ870" s="519"/>
      <c r="HR870" s="519"/>
      <c r="HS870" s="519"/>
      <c r="HT870" s="519"/>
      <c r="HU870" s="519"/>
      <c r="HV870" s="519"/>
      <c r="HW870" s="519"/>
      <c r="HX870" s="519"/>
      <c r="HY870" s="519"/>
      <c r="HZ870" s="519"/>
      <c r="IA870" s="519"/>
      <c r="IB870" s="519"/>
      <c r="IC870" s="519"/>
      <c r="ID870" s="519"/>
      <c r="IE870" s="519"/>
      <c r="IF870" s="519"/>
      <c r="IG870" s="519"/>
      <c r="IH870" s="519"/>
      <c r="II870" s="519"/>
      <c r="IJ870" s="519"/>
      <c r="IK870" s="519"/>
      <c r="IL870" s="519"/>
      <c r="IM870" s="519"/>
      <c r="IN870" s="519"/>
      <c r="IO870" s="519"/>
      <c r="IP870" s="519"/>
      <c r="IQ870" s="519"/>
      <c r="IR870" s="519"/>
      <c r="IS870" s="519"/>
      <c r="IT870" s="519"/>
      <c r="IU870" s="519"/>
      <c r="IV870" s="519"/>
    </row>
    <row r="871" spans="1:8" s="508" customFormat="1" ht="24.75" customHeight="1" hidden="1">
      <c r="A871" s="541" t="s">
        <v>691</v>
      </c>
      <c r="B871" s="363"/>
      <c r="C871" s="363">
        <f t="shared" si="51"/>
        <v>0</v>
      </c>
      <c r="D871" s="25"/>
      <c r="E871" s="542"/>
      <c r="F871" s="537">
        <v>0</v>
      </c>
      <c r="G871" s="542"/>
      <c r="H871" s="544"/>
    </row>
    <row r="872" spans="1:8" s="508" customFormat="1" ht="24.75" customHeight="1" hidden="1">
      <c r="A872" s="541" t="s">
        <v>692</v>
      </c>
      <c r="B872" s="363"/>
      <c r="C872" s="363">
        <f t="shared" si="51"/>
        <v>0</v>
      </c>
      <c r="D872" s="25"/>
      <c r="E872" s="542"/>
      <c r="F872" s="539">
        <v>0</v>
      </c>
      <c r="G872" s="542"/>
      <c r="H872" s="544"/>
    </row>
    <row r="873" spans="1:256" s="510" customFormat="1" ht="24.75" customHeight="1" hidden="1">
      <c r="A873" s="541" t="s">
        <v>693</v>
      </c>
      <c r="B873" s="363"/>
      <c r="C873" s="363">
        <f t="shared" si="51"/>
        <v>0</v>
      </c>
      <c r="D873" s="25"/>
      <c r="E873" s="542"/>
      <c r="F873" s="543">
        <v>0</v>
      </c>
      <c r="G873" s="542"/>
      <c r="H873" s="518"/>
      <c r="I873" s="519"/>
      <c r="J873" s="519"/>
      <c r="K873" s="519"/>
      <c r="L873" s="519"/>
      <c r="M873" s="519"/>
      <c r="N873" s="519"/>
      <c r="O873" s="519"/>
      <c r="P873" s="519"/>
      <c r="Q873" s="519"/>
      <c r="R873" s="519"/>
      <c r="S873" s="519"/>
      <c r="T873" s="519"/>
      <c r="U873" s="519"/>
      <c r="V873" s="519"/>
      <c r="W873" s="519"/>
      <c r="X873" s="519"/>
      <c r="Y873" s="519"/>
      <c r="Z873" s="519"/>
      <c r="AA873" s="519"/>
      <c r="AB873" s="519"/>
      <c r="AC873" s="519"/>
      <c r="AD873" s="519"/>
      <c r="AE873" s="519"/>
      <c r="AF873" s="519"/>
      <c r="HQ873" s="519"/>
      <c r="HR873" s="519"/>
      <c r="HS873" s="519"/>
      <c r="HT873" s="519"/>
      <c r="HU873" s="519"/>
      <c r="HV873" s="519"/>
      <c r="HW873" s="519"/>
      <c r="HX873" s="519"/>
      <c r="HY873" s="519"/>
      <c r="HZ873" s="519"/>
      <c r="IA873" s="519"/>
      <c r="IB873" s="519"/>
      <c r="IC873" s="519"/>
      <c r="ID873" s="519"/>
      <c r="IE873" s="519"/>
      <c r="IF873" s="519"/>
      <c r="IG873" s="519"/>
      <c r="IH873" s="519"/>
      <c r="II873" s="519"/>
      <c r="IJ873" s="519"/>
      <c r="IK873" s="519"/>
      <c r="IL873" s="519"/>
      <c r="IM873" s="519"/>
      <c r="IN873" s="519"/>
      <c r="IO873" s="519"/>
      <c r="IP873" s="519"/>
      <c r="IQ873" s="519"/>
      <c r="IR873" s="519"/>
      <c r="IS873" s="519"/>
      <c r="IT873" s="519"/>
      <c r="IU873" s="519"/>
      <c r="IV873" s="519"/>
    </row>
    <row r="874" spans="1:256" s="510" customFormat="1" ht="24.75" customHeight="1" hidden="1">
      <c r="A874" s="541" t="s">
        <v>694</v>
      </c>
      <c r="B874" s="363"/>
      <c r="C874" s="363">
        <f t="shared" si="51"/>
        <v>0</v>
      </c>
      <c r="D874" s="25"/>
      <c r="E874" s="542"/>
      <c r="F874" s="543">
        <v>0</v>
      </c>
      <c r="G874" s="542"/>
      <c r="H874" s="518"/>
      <c r="I874" s="519"/>
      <c r="J874" s="519"/>
      <c r="K874" s="519"/>
      <c r="L874" s="519"/>
      <c r="M874" s="519"/>
      <c r="N874" s="519"/>
      <c r="O874" s="519"/>
      <c r="P874" s="519"/>
      <c r="Q874" s="519"/>
      <c r="R874" s="519"/>
      <c r="S874" s="519"/>
      <c r="T874" s="519"/>
      <c r="U874" s="519"/>
      <c r="V874" s="519"/>
      <c r="W874" s="519"/>
      <c r="X874" s="519"/>
      <c r="Y874" s="519"/>
      <c r="Z874" s="519"/>
      <c r="AA874" s="519"/>
      <c r="AB874" s="519"/>
      <c r="AC874" s="519"/>
      <c r="AD874" s="519"/>
      <c r="AE874" s="519"/>
      <c r="AF874" s="519"/>
      <c r="HQ874" s="519"/>
      <c r="HR874" s="519"/>
      <c r="HS874" s="519"/>
      <c r="HT874" s="519"/>
      <c r="HU874" s="519"/>
      <c r="HV874" s="519"/>
      <c r="HW874" s="519"/>
      <c r="HX874" s="519"/>
      <c r="HY874" s="519"/>
      <c r="HZ874" s="519"/>
      <c r="IA874" s="519"/>
      <c r="IB874" s="519"/>
      <c r="IC874" s="519"/>
      <c r="ID874" s="519"/>
      <c r="IE874" s="519"/>
      <c r="IF874" s="519"/>
      <c r="IG874" s="519"/>
      <c r="IH874" s="519"/>
      <c r="II874" s="519"/>
      <c r="IJ874" s="519"/>
      <c r="IK874" s="519"/>
      <c r="IL874" s="519"/>
      <c r="IM874" s="519"/>
      <c r="IN874" s="519"/>
      <c r="IO874" s="519"/>
      <c r="IP874" s="519"/>
      <c r="IQ874" s="519"/>
      <c r="IR874" s="519"/>
      <c r="IS874" s="519"/>
      <c r="IT874" s="519"/>
      <c r="IU874" s="519"/>
      <c r="IV874" s="519"/>
    </row>
    <row r="875" spans="1:256" s="510" customFormat="1" ht="24.75" customHeight="1" hidden="1">
      <c r="A875" s="541" t="s">
        <v>695</v>
      </c>
      <c r="B875" s="363"/>
      <c r="C875" s="363">
        <f t="shared" si="51"/>
        <v>0</v>
      </c>
      <c r="D875" s="25"/>
      <c r="E875" s="542"/>
      <c r="F875" s="543">
        <v>0</v>
      </c>
      <c r="G875" s="542"/>
      <c r="H875" s="518"/>
      <c r="I875" s="519"/>
      <c r="J875" s="519"/>
      <c r="K875" s="519"/>
      <c r="L875" s="519"/>
      <c r="M875" s="519"/>
      <c r="N875" s="519"/>
      <c r="O875" s="519"/>
      <c r="P875" s="519"/>
      <c r="Q875" s="519"/>
      <c r="R875" s="519"/>
      <c r="S875" s="519"/>
      <c r="T875" s="519"/>
      <c r="U875" s="519"/>
      <c r="V875" s="519"/>
      <c r="W875" s="519"/>
      <c r="X875" s="519"/>
      <c r="Y875" s="519"/>
      <c r="Z875" s="519"/>
      <c r="AA875" s="519"/>
      <c r="AB875" s="519"/>
      <c r="AC875" s="519"/>
      <c r="AD875" s="519"/>
      <c r="AE875" s="519"/>
      <c r="AF875" s="519"/>
      <c r="HQ875" s="519"/>
      <c r="HR875" s="519"/>
      <c r="HS875" s="519"/>
      <c r="HT875" s="519"/>
      <c r="HU875" s="519"/>
      <c r="HV875" s="519"/>
      <c r="HW875" s="519"/>
      <c r="HX875" s="519"/>
      <c r="HY875" s="519"/>
      <c r="HZ875" s="519"/>
      <c r="IA875" s="519"/>
      <c r="IB875" s="519"/>
      <c r="IC875" s="519"/>
      <c r="ID875" s="519"/>
      <c r="IE875" s="519"/>
      <c r="IF875" s="519"/>
      <c r="IG875" s="519"/>
      <c r="IH875" s="519"/>
      <c r="II875" s="519"/>
      <c r="IJ875" s="519"/>
      <c r="IK875" s="519"/>
      <c r="IL875" s="519"/>
      <c r="IM875" s="519"/>
      <c r="IN875" s="519"/>
      <c r="IO875" s="519"/>
      <c r="IP875" s="519"/>
      <c r="IQ875" s="519"/>
      <c r="IR875" s="519"/>
      <c r="IS875" s="519"/>
      <c r="IT875" s="519"/>
      <c r="IU875" s="519"/>
      <c r="IV875" s="519"/>
    </row>
    <row r="876" spans="1:256" s="510" customFormat="1" ht="24.75" customHeight="1" hidden="1">
      <c r="A876" s="541" t="s">
        <v>696</v>
      </c>
      <c r="B876" s="363"/>
      <c r="C876" s="363">
        <f t="shared" si="51"/>
        <v>0</v>
      </c>
      <c r="D876" s="25"/>
      <c r="E876" s="542"/>
      <c r="F876" s="543">
        <v>0</v>
      </c>
      <c r="G876" s="542"/>
      <c r="H876" s="518"/>
      <c r="I876" s="519"/>
      <c r="J876" s="519"/>
      <c r="K876" s="519"/>
      <c r="L876" s="519"/>
      <c r="M876" s="519"/>
      <c r="N876" s="519"/>
      <c r="O876" s="519"/>
      <c r="P876" s="519"/>
      <c r="Q876" s="519"/>
      <c r="R876" s="519"/>
      <c r="S876" s="519"/>
      <c r="T876" s="519"/>
      <c r="U876" s="519"/>
      <c r="V876" s="519"/>
      <c r="W876" s="519"/>
      <c r="X876" s="519"/>
      <c r="Y876" s="519"/>
      <c r="Z876" s="519"/>
      <c r="AA876" s="519"/>
      <c r="AB876" s="519"/>
      <c r="AC876" s="519"/>
      <c r="AD876" s="519"/>
      <c r="AE876" s="519"/>
      <c r="AF876" s="519"/>
      <c r="HQ876" s="519"/>
      <c r="HR876" s="519"/>
      <c r="HS876" s="519"/>
      <c r="HT876" s="519"/>
      <c r="HU876" s="519"/>
      <c r="HV876" s="519"/>
      <c r="HW876" s="519"/>
      <c r="HX876" s="519"/>
      <c r="HY876" s="519"/>
      <c r="HZ876" s="519"/>
      <c r="IA876" s="519"/>
      <c r="IB876" s="519"/>
      <c r="IC876" s="519"/>
      <c r="ID876" s="519"/>
      <c r="IE876" s="519"/>
      <c r="IF876" s="519"/>
      <c r="IG876" s="519"/>
      <c r="IH876" s="519"/>
      <c r="II876" s="519"/>
      <c r="IJ876" s="519"/>
      <c r="IK876" s="519"/>
      <c r="IL876" s="519"/>
      <c r="IM876" s="519"/>
      <c r="IN876" s="519"/>
      <c r="IO876" s="519"/>
      <c r="IP876" s="519"/>
      <c r="IQ876" s="519"/>
      <c r="IR876" s="519"/>
      <c r="IS876" s="519"/>
      <c r="IT876" s="519"/>
      <c r="IU876" s="519"/>
      <c r="IV876" s="519"/>
    </row>
    <row r="877" spans="1:256" s="510" customFormat="1" ht="24.75" customHeight="1" hidden="1">
      <c r="A877" s="541" t="s">
        <v>697</v>
      </c>
      <c r="B877" s="363"/>
      <c r="C877" s="363">
        <f t="shared" si="51"/>
        <v>0</v>
      </c>
      <c r="D877" s="25"/>
      <c r="E877" s="542"/>
      <c r="F877" s="543">
        <v>0</v>
      </c>
      <c r="G877" s="542"/>
      <c r="H877" s="518"/>
      <c r="I877" s="519"/>
      <c r="J877" s="519"/>
      <c r="K877" s="519"/>
      <c r="L877" s="519"/>
      <c r="M877" s="519"/>
      <c r="N877" s="519"/>
      <c r="O877" s="519"/>
      <c r="P877" s="519"/>
      <c r="Q877" s="519"/>
      <c r="R877" s="519"/>
      <c r="S877" s="519"/>
      <c r="T877" s="519"/>
      <c r="U877" s="519"/>
      <c r="V877" s="519"/>
      <c r="W877" s="519"/>
      <c r="X877" s="519"/>
      <c r="Y877" s="519"/>
      <c r="Z877" s="519"/>
      <c r="AA877" s="519"/>
      <c r="AB877" s="519"/>
      <c r="AC877" s="519"/>
      <c r="AD877" s="519"/>
      <c r="AE877" s="519"/>
      <c r="AF877" s="519"/>
      <c r="HQ877" s="519"/>
      <c r="HR877" s="519"/>
      <c r="HS877" s="519"/>
      <c r="HT877" s="519"/>
      <c r="HU877" s="519"/>
      <c r="HV877" s="519"/>
      <c r="HW877" s="519"/>
      <c r="HX877" s="519"/>
      <c r="HY877" s="519"/>
      <c r="HZ877" s="519"/>
      <c r="IA877" s="519"/>
      <c r="IB877" s="519"/>
      <c r="IC877" s="519"/>
      <c r="ID877" s="519"/>
      <c r="IE877" s="519"/>
      <c r="IF877" s="519"/>
      <c r="IG877" s="519"/>
      <c r="IH877" s="519"/>
      <c r="II877" s="519"/>
      <c r="IJ877" s="519"/>
      <c r="IK877" s="519"/>
      <c r="IL877" s="519"/>
      <c r="IM877" s="519"/>
      <c r="IN877" s="519"/>
      <c r="IO877" s="519"/>
      <c r="IP877" s="519"/>
      <c r="IQ877" s="519"/>
      <c r="IR877" s="519"/>
      <c r="IS877" s="519"/>
      <c r="IT877" s="519"/>
      <c r="IU877" s="519"/>
      <c r="IV877" s="519"/>
    </row>
    <row r="878" spans="1:256" s="510" customFormat="1" ht="24.75" customHeight="1" hidden="1">
      <c r="A878" s="541" t="s">
        <v>698</v>
      </c>
      <c r="B878" s="363"/>
      <c r="C878" s="363">
        <f t="shared" si="51"/>
        <v>0</v>
      </c>
      <c r="D878" s="25"/>
      <c r="E878" s="542"/>
      <c r="F878" s="543">
        <v>0</v>
      </c>
      <c r="G878" s="542"/>
      <c r="H878" s="518"/>
      <c r="I878" s="519"/>
      <c r="J878" s="519"/>
      <c r="K878" s="519"/>
      <c r="L878" s="519"/>
      <c r="M878" s="519"/>
      <c r="N878" s="519"/>
      <c r="O878" s="519"/>
      <c r="P878" s="519"/>
      <c r="Q878" s="519"/>
      <c r="R878" s="519"/>
      <c r="S878" s="519"/>
      <c r="T878" s="519"/>
      <c r="U878" s="519"/>
      <c r="V878" s="519"/>
      <c r="W878" s="519"/>
      <c r="X878" s="519"/>
      <c r="Y878" s="519"/>
      <c r="Z878" s="519"/>
      <c r="AA878" s="519"/>
      <c r="AB878" s="519"/>
      <c r="AC878" s="519"/>
      <c r="AD878" s="519"/>
      <c r="AE878" s="519"/>
      <c r="AF878" s="519"/>
      <c r="HQ878" s="519"/>
      <c r="HR878" s="519"/>
      <c r="HS878" s="519"/>
      <c r="HT878" s="519"/>
      <c r="HU878" s="519"/>
      <c r="HV878" s="519"/>
      <c r="HW878" s="519"/>
      <c r="HX878" s="519"/>
      <c r="HY878" s="519"/>
      <c r="HZ878" s="519"/>
      <c r="IA878" s="519"/>
      <c r="IB878" s="519"/>
      <c r="IC878" s="519"/>
      <c r="ID878" s="519"/>
      <c r="IE878" s="519"/>
      <c r="IF878" s="519"/>
      <c r="IG878" s="519"/>
      <c r="IH878" s="519"/>
      <c r="II878" s="519"/>
      <c r="IJ878" s="519"/>
      <c r="IK878" s="519"/>
      <c r="IL878" s="519"/>
      <c r="IM878" s="519"/>
      <c r="IN878" s="519"/>
      <c r="IO878" s="519"/>
      <c r="IP878" s="519"/>
      <c r="IQ878" s="519"/>
      <c r="IR878" s="519"/>
      <c r="IS878" s="519"/>
      <c r="IT878" s="519"/>
      <c r="IU878" s="519"/>
      <c r="IV878" s="519"/>
    </row>
    <row r="879" spans="1:256" s="510" customFormat="1" ht="24.75" customHeight="1" hidden="1">
      <c r="A879" s="541" t="s">
        <v>699</v>
      </c>
      <c r="B879" s="363"/>
      <c r="C879" s="363">
        <f t="shared" si="51"/>
        <v>0</v>
      </c>
      <c r="D879" s="25"/>
      <c r="E879" s="542"/>
      <c r="F879" s="543">
        <v>0</v>
      </c>
      <c r="G879" s="542"/>
      <c r="H879" s="518"/>
      <c r="I879" s="519"/>
      <c r="J879" s="519"/>
      <c r="K879" s="519"/>
      <c r="L879" s="519"/>
      <c r="M879" s="519"/>
      <c r="N879" s="519"/>
      <c r="O879" s="519"/>
      <c r="P879" s="519"/>
      <c r="Q879" s="519"/>
      <c r="R879" s="519"/>
      <c r="S879" s="519"/>
      <c r="T879" s="519"/>
      <c r="U879" s="519"/>
      <c r="V879" s="519"/>
      <c r="W879" s="519"/>
      <c r="X879" s="519"/>
      <c r="Y879" s="519"/>
      <c r="Z879" s="519"/>
      <c r="AA879" s="519"/>
      <c r="AB879" s="519"/>
      <c r="AC879" s="519"/>
      <c r="AD879" s="519"/>
      <c r="AE879" s="519"/>
      <c r="AF879" s="519"/>
      <c r="HQ879" s="519"/>
      <c r="HR879" s="519"/>
      <c r="HS879" s="519"/>
      <c r="HT879" s="519"/>
      <c r="HU879" s="519"/>
      <c r="HV879" s="519"/>
      <c r="HW879" s="519"/>
      <c r="HX879" s="519"/>
      <c r="HY879" s="519"/>
      <c r="HZ879" s="519"/>
      <c r="IA879" s="519"/>
      <c r="IB879" s="519"/>
      <c r="IC879" s="519"/>
      <c r="ID879" s="519"/>
      <c r="IE879" s="519"/>
      <c r="IF879" s="519"/>
      <c r="IG879" s="519"/>
      <c r="IH879" s="519"/>
      <c r="II879" s="519"/>
      <c r="IJ879" s="519"/>
      <c r="IK879" s="519"/>
      <c r="IL879" s="519"/>
      <c r="IM879" s="519"/>
      <c r="IN879" s="519"/>
      <c r="IO879" s="519"/>
      <c r="IP879" s="519"/>
      <c r="IQ879" s="519"/>
      <c r="IR879" s="519"/>
      <c r="IS879" s="519"/>
      <c r="IT879" s="519"/>
      <c r="IU879" s="519"/>
      <c r="IV879" s="519"/>
    </row>
    <row r="880" spans="1:256" s="510" customFormat="1" ht="24.75" customHeight="1" hidden="1">
      <c r="A880" s="541" t="s">
        <v>700</v>
      </c>
      <c r="B880" s="363"/>
      <c r="C880" s="363">
        <f t="shared" si="51"/>
        <v>0</v>
      </c>
      <c r="D880" s="25"/>
      <c r="E880" s="542"/>
      <c r="F880" s="543">
        <v>0</v>
      </c>
      <c r="G880" s="542"/>
      <c r="H880" s="518"/>
      <c r="I880" s="519"/>
      <c r="J880" s="519"/>
      <c r="K880" s="519"/>
      <c r="L880" s="519"/>
      <c r="M880" s="519"/>
      <c r="N880" s="519"/>
      <c r="O880" s="519"/>
      <c r="P880" s="519"/>
      <c r="Q880" s="519"/>
      <c r="R880" s="519"/>
      <c r="S880" s="519"/>
      <c r="T880" s="519"/>
      <c r="U880" s="519"/>
      <c r="V880" s="519"/>
      <c r="W880" s="519"/>
      <c r="X880" s="519"/>
      <c r="Y880" s="519"/>
      <c r="Z880" s="519"/>
      <c r="AA880" s="519"/>
      <c r="AB880" s="519"/>
      <c r="AC880" s="519"/>
      <c r="AD880" s="519"/>
      <c r="AE880" s="519"/>
      <c r="AF880" s="519"/>
      <c r="HQ880" s="519"/>
      <c r="HR880" s="519"/>
      <c r="HS880" s="519"/>
      <c r="HT880" s="519"/>
      <c r="HU880" s="519"/>
      <c r="HV880" s="519"/>
      <c r="HW880" s="519"/>
      <c r="HX880" s="519"/>
      <c r="HY880" s="519"/>
      <c r="HZ880" s="519"/>
      <c r="IA880" s="519"/>
      <c r="IB880" s="519"/>
      <c r="IC880" s="519"/>
      <c r="ID880" s="519"/>
      <c r="IE880" s="519"/>
      <c r="IF880" s="519"/>
      <c r="IG880" s="519"/>
      <c r="IH880" s="519"/>
      <c r="II880" s="519"/>
      <c r="IJ880" s="519"/>
      <c r="IK880" s="519"/>
      <c r="IL880" s="519"/>
      <c r="IM880" s="519"/>
      <c r="IN880" s="519"/>
      <c r="IO880" s="519"/>
      <c r="IP880" s="519"/>
      <c r="IQ880" s="519"/>
      <c r="IR880" s="519"/>
      <c r="IS880" s="519"/>
      <c r="IT880" s="519"/>
      <c r="IU880" s="519"/>
      <c r="IV880" s="519"/>
    </row>
    <row r="881" spans="1:256" s="510" customFormat="1" ht="24.75" customHeight="1" hidden="1">
      <c r="A881" s="541" t="s">
        <v>701</v>
      </c>
      <c r="B881" s="363"/>
      <c r="C881" s="363">
        <f t="shared" si="51"/>
        <v>0</v>
      </c>
      <c r="D881" s="25"/>
      <c r="E881" s="542"/>
      <c r="F881" s="543">
        <v>0</v>
      </c>
      <c r="G881" s="542"/>
      <c r="H881" s="518"/>
      <c r="I881" s="519"/>
      <c r="J881" s="519"/>
      <c r="K881" s="519"/>
      <c r="L881" s="519"/>
      <c r="M881" s="519"/>
      <c r="N881" s="519"/>
      <c r="O881" s="519"/>
      <c r="P881" s="519"/>
      <c r="Q881" s="519"/>
      <c r="R881" s="519"/>
      <c r="S881" s="519"/>
      <c r="T881" s="519"/>
      <c r="U881" s="519"/>
      <c r="V881" s="519"/>
      <c r="W881" s="519"/>
      <c r="X881" s="519"/>
      <c r="Y881" s="519"/>
      <c r="Z881" s="519"/>
      <c r="AA881" s="519"/>
      <c r="AB881" s="519"/>
      <c r="AC881" s="519"/>
      <c r="AD881" s="519"/>
      <c r="AE881" s="519"/>
      <c r="AF881" s="519"/>
      <c r="HQ881" s="519"/>
      <c r="HR881" s="519"/>
      <c r="HS881" s="519"/>
      <c r="HT881" s="519"/>
      <c r="HU881" s="519"/>
      <c r="HV881" s="519"/>
      <c r="HW881" s="519"/>
      <c r="HX881" s="519"/>
      <c r="HY881" s="519"/>
      <c r="HZ881" s="519"/>
      <c r="IA881" s="519"/>
      <c r="IB881" s="519"/>
      <c r="IC881" s="519"/>
      <c r="ID881" s="519"/>
      <c r="IE881" s="519"/>
      <c r="IF881" s="519"/>
      <c r="IG881" s="519"/>
      <c r="IH881" s="519"/>
      <c r="II881" s="519"/>
      <c r="IJ881" s="519"/>
      <c r="IK881" s="519"/>
      <c r="IL881" s="519"/>
      <c r="IM881" s="519"/>
      <c r="IN881" s="519"/>
      <c r="IO881" s="519"/>
      <c r="IP881" s="519"/>
      <c r="IQ881" s="519"/>
      <c r="IR881" s="519"/>
      <c r="IS881" s="519"/>
      <c r="IT881" s="519"/>
      <c r="IU881" s="519"/>
      <c r="IV881" s="519"/>
    </row>
    <row r="882" spans="1:8" s="508" customFormat="1" ht="24.75" customHeight="1" hidden="1">
      <c r="A882" s="541" t="s">
        <v>702</v>
      </c>
      <c r="B882" s="363"/>
      <c r="C882" s="363">
        <f t="shared" si="51"/>
        <v>0</v>
      </c>
      <c r="D882" s="25"/>
      <c r="E882" s="542"/>
      <c r="F882" s="543">
        <v>0</v>
      </c>
      <c r="G882" s="542"/>
      <c r="H882" s="544"/>
    </row>
    <row r="883" spans="1:256" s="510" customFormat="1" ht="39.75" customHeight="1" hidden="1">
      <c r="A883" s="541" t="s">
        <v>703</v>
      </c>
      <c r="B883" s="363"/>
      <c r="C883" s="363">
        <f t="shared" si="51"/>
        <v>0</v>
      </c>
      <c r="D883" s="25"/>
      <c r="E883" s="542"/>
      <c r="F883" s="537">
        <v>0</v>
      </c>
      <c r="G883" s="542"/>
      <c r="H883" s="518"/>
      <c r="I883" s="519"/>
      <c r="J883" s="519"/>
      <c r="K883" s="519"/>
      <c r="L883" s="519"/>
      <c r="M883" s="519"/>
      <c r="N883" s="519"/>
      <c r="O883" s="519"/>
      <c r="P883" s="519"/>
      <c r="Q883" s="519"/>
      <c r="R883" s="519"/>
      <c r="S883" s="519"/>
      <c r="T883" s="519"/>
      <c r="U883" s="519"/>
      <c r="V883" s="519"/>
      <c r="W883" s="519"/>
      <c r="X883" s="519"/>
      <c r="Y883" s="519"/>
      <c r="Z883" s="519"/>
      <c r="AA883" s="519"/>
      <c r="AB883" s="519"/>
      <c r="AC883" s="519"/>
      <c r="AD883" s="519"/>
      <c r="AE883" s="519"/>
      <c r="AF883" s="519"/>
      <c r="HQ883" s="519"/>
      <c r="HR883" s="519"/>
      <c r="HS883" s="519"/>
      <c r="HT883" s="519"/>
      <c r="HU883" s="519"/>
      <c r="HV883" s="519"/>
      <c r="HW883" s="519"/>
      <c r="HX883" s="519"/>
      <c r="HY883" s="519"/>
      <c r="HZ883" s="519"/>
      <c r="IA883" s="519"/>
      <c r="IB883" s="519"/>
      <c r="IC883" s="519"/>
      <c r="ID883" s="519"/>
      <c r="IE883" s="519"/>
      <c r="IF883" s="519"/>
      <c r="IG883" s="519"/>
      <c r="IH883" s="519"/>
      <c r="II883" s="519"/>
      <c r="IJ883" s="519"/>
      <c r="IK883" s="519"/>
      <c r="IL883" s="519"/>
      <c r="IM883" s="519"/>
      <c r="IN883" s="519"/>
      <c r="IO883" s="519"/>
      <c r="IP883" s="519"/>
      <c r="IQ883" s="519"/>
      <c r="IR883" s="519"/>
      <c r="IS883" s="519"/>
      <c r="IT883" s="519"/>
      <c r="IU883" s="519"/>
      <c r="IV883" s="519"/>
    </row>
    <row r="884" spans="1:8" s="508" customFormat="1" ht="39.75" customHeight="1">
      <c r="A884" s="541" t="s">
        <v>704</v>
      </c>
      <c r="B884" s="363">
        <v>11</v>
      </c>
      <c r="C884" s="363">
        <f t="shared" si="51"/>
        <v>28</v>
      </c>
      <c r="D884" s="25">
        <v>17</v>
      </c>
      <c r="E884" s="542">
        <f>D884/C884</f>
        <v>0.6071428571428571</v>
      </c>
      <c r="F884" s="543">
        <v>1</v>
      </c>
      <c r="G884" s="542">
        <f>(D884-F884)/F884</f>
        <v>16</v>
      </c>
      <c r="H884" s="544">
        <v>11</v>
      </c>
    </row>
    <row r="885" spans="1:256" s="509" customFormat="1" ht="24.75" customHeight="1">
      <c r="A885" s="541" t="s">
        <v>705</v>
      </c>
      <c r="B885" s="363"/>
      <c r="C885" s="363">
        <f t="shared" si="51"/>
        <v>0</v>
      </c>
      <c r="D885" s="25"/>
      <c r="E885" s="542"/>
      <c r="F885" s="543">
        <v>0</v>
      </c>
      <c r="G885" s="542"/>
      <c r="H885" s="518"/>
      <c r="I885" s="519"/>
      <c r="J885" s="519"/>
      <c r="K885" s="519"/>
      <c r="L885" s="519"/>
      <c r="M885" s="519"/>
      <c r="N885" s="519"/>
      <c r="O885" s="519"/>
      <c r="P885" s="519"/>
      <c r="Q885" s="519"/>
      <c r="R885" s="519"/>
      <c r="S885" s="519"/>
      <c r="T885" s="519"/>
      <c r="U885" s="519"/>
      <c r="V885" s="519"/>
      <c r="W885" s="519"/>
      <c r="X885" s="519"/>
      <c r="Y885" s="519"/>
      <c r="Z885" s="519"/>
      <c r="AA885" s="519"/>
      <c r="AB885" s="519"/>
      <c r="AC885" s="519"/>
      <c r="AD885" s="519"/>
      <c r="AE885" s="519"/>
      <c r="AF885" s="519"/>
      <c r="HQ885" s="519"/>
      <c r="HR885" s="519"/>
      <c r="HS885" s="519"/>
      <c r="HT885" s="519"/>
      <c r="HU885" s="519"/>
      <c r="HV885" s="519"/>
      <c r="HW885" s="519"/>
      <c r="HX885" s="519"/>
      <c r="HY885" s="519"/>
      <c r="HZ885" s="519"/>
      <c r="IA885" s="519"/>
      <c r="IB885" s="519"/>
      <c r="IC885" s="519"/>
      <c r="ID885" s="519"/>
      <c r="IE885" s="519"/>
      <c r="IF885" s="519"/>
      <c r="IG885" s="519"/>
      <c r="IH885" s="519"/>
      <c r="II885" s="519"/>
      <c r="IJ885" s="519"/>
      <c r="IK885" s="519"/>
      <c r="IL885" s="519"/>
      <c r="IM885" s="519"/>
      <c r="IN885" s="519"/>
      <c r="IO885" s="519"/>
      <c r="IP885" s="519"/>
      <c r="IQ885" s="519"/>
      <c r="IR885" s="519"/>
      <c r="IS885" s="519"/>
      <c r="IT885" s="519"/>
      <c r="IU885" s="519"/>
      <c r="IV885" s="519"/>
    </row>
    <row r="886" spans="1:8" s="508" customFormat="1" ht="24.75" customHeight="1">
      <c r="A886" s="541" t="s">
        <v>706</v>
      </c>
      <c r="B886" s="363">
        <v>350</v>
      </c>
      <c r="C886" s="363">
        <f t="shared" si="51"/>
        <v>570</v>
      </c>
      <c r="D886" s="25">
        <v>374</v>
      </c>
      <c r="E886" s="542">
        <f>D886/C886</f>
        <v>0.656140350877193</v>
      </c>
      <c r="F886" s="543">
        <v>340</v>
      </c>
      <c r="G886" s="542">
        <f>(D886-F886)/F886</f>
        <v>0.1</v>
      </c>
      <c r="H886" s="544">
        <v>196</v>
      </c>
    </row>
    <row r="887" spans="1:8" s="508" customFormat="1" ht="24.75" customHeight="1">
      <c r="A887" s="534" t="s">
        <v>707</v>
      </c>
      <c r="B887" s="360">
        <f>SUM(B888:B911)</f>
        <v>968</v>
      </c>
      <c r="C887" s="360">
        <f t="shared" si="51"/>
        <v>1159</v>
      </c>
      <c r="D887" s="360">
        <f>SUM(D888:D911)</f>
        <v>1001</v>
      </c>
      <c r="E887" s="536">
        <f>D887/C887</f>
        <v>0.8636755823986195</v>
      </c>
      <c r="F887" s="539">
        <f>SUM(F888:F911)</f>
        <v>727</v>
      </c>
      <c r="G887" s="536">
        <f>(D887-F887)/F887</f>
        <v>0.3768913342503439</v>
      </c>
      <c r="H887" s="540">
        <f>SUM(H888:H911)</f>
        <v>158</v>
      </c>
    </row>
    <row r="888" spans="1:256" s="510" customFormat="1" ht="24.75" customHeight="1">
      <c r="A888" s="541" t="s">
        <v>45</v>
      </c>
      <c r="B888" s="363">
        <v>175</v>
      </c>
      <c r="C888" s="363">
        <f t="shared" si="51"/>
        <v>183</v>
      </c>
      <c r="D888" s="25">
        <v>183</v>
      </c>
      <c r="E888" s="542">
        <f>D888/C888</f>
        <v>1</v>
      </c>
      <c r="F888" s="543">
        <v>156</v>
      </c>
      <c r="G888" s="542">
        <f>(D888-F888)/F888</f>
        <v>0.17307692307692307</v>
      </c>
      <c r="H888" s="518"/>
      <c r="I888" s="519"/>
      <c r="J888" s="519"/>
      <c r="K888" s="519"/>
      <c r="L888" s="519"/>
      <c r="M888" s="519"/>
      <c r="N888" s="519"/>
      <c r="O888" s="519"/>
      <c r="P888" s="519"/>
      <c r="Q888" s="519"/>
      <c r="R888" s="519"/>
      <c r="S888" s="519"/>
      <c r="T888" s="519"/>
      <c r="U888" s="519"/>
      <c r="V888" s="519"/>
      <c r="W888" s="519"/>
      <c r="X888" s="519"/>
      <c r="Y888" s="519"/>
      <c r="Z888" s="519"/>
      <c r="AA888" s="519"/>
      <c r="AB888" s="519"/>
      <c r="AC888" s="519"/>
      <c r="AD888" s="519"/>
      <c r="AE888" s="519"/>
      <c r="AF888" s="519"/>
      <c r="HQ888" s="519"/>
      <c r="HR888" s="519"/>
      <c r="HS888" s="519"/>
      <c r="HT888" s="519"/>
      <c r="HU888" s="519"/>
      <c r="HV888" s="519"/>
      <c r="HW888" s="519"/>
      <c r="HX888" s="519"/>
      <c r="HY888" s="519"/>
      <c r="HZ888" s="519"/>
      <c r="IA888" s="519"/>
      <c r="IB888" s="519"/>
      <c r="IC888" s="519"/>
      <c r="ID888" s="519"/>
      <c r="IE888" s="519"/>
      <c r="IF888" s="519"/>
      <c r="IG888" s="519"/>
      <c r="IH888" s="519"/>
      <c r="II888" s="519"/>
      <c r="IJ888" s="519"/>
      <c r="IK888" s="519"/>
      <c r="IL888" s="519"/>
      <c r="IM888" s="519"/>
      <c r="IN888" s="519"/>
      <c r="IO888" s="519"/>
      <c r="IP888" s="519"/>
      <c r="IQ888" s="519"/>
      <c r="IR888" s="519"/>
      <c r="IS888" s="519"/>
      <c r="IT888" s="519"/>
      <c r="IU888" s="519"/>
      <c r="IV888" s="519"/>
    </row>
    <row r="889" spans="1:8" s="508" customFormat="1" ht="24.75" customHeight="1">
      <c r="A889" s="541" t="s">
        <v>46</v>
      </c>
      <c r="B889" s="363"/>
      <c r="C889" s="363">
        <f t="shared" si="51"/>
        <v>0</v>
      </c>
      <c r="D889" s="25"/>
      <c r="E889" s="542"/>
      <c r="F889" s="543">
        <v>0</v>
      </c>
      <c r="G889" s="542"/>
      <c r="H889" s="544"/>
    </row>
    <row r="890" spans="1:256" s="510" customFormat="1" ht="24.75" customHeight="1">
      <c r="A890" s="541" t="s">
        <v>47</v>
      </c>
      <c r="B890" s="363"/>
      <c r="C890" s="363">
        <f t="shared" si="51"/>
        <v>0</v>
      </c>
      <c r="D890" s="25"/>
      <c r="E890" s="542"/>
      <c r="F890" s="543">
        <v>0</v>
      </c>
      <c r="G890" s="542"/>
      <c r="H890" s="518"/>
      <c r="I890" s="519"/>
      <c r="J890" s="519"/>
      <c r="K890" s="519"/>
      <c r="L890" s="519"/>
      <c r="M890" s="519"/>
      <c r="N890" s="519"/>
      <c r="O890" s="519"/>
      <c r="P890" s="519"/>
      <c r="Q890" s="519"/>
      <c r="R890" s="519"/>
      <c r="S890" s="519"/>
      <c r="T890" s="519"/>
      <c r="U890" s="519"/>
      <c r="V890" s="519"/>
      <c r="W890" s="519"/>
      <c r="X890" s="519"/>
      <c r="Y890" s="519"/>
      <c r="Z890" s="519"/>
      <c r="AA890" s="519"/>
      <c r="AB890" s="519"/>
      <c r="AC890" s="519"/>
      <c r="AD890" s="519"/>
      <c r="AE890" s="519"/>
      <c r="AF890" s="519"/>
      <c r="HQ890" s="519"/>
      <c r="HR890" s="519"/>
      <c r="HS890" s="519"/>
      <c r="HT890" s="519"/>
      <c r="HU890" s="519"/>
      <c r="HV890" s="519"/>
      <c r="HW890" s="519"/>
      <c r="HX890" s="519"/>
      <c r="HY890" s="519"/>
      <c r="HZ890" s="519"/>
      <c r="IA890" s="519"/>
      <c r="IB890" s="519"/>
      <c r="IC890" s="519"/>
      <c r="ID890" s="519"/>
      <c r="IE890" s="519"/>
      <c r="IF890" s="519"/>
      <c r="IG890" s="519"/>
      <c r="IH890" s="519"/>
      <c r="II890" s="519"/>
      <c r="IJ890" s="519"/>
      <c r="IK890" s="519"/>
      <c r="IL890" s="519"/>
      <c r="IM890" s="519"/>
      <c r="IN890" s="519"/>
      <c r="IO890" s="519"/>
      <c r="IP890" s="519"/>
      <c r="IQ890" s="519"/>
      <c r="IR890" s="519"/>
      <c r="IS890" s="519"/>
      <c r="IT890" s="519"/>
      <c r="IU890" s="519"/>
      <c r="IV890" s="519"/>
    </row>
    <row r="891" spans="1:8" s="508" customFormat="1" ht="24.75" customHeight="1">
      <c r="A891" s="541" t="s">
        <v>708</v>
      </c>
      <c r="B891" s="363">
        <v>123</v>
      </c>
      <c r="C891" s="363">
        <f t="shared" si="51"/>
        <v>117</v>
      </c>
      <c r="D891" s="25">
        <v>117</v>
      </c>
      <c r="E891" s="542">
        <f>D891/C891</f>
        <v>1</v>
      </c>
      <c r="F891" s="543">
        <v>112</v>
      </c>
      <c r="G891" s="542">
        <f>(D891-F891)/F891</f>
        <v>0.044642857142857144</v>
      </c>
      <c r="H891" s="544"/>
    </row>
    <row r="892" spans="1:256" s="510" customFormat="1" ht="24.75" customHeight="1">
      <c r="A892" s="541" t="s">
        <v>709</v>
      </c>
      <c r="B892" s="363">
        <v>16</v>
      </c>
      <c r="C892" s="363">
        <f t="shared" si="51"/>
        <v>45</v>
      </c>
      <c r="D892" s="25">
        <v>18</v>
      </c>
      <c r="E892" s="542">
        <f>D892/C892</f>
        <v>0.4</v>
      </c>
      <c r="F892" s="543">
        <v>1</v>
      </c>
      <c r="G892" s="542">
        <f>(D892-F892)/F892</f>
        <v>17</v>
      </c>
      <c r="H892" s="518">
        <v>27</v>
      </c>
      <c r="I892" s="519"/>
      <c r="J892" s="519"/>
      <c r="K892" s="519"/>
      <c r="L892" s="519"/>
      <c r="M892" s="519"/>
      <c r="N892" s="519"/>
      <c r="O892" s="519"/>
      <c r="P892" s="519"/>
      <c r="Q892" s="519"/>
      <c r="R892" s="519"/>
      <c r="S892" s="519"/>
      <c r="T892" s="519"/>
      <c r="U892" s="519"/>
      <c r="V892" s="519"/>
      <c r="W892" s="519"/>
      <c r="X892" s="519"/>
      <c r="Y892" s="519"/>
      <c r="Z892" s="519"/>
      <c r="AA892" s="519"/>
      <c r="AB892" s="519"/>
      <c r="AC892" s="519"/>
      <c r="AD892" s="519"/>
      <c r="AE892" s="519"/>
      <c r="AF892" s="519"/>
      <c r="HQ892" s="519"/>
      <c r="HR892" s="519"/>
      <c r="HS892" s="519"/>
      <c r="HT892" s="519"/>
      <c r="HU892" s="519"/>
      <c r="HV892" s="519"/>
      <c r="HW892" s="519"/>
      <c r="HX892" s="519"/>
      <c r="HY892" s="519"/>
      <c r="HZ892" s="519"/>
      <c r="IA892" s="519"/>
      <c r="IB892" s="519"/>
      <c r="IC892" s="519"/>
      <c r="ID892" s="519"/>
      <c r="IE892" s="519"/>
      <c r="IF892" s="519"/>
      <c r="IG892" s="519"/>
      <c r="IH892" s="519"/>
      <c r="II892" s="519"/>
      <c r="IJ892" s="519"/>
      <c r="IK892" s="519"/>
      <c r="IL892" s="519"/>
      <c r="IM892" s="519"/>
      <c r="IN892" s="519"/>
      <c r="IO892" s="519"/>
      <c r="IP892" s="519"/>
      <c r="IQ892" s="519"/>
      <c r="IR892" s="519"/>
      <c r="IS892" s="519"/>
      <c r="IT892" s="519"/>
      <c r="IU892" s="519"/>
      <c r="IV892" s="519"/>
    </row>
    <row r="893" spans="1:8" s="508" customFormat="1" ht="24.75" customHeight="1">
      <c r="A893" s="541" t="s">
        <v>710</v>
      </c>
      <c r="B893" s="363"/>
      <c r="C893" s="363">
        <f t="shared" si="51"/>
        <v>0</v>
      </c>
      <c r="D893" s="25"/>
      <c r="E893" s="542"/>
      <c r="F893" s="543">
        <v>0</v>
      </c>
      <c r="G893" s="542"/>
      <c r="H893" s="544"/>
    </row>
    <row r="894" spans="1:256" s="510" customFormat="1" ht="24.75" customHeight="1">
      <c r="A894" s="541" t="s">
        <v>711</v>
      </c>
      <c r="B894" s="363">
        <v>23</v>
      </c>
      <c r="C894" s="363">
        <f t="shared" si="51"/>
        <v>45</v>
      </c>
      <c r="D894" s="25">
        <v>45</v>
      </c>
      <c r="E894" s="542">
        <f>D894/C894</f>
        <v>1</v>
      </c>
      <c r="F894" s="543">
        <v>0</v>
      </c>
      <c r="G894" s="542"/>
      <c r="H894" s="518"/>
      <c r="I894" s="519"/>
      <c r="J894" s="519"/>
      <c r="K894" s="519"/>
      <c r="L894" s="519"/>
      <c r="M894" s="519"/>
      <c r="N894" s="519"/>
      <c r="O894" s="519"/>
      <c r="P894" s="519"/>
      <c r="Q894" s="519"/>
      <c r="R894" s="519"/>
      <c r="S894" s="519"/>
      <c r="T894" s="519"/>
      <c r="U894" s="519"/>
      <c r="V894" s="519"/>
      <c r="W894" s="519"/>
      <c r="X894" s="519"/>
      <c r="Y894" s="519"/>
      <c r="Z894" s="519"/>
      <c r="AA894" s="519"/>
      <c r="AB894" s="519"/>
      <c r="AC894" s="519"/>
      <c r="AD894" s="519"/>
      <c r="AE894" s="519"/>
      <c r="AF894" s="519"/>
      <c r="HQ894" s="519"/>
      <c r="HR894" s="519"/>
      <c r="HS894" s="519"/>
      <c r="HT894" s="519"/>
      <c r="HU894" s="519"/>
      <c r="HV894" s="519"/>
      <c r="HW894" s="519"/>
      <c r="HX894" s="519"/>
      <c r="HY894" s="519"/>
      <c r="HZ894" s="519"/>
      <c r="IA894" s="519"/>
      <c r="IB894" s="519"/>
      <c r="IC894" s="519"/>
      <c r="ID894" s="519"/>
      <c r="IE894" s="519"/>
      <c r="IF894" s="519"/>
      <c r="IG894" s="519"/>
      <c r="IH894" s="519"/>
      <c r="II894" s="519"/>
      <c r="IJ894" s="519"/>
      <c r="IK894" s="519"/>
      <c r="IL894" s="519"/>
      <c r="IM894" s="519"/>
      <c r="IN894" s="519"/>
      <c r="IO894" s="519"/>
      <c r="IP894" s="519"/>
      <c r="IQ894" s="519"/>
      <c r="IR894" s="519"/>
      <c r="IS894" s="519"/>
      <c r="IT894" s="519"/>
      <c r="IU894" s="519"/>
      <c r="IV894" s="519"/>
    </row>
    <row r="895" spans="1:8" s="508" customFormat="1" ht="24.75" customHeight="1">
      <c r="A895" s="541" t="s">
        <v>712</v>
      </c>
      <c r="B895" s="363">
        <v>79</v>
      </c>
      <c r="C895" s="363">
        <f t="shared" si="51"/>
        <v>132</v>
      </c>
      <c r="D895" s="25">
        <v>132</v>
      </c>
      <c r="E895" s="542">
        <f>D895/C895</f>
        <v>1</v>
      </c>
      <c r="F895" s="537">
        <v>0</v>
      </c>
      <c r="G895" s="542"/>
      <c r="H895" s="544"/>
    </row>
    <row r="896" spans="1:8" s="508" customFormat="1" ht="24.75" customHeight="1" hidden="1">
      <c r="A896" s="541" t="s">
        <v>713</v>
      </c>
      <c r="B896" s="363"/>
      <c r="C896" s="363">
        <f t="shared" si="51"/>
        <v>0</v>
      </c>
      <c r="D896" s="25"/>
      <c r="E896" s="542"/>
      <c r="F896" s="539">
        <v>0</v>
      </c>
      <c r="G896" s="542"/>
      <c r="H896" s="544"/>
    </row>
    <row r="897" spans="1:256" s="510" customFormat="1" ht="24.75" customHeight="1" hidden="1">
      <c r="A897" s="541" t="s">
        <v>714</v>
      </c>
      <c r="B897" s="363"/>
      <c r="C897" s="363">
        <f t="shared" si="51"/>
        <v>0</v>
      </c>
      <c r="D897" s="25"/>
      <c r="E897" s="542"/>
      <c r="F897" s="543">
        <v>0</v>
      </c>
      <c r="G897" s="542"/>
      <c r="H897" s="518"/>
      <c r="I897" s="519"/>
      <c r="J897" s="519"/>
      <c r="K897" s="519"/>
      <c r="L897" s="519"/>
      <c r="M897" s="519"/>
      <c r="N897" s="519"/>
      <c r="O897" s="519"/>
      <c r="P897" s="519"/>
      <c r="Q897" s="519"/>
      <c r="R897" s="519"/>
      <c r="S897" s="519"/>
      <c r="T897" s="519"/>
      <c r="U897" s="519"/>
      <c r="V897" s="519"/>
      <c r="W897" s="519"/>
      <c r="X897" s="519"/>
      <c r="Y897" s="519"/>
      <c r="Z897" s="519"/>
      <c r="AA897" s="519"/>
      <c r="AB897" s="519"/>
      <c r="AC897" s="519"/>
      <c r="AD897" s="519"/>
      <c r="AE897" s="519"/>
      <c r="AF897" s="519"/>
      <c r="HQ897" s="519"/>
      <c r="HR897" s="519"/>
      <c r="HS897" s="519"/>
      <c r="HT897" s="519"/>
      <c r="HU897" s="519"/>
      <c r="HV897" s="519"/>
      <c r="HW897" s="519"/>
      <c r="HX897" s="519"/>
      <c r="HY897" s="519"/>
      <c r="HZ897" s="519"/>
      <c r="IA897" s="519"/>
      <c r="IB897" s="519"/>
      <c r="IC897" s="519"/>
      <c r="ID897" s="519"/>
      <c r="IE897" s="519"/>
      <c r="IF897" s="519"/>
      <c r="IG897" s="519"/>
      <c r="IH897" s="519"/>
      <c r="II897" s="519"/>
      <c r="IJ897" s="519"/>
      <c r="IK897" s="519"/>
      <c r="IL897" s="519"/>
      <c r="IM897" s="519"/>
      <c r="IN897" s="519"/>
      <c r="IO897" s="519"/>
      <c r="IP897" s="519"/>
      <c r="IQ897" s="519"/>
      <c r="IR897" s="519"/>
      <c r="IS897" s="519"/>
      <c r="IT897" s="519"/>
      <c r="IU897" s="519"/>
      <c r="IV897" s="519"/>
    </row>
    <row r="898" spans="1:256" s="510" customFormat="1" ht="24.75" customHeight="1" hidden="1">
      <c r="A898" s="541" t="s">
        <v>715</v>
      </c>
      <c r="B898" s="363"/>
      <c r="C898" s="363">
        <f t="shared" si="51"/>
        <v>0</v>
      </c>
      <c r="D898" s="25"/>
      <c r="E898" s="542"/>
      <c r="F898" s="543">
        <v>0</v>
      </c>
      <c r="G898" s="542"/>
      <c r="H898" s="518"/>
      <c r="I898" s="519"/>
      <c r="J898" s="519"/>
      <c r="K898" s="519"/>
      <c r="L898" s="519"/>
      <c r="M898" s="519"/>
      <c r="N898" s="519"/>
      <c r="O898" s="519"/>
      <c r="P898" s="519"/>
      <c r="Q898" s="519"/>
      <c r="R898" s="519"/>
      <c r="S898" s="519"/>
      <c r="T898" s="519"/>
      <c r="U898" s="519"/>
      <c r="V898" s="519"/>
      <c r="W898" s="519"/>
      <c r="X898" s="519"/>
      <c r="Y898" s="519"/>
      <c r="Z898" s="519"/>
      <c r="AA898" s="519"/>
      <c r="AB898" s="519"/>
      <c r="AC898" s="519"/>
      <c r="AD898" s="519"/>
      <c r="AE898" s="519"/>
      <c r="AF898" s="519"/>
      <c r="HQ898" s="519"/>
      <c r="HR898" s="519"/>
      <c r="HS898" s="519"/>
      <c r="HT898" s="519"/>
      <c r="HU898" s="519"/>
      <c r="HV898" s="519"/>
      <c r="HW898" s="519"/>
      <c r="HX898" s="519"/>
      <c r="HY898" s="519"/>
      <c r="HZ898" s="519"/>
      <c r="IA898" s="519"/>
      <c r="IB898" s="519"/>
      <c r="IC898" s="519"/>
      <c r="ID898" s="519"/>
      <c r="IE898" s="519"/>
      <c r="IF898" s="519"/>
      <c r="IG898" s="519"/>
      <c r="IH898" s="519"/>
      <c r="II898" s="519"/>
      <c r="IJ898" s="519"/>
      <c r="IK898" s="519"/>
      <c r="IL898" s="519"/>
      <c r="IM898" s="519"/>
      <c r="IN898" s="519"/>
      <c r="IO898" s="519"/>
      <c r="IP898" s="519"/>
      <c r="IQ898" s="519"/>
      <c r="IR898" s="519"/>
      <c r="IS898" s="519"/>
      <c r="IT898" s="519"/>
      <c r="IU898" s="519"/>
      <c r="IV898" s="519"/>
    </row>
    <row r="899" spans="1:256" s="510" customFormat="1" ht="24.75" customHeight="1" hidden="1">
      <c r="A899" s="541" t="s">
        <v>716</v>
      </c>
      <c r="B899" s="363"/>
      <c r="C899" s="363">
        <f t="shared" si="51"/>
        <v>0</v>
      </c>
      <c r="D899" s="25"/>
      <c r="E899" s="542"/>
      <c r="F899" s="543">
        <v>0</v>
      </c>
      <c r="G899" s="542"/>
      <c r="H899" s="518"/>
      <c r="I899" s="519"/>
      <c r="J899" s="519"/>
      <c r="K899" s="519"/>
      <c r="L899" s="519"/>
      <c r="M899" s="519"/>
      <c r="N899" s="519"/>
      <c r="O899" s="519"/>
      <c r="P899" s="519"/>
      <c r="Q899" s="519"/>
      <c r="R899" s="519"/>
      <c r="S899" s="519"/>
      <c r="T899" s="519"/>
      <c r="U899" s="519"/>
      <c r="V899" s="519"/>
      <c r="W899" s="519"/>
      <c r="X899" s="519"/>
      <c r="Y899" s="519"/>
      <c r="Z899" s="519"/>
      <c r="AA899" s="519"/>
      <c r="AB899" s="519"/>
      <c r="AC899" s="519"/>
      <c r="AD899" s="519"/>
      <c r="AE899" s="519"/>
      <c r="AF899" s="519"/>
      <c r="HQ899" s="519"/>
      <c r="HR899" s="519"/>
      <c r="HS899" s="519"/>
      <c r="HT899" s="519"/>
      <c r="HU899" s="519"/>
      <c r="HV899" s="519"/>
      <c r="HW899" s="519"/>
      <c r="HX899" s="519"/>
      <c r="HY899" s="519"/>
      <c r="HZ899" s="519"/>
      <c r="IA899" s="519"/>
      <c r="IB899" s="519"/>
      <c r="IC899" s="519"/>
      <c r="ID899" s="519"/>
      <c r="IE899" s="519"/>
      <c r="IF899" s="519"/>
      <c r="IG899" s="519"/>
      <c r="IH899" s="519"/>
      <c r="II899" s="519"/>
      <c r="IJ899" s="519"/>
      <c r="IK899" s="519"/>
      <c r="IL899" s="519"/>
      <c r="IM899" s="519"/>
      <c r="IN899" s="519"/>
      <c r="IO899" s="519"/>
      <c r="IP899" s="519"/>
      <c r="IQ899" s="519"/>
      <c r="IR899" s="519"/>
      <c r="IS899" s="519"/>
      <c r="IT899" s="519"/>
      <c r="IU899" s="519"/>
      <c r="IV899" s="519"/>
    </row>
    <row r="900" spans="1:256" s="510" customFormat="1" ht="24.75" customHeight="1" hidden="1">
      <c r="A900" s="541" t="s">
        <v>717</v>
      </c>
      <c r="B900" s="363"/>
      <c r="C900" s="363">
        <f t="shared" si="51"/>
        <v>0</v>
      </c>
      <c r="D900" s="25"/>
      <c r="E900" s="542"/>
      <c r="F900" s="543">
        <v>0</v>
      </c>
      <c r="G900" s="542"/>
      <c r="H900" s="518"/>
      <c r="I900" s="519"/>
      <c r="J900" s="519"/>
      <c r="K900" s="519"/>
      <c r="L900" s="519"/>
      <c r="M900" s="519"/>
      <c r="N900" s="519"/>
      <c r="O900" s="519"/>
      <c r="P900" s="519"/>
      <c r="Q900" s="519"/>
      <c r="R900" s="519"/>
      <c r="S900" s="519"/>
      <c r="T900" s="519"/>
      <c r="U900" s="519"/>
      <c r="V900" s="519"/>
      <c r="W900" s="519"/>
      <c r="X900" s="519"/>
      <c r="Y900" s="519"/>
      <c r="Z900" s="519"/>
      <c r="AA900" s="519"/>
      <c r="AB900" s="519"/>
      <c r="AC900" s="519"/>
      <c r="AD900" s="519"/>
      <c r="AE900" s="519"/>
      <c r="AF900" s="519"/>
      <c r="HQ900" s="519"/>
      <c r="HR900" s="519"/>
      <c r="HS900" s="519"/>
      <c r="HT900" s="519"/>
      <c r="HU900" s="519"/>
      <c r="HV900" s="519"/>
      <c r="HW900" s="519"/>
      <c r="HX900" s="519"/>
      <c r="HY900" s="519"/>
      <c r="HZ900" s="519"/>
      <c r="IA900" s="519"/>
      <c r="IB900" s="519"/>
      <c r="IC900" s="519"/>
      <c r="ID900" s="519"/>
      <c r="IE900" s="519"/>
      <c r="IF900" s="519"/>
      <c r="IG900" s="519"/>
      <c r="IH900" s="519"/>
      <c r="II900" s="519"/>
      <c r="IJ900" s="519"/>
      <c r="IK900" s="519"/>
      <c r="IL900" s="519"/>
      <c r="IM900" s="519"/>
      <c r="IN900" s="519"/>
      <c r="IO900" s="519"/>
      <c r="IP900" s="519"/>
      <c r="IQ900" s="519"/>
      <c r="IR900" s="519"/>
      <c r="IS900" s="519"/>
      <c r="IT900" s="519"/>
      <c r="IU900" s="519"/>
      <c r="IV900" s="519"/>
    </row>
    <row r="901" spans="1:256" s="510" customFormat="1" ht="24.75" customHeight="1" hidden="1">
      <c r="A901" s="541" t="s">
        <v>718</v>
      </c>
      <c r="B901" s="363"/>
      <c r="C901" s="363">
        <f t="shared" si="51"/>
        <v>0</v>
      </c>
      <c r="D901" s="25"/>
      <c r="E901" s="542"/>
      <c r="F901" s="543">
        <v>0</v>
      </c>
      <c r="G901" s="542"/>
      <c r="H901" s="518"/>
      <c r="I901" s="519"/>
      <c r="J901" s="519"/>
      <c r="K901" s="519"/>
      <c r="L901" s="519"/>
      <c r="M901" s="519"/>
      <c r="N901" s="519"/>
      <c r="O901" s="519"/>
      <c r="P901" s="519"/>
      <c r="Q901" s="519"/>
      <c r="R901" s="519"/>
      <c r="S901" s="519"/>
      <c r="T901" s="519"/>
      <c r="U901" s="519"/>
      <c r="V901" s="519"/>
      <c r="W901" s="519"/>
      <c r="X901" s="519"/>
      <c r="Y901" s="519"/>
      <c r="Z901" s="519"/>
      <c r="AA901" s="519"/>
      <c r="AB901" s="519"/>
      <c r="AC901" s="519"/>
      <c r="AD901" s="519"/>
      <c r="AE901" s="519"/>
      <c r="AF901" s="519"/>
      <c r="HQ901" s="519"/>
      <c r="HR901" s="519"/>
      <c r="HS901" s="519"/>
      <c r="HT901" s="519"/>
      <c r="HU901" s="519"/>
      <c r="HV901" s="519"/>
      <c r="HW901" s="519"/>
      <c r="HX901" s="519"/>
      <c r="HY901" s="519"/>
      <c r="HZ901" s="519"/>
      <c r="IA901" s="519"/>
      <c r="IB901" s="519"/>
      <c r="IC901" s="519"/>
      <c r="ID901" s="519"/>
      <c r="IE901" s="519"/>
      <c r="IF901" s="519"/>
      <c r="IG901" s="519"/>
      <c r="IH901" s="519"/>
      <c r="II901" s="519"/>
      <c r="IJ901" s="519"/>
      <c r="IK901" s="519"/>
      <c r="IL901" s="519"/>
      <c r="IM901" s="519"/>
      <c r="IN901" s="519"/>
      <c r="IO901" s="519"/>
      <c r="IP901" s="519"/>
      <c r="IQ901" s="519"/>
      <c r="IR901" s="519"/>
      <c r="IS901" s="519"/>
      <c r="IT901" s="519"/>
      <c r="IU901" s="519"/>
      <c r="IV901" s="519"/>
    </row>
    <row r="902" spans="1:256" s="510" customFormat="1" ht="24.75" customHeight="1" hidden="1">
      <c r="A902" s="541" t="s">
        <v>719</v>
      </c>
      <c r="B902" s="363"/>
      <c r="C902" s="363">
        <f t="shared" si="51"/>
        <v>0</v>
      </c>
      <c r="D902" s="25"/>
      <c r="E902" s="542"/>
      <c r="F902" s="543">
        <v>0</v>
      </c>
      <c r="G902" s="542"/>
      <c r="H902" s="518"/>
      <c r="I902" s="519"/>
      <c r="J902" s="519"/>
      <c r="K902" s="519"/>
      <c r="L902" s="519"/>
      <c r="M902" s="519"/>
      <c r="N902" s="519"/>
      <c r="O902" s="519"/>
      <c r="P902" s="519"/>
      <c r="Q902" s="519"/>
      <c r="R902" s="519"/>
      <c r="S902" s="519"/>
      <c r="T902" s="519"/>
      <c r="U902" s="519"/>
      <c r="V902" s="519"/>
      <c r="W902" s="519"/>
      <c r="X902" s="519"/>
      <c r="Y902" s="519"/>
      <c r="Z902" s="519"/>
      <c r="AA902" s="519"/>
      <c r="AB902" s="519"/>
      <c r="AC902" s="519"/>
      <c r="AD902" s="519"/>
      <c r="AE902" s="519"/>
      <c r="AF902" s="519"/>
      <c r="HQ902" s="519"/>
      <c r="HR902" s="519"/>
      <c r="HS902" s="519"/>
      <c r="HT902" s="519"/>
      <c r="HU902" s="519"/>
      <c r="HV902" s="519"/>
      <c r="HW902" s="519"/>
      <c r="HX902" s="519"/>
      <c r="HY902" s="519"/>
      <c r="HZ902" s="519"/>
      <c r="IA902" s="519"/>
      <c r="IB902" s="519"/>
      <c r="IC902" s="519"/>
      <c r="ID902" s="519"/>
      <c r="IE902" s="519"/>
      <c r="IF902" s="519"/>
      <c r="IG902" s="519"/>
      <c r="IH902" s="519"/>
      <c r="II902" s="519"/>
      <c r="IJ902" s="519"/>
      <c r="IK902" s="519"/>
      <c r="IL902" s="519"/>
      <c r="IM902" s="519"/>
      <c r="IN902" s="519"/>
      <c r="IO902" s="519"/>
      <c r="IP902" s="519"/>
      <c r="IQ902" s="519"/>
      <c r="IR902" s="519"/>
      <c r="IS902" s="519"/>
      <c r="IT902" s="519"/>
      <c r="IU902" s="519"/>
      <c r="IV902" s="519"/>
    </row>
    <row r="903" spans="1:256" s="510" customFormat="1" ht="24.75" customHeight="1" hidden="1">
      <c r="A903" s="541" t="s">
        <v>720</v>
      </c>
      <c r="B903" s="363"/>
      <c r="C903" s="363">
        <f aca="true" t="shared" si="54" ref="C903:C966">D903+H903</f>
        <v>0</v>
      </c>
      <c r="D903" s="25"/>
      <c r="E903" s="542"/>
      <c r="F903" s="543">
        <v>0</v>
      </c>
      <c r="G903" s="542"/>
      <c r="H903" s="518"/>
      <c r="I903" s="519"/>
      <c r="J903" s="519"/>
      <c r="K903" s="519"/>
      <c r="L903" s="519"/>
      <c r="M903" s="519"/>
      <c r="N903" s="519"/>
      <c r="O903" s="519"/>
      <c r="P903" s="519"/>
      <c r="Q903" s="519"/>
      <c r="R903" s="519"/>
      <c r="S903" s="519"/>
      <c r="T903" s="519"/>
      <c r="U903" s="519"/>
      <c r="V903" s="519"/>
      <c r="W903" s="519"/>
      <c r="X903" s="519"/>
      <c r="Y903" s="519"/>
      <c r="Z903" s="519"/>
      <c r="AA903" s="519"/>
      <c r="AB903" s="519"/>
      <c r="AC903" s="519"/>
      <c r="AD903" s="519"/>
      <c r="AE903" s="519"/>
      <c r="AF903" s="519"/>
      <c r="HQ903" s="519"/>
      <c r="HR903" s="519"/>
      <c r="HS903" s="519"/>
      <c r="HT903" s="519"/>
      <c r="HU903" s="519"/>
      <c r="HV903" s="519"/>
      <c r="HW903" s="519"/>
      <c r="HX903" s="519"/>
      <c r="HY903" s="519"/>
      <c r="HZ903" s="519"/>
      <c r="IA903" s="519"/>
      <c r="IB903" s="519"/>
      <c r="IC903" s="519"/>
      <c r="ID903" s="519"/>
      <c r="IE903" s="519"/>
      <c r="IF903" s="519"/>
      <c r="IG903" s="519"/>
      <c r="IH903" s="519"/>
      <c r="II903" s="519"/>
      <c r="IJ903" s="519"/>
      <c r="IK903" s="519"/>
      <c r="IL903" s="519"/>
      <c r="IM903" s="519"/>
      <c r="IN903" s="519"/>
      <c r="IO903" s="519"/>
      <c r="IP903" s="519"/>
      <c r="IQ903" s="519"/>
      <c r="IR903" s="519"/>
      <c r="IS903" s="519"/>
      <c r="IT903" s="519"/>
      <c r="IU903" s="519"/>
      <c r="IV903" s="519"/>
    </row>
    <row r="904" spans="1:256" s="510" customFormat="1" ht="24.75" customHeight="1" hidden="1">
      <c r="A904" s="541" t="s">
        <v>721</v>
      </c>
      <c r="B904" s="363"/>
      <c r="C904" s="363">
        <f t="shared" si="54"/>
        <v>0</v>
      </c>
      <c r="D904" s="25"/>
      <c r="E904" s="542"/>
      <c r="F904" s="543">
        <v>0</v>
      </c>
      <c r="G904" s="542"/>
      <c r="H904" s="518"/>
      <c r="I904" s="519"/>
      <c r="J904" s="519"/>
      <c r="K904" s="519"/>
      <c r="L904" s="519"/>
      <c r="M904" s="519"/>
      <c r="N904" s="519"/>
      <c r="O904" s="519"/>
      <c r="P904" s="519"/>
      <c r="Q904" s="519"/>
      <c r="R904" s="519"/>
      <c r="S904" s="519"/>
      <c r="T904" s="519"/>
      <c r="U904" s="519"/>
      <c r="V904" s="519"/>
      <c r="W904" s="519"/>
      <c r="X904" s="519"/>
      <c r="Y904" s="519"/>
      <c r="Z904" s="519"/>
      <c r="AA904" s="519"/>
      <c r="AB904" s="519"/>
      <c r="AC904" s="519"/>
      <c r="AD904" s="519"/>
      <c r="AE904" s="519"/>
      <c r="AF904" s="519"/>
      <c r="HQ904" s="519"/>
      <c r="HR904" s="519"/>
      <c r="HS904" s="519"/>
      <c r="HT904" s="519"/>
      <c r="HU904" s="519"/>
      <c r="HV904" s="519"/>
      <c r="HW904" s="519"/>
      <c r="HX904" s="519"/>
      <c r="HY904" s="519"/>
      <c r="HZ904" s="519"/>
      <c r="IA904" s="519"/>
      <c r="IB904" s="519"/>
      <c r="IC904" s="519"/>
      <c r="ID904" s="519"/>
      <c r="IE904" s="519"/>
      <c r="IF904" s="519"/>
      <c r="IG904" s="519"/>
      <c r="IH904" s="519"/>
      <c r="II904" s="519"/>
      <c r="IJ904" s="519"/>
      <c r="IK904" s="519"/>
      <c r="IL904" s="519"/>
      <c r="IM904" s="519"/>
      <c r="IN904" s="519"/>
      <c r="IO904" s="519"/>
      <c r="IP904" s="519"/>
      <c r="IQ904" s="519"/>
      <c r="IR904" s="519"/>
      <c r="IS904" s="519"/>
      <c r="IT904" s="519"/>
      <c r="IU904" s="519"/>
      <c r="IV904" s="519"/>
    </row>
    <row r="905" spans="1:256" s="510" customFormat="1" ht="24.75" customHeight="1" hidden="1">
      <c r="A905" s="541" t="s">
        <v>722</v>
      </c>
      <c r="B905" s="363"/>
      <c r="C905" s="363">
        <f t="shared" si="54"/>
        <v>0</v>
      </c>
      <c r="D905" s="25"/>
      <c r="E905" s="542"/>
      <c r="F905" s="543">
        <v>0</v>
      </c>
      <c r="G905" s="542"/>
      <c r="H905" s="518"/>
      <c r="I905" s="519"/>
      <c r="J905" s="519"/>
      <c r="K905" s="519"/>
      <c r="L905" s="519"/>
      <c r="M905" s="519"/>
      <c r="N905" s="519"/>
      <c r="O905" s="519"/>
      <c r="P905" s="519"/>
      <c r="Q905" s="519"/>
      <c r="R905" s="519"/>
      <c r="S905" s="519"/>
      <c r="T905" s="519"/>
      <c r="U905" s="519"/>
      <c r="V905" s="519"/>
      <c r="W905" s="519"/>
      <c r="X905" s="519"/>
      <c r="Y905" s="519"/>
      <c r="Z905" s="519"/>
      <c r="AA905" s="519"/>
      <c r="AB905" s="519"/>
      <c r="AC905" s="519"/>
      <c r="AD905" s="519"/>
      <c r="AE905" s="519"/>
      <c r="AF905" s="519"/>
      <c r="HQ905" s="519"/>
      <c r="HR905" s="519"/>
      <c r="HS905" s="519"/>
      <c r="HT905" s="519"/>
      <c r="HU905" s="519"/>
      <c r="HV905" s="519"/>
      <c r="HW905" s="519"/>
      <c r="HX905" s="519"/>
      <c r="HY905" s="519"/>
      <c r="HZ905" s="519"/>
      <c r="IA905" s="519"/>
      <c r="IB905" s="519"/>
      <c r="IC905" s="519"/>
      <c r="ID905" s="519"/>
      <c r="IE905" s="519"/>
      <c r="IF905" s="519"/>
      <c r="IG905" s="519"/>
      <c r="IH905" s="519"/>
      <c r="II905" s="519"/>
      <c r="IJ905" s="519"/>
      <c r="IK905" s="519"/>
      <c r="IL905" s="519"/>
      <c r="IM905" s="519"/>
      <c r="IN905" s="519"/>
      <c r="IO905" s="519"/>
      <c r="IP905" s="519"/>
      <c r="IQ905" s="519"/>
      <c r="IR905" s="519"/>
      <c r="IS905" s="519"/>
      <c r="IT905" s="519"/>
      <c r="IU905" s="519"/>
      <c r="IV905" s="519"/>
    </row>
    <row r="906" spans="1:256" s="510" customFormat="1" ht="39.75" customHeight="1" hidden="1">
      <c r="A906" s="541" t="s">
        <v>723</v>
      </c>
      <c r="B906" s="363"/>
      <c r="C906" s="363">
        <f t="shared" si="54"/>
        <v>0</v>
      </c>
      <c r="D906" s="25"/>
      <c r="E906" s="542"/>
      <c r="F906" s="543">
        <v>0</v>
      </c>
      <c r="G906" s="542"/>
      <c r="H906" s="518"/>
      <c r="I906" s="519"/>
      <c r="J906" s="519"/>
      <c r="K906" s="519"/>
      <c r="L906" s="519"/>
      <c r="M906" s="519"/>
      <c r="N906" s="519"/>
      <c r="O906" s="519"/>
      <c r="P906" s="519"/>
      <c r="Q906" s="519"/>
      <c r="R906" s="519"/>
      <c r="S906" s="519"/>
      <c r="T906" s="519"/>
      <c r="U906" s="519"/>
      <c r="V906" s="519"/>
      <c r="W906" s="519"/>
      <c r="X906" s="519"/>
      <c r="Y906" s="519"/>
      <c r="Z906" s="519"/>
      <c r="AA906" s="519"/>
      <c r="AB906" s="519"/>
      <c r="AC906" s="519"/>
      <c r="AD906" s="519"/>
      <c r="AE906" s="519"/>
      <c r="AF906" s="519"/>
      <c r="HQ906" s="519"/>
      <c r="HR906" s="519"/>
      <c r="HS906" s="519"/>
      <c r="HT906" s="519"/>
      <c r="HU906" s="519"/>
      <c r="HV906" s="519"/>
      <c r="HW906" s="519"/>
      <c r="HX906" s="519"/>
      <c r="HY906" s="519"/>
      <c r="HZ906" s="519"/>
      <c r="IA906" s="519"/>
      <c r="IB906" s="519"/>
      <c r="IC906" s="519"/>
      <c r="ID906" s="519"/>
      <c r="IE906" s="519"/>
      <c r="IF906" s="519"/>
      <c r="IG906" s="519"/>
      <c r="IH906" s="519"/>
      <c r="II906" s="519"/>
      <c r="IJ906" s="519"/>
      <c r="IK906" s="519"/>
      <c r="IL906" s="519"/>
      <c r="IM906" s="519"/>
      <c r="IN906" s="519"/>
      <c r="IO906" s="519"/>
      <c r="IP906" s="519"/>
      <c r="IQ906" s="519"/>
      <c r="IR906" s="519"/>
      <c r="IS906" s="519"/>
      <c r="IT906" s="519"/>
      <c r="IU906" s="519"/>
      <c r="IV906" s="519"/>
    </row>
    <row r="907" spans="1:9" s="508" customFormat="1" ht="24.75" customHeight="1">
      <c r="A907" s="541" t="s">
        <v>724</v>
      </c>
      <c r="B907" s="363">
        <v>96</v>
      </c>
      <c r="C907" s="363">
        <f t="shared" si="54"/>
        <v>536</v>
      </c>
      <c r="D907" s="25">
        <v>418</v>
      </c>
      <c r="E907" s="542">
        <f aca="true" t="shared" si="55" ref="E907:E913">D907/C907</f>
        <v>0.7798507462686567</v>
      </c>
      <c r="F907" s="545">
        <v>432</v>
      </c>
      <c r="G907" s="542">
        <f aca="true" t="shared" si="56" ref="G907:G913">(D907-F907)/F907</f>
        <v>-0.032407407407407406</v>
      </c>
      <c r="H907" s="508">
        <v>118</v>
      </c>
      <c r="I907" s="544"/>
    </row>
    <row r="908" spans="1:256" s="510" customFormat="1" ht="24.75" customHeight="1">
      <c r="A908" s="541" t="s">
        <v>725</v>
      </c>
      <c r="B908" s="363"/>
      <c r="C908" s="363">
        <f t="shared" si="54"/>
        <v>0</v>
      </c>
      <c r="D908" s="25"/>
      <c r="E908" s="542"/>
      <c r="F908" s="539">
        <v>0</v>
      </c>
      <c r="G908" s="542"/>
      <c r="H908" s="518"/>
      <c r="I908" s="544"/>
      <c r="J908" s="519"/>
      <c r="K908" s="519"/>
      <c r="L908" s="519"/>
      <c r="M908" s="519"/>
      <c r="N908" s="519"/>
      <c r="O908" s="519"/>
      <c r="P908" s="519"/>
      <c r="Q908" s="519"/>
      <c r="R908" s="519"/>
      <c r="S908" s="519"/>
      <c r="T908" s="519"/>
      <c r="U908" s="519"/>
      <c r="V908" s="519"/>
      <c r="W908" s="519"/>
      <c r="X908" s="519"/>
      <c r="Y908" s="519"/>
      <c r="Z908" s="519"/>
      <c r="AA908" s="519"/>
      <c r="AB908" s="519"/>
      <c r="AC908" s="519"/>
      <c r="AD908" s="519"/>
      <c r="AE908" s="519"/>
      <c r="AF908" s="519"/>
      <c r="HQ908" s="519"/>
      <c r="HR908" s="519"/>
      <c r="HS908" s="519"/>
      <c r="HT908" s="519"/>
      <c r="HU908" s="519"/>
      <c r="HV908" s="519"/>
      <c r="HW908" s="519"/>
      <c r="HX908" s="519"/>
      <c r="HY908" s="519"/>
      <c r="HZ908" s="519"/>
      <c r="IA908" s="519"/>
      <c r="IB908" s="519"/>
      <c r="IC908" s="519"/>
      <c r="ID908" s="519"/>
      <c r="IE908" s="519"/>
      <c r="IF908" s="519"/>
      <c r="IG908" s="519"/>
      <c r="IH908" s="519"/>
      <c r="II908" s="519"/>
      <c r="IJ908" s="519"/>
      <c r="IK908" s="519"/>
      <c r="IL908" s="519"/>
      <c r="IM908" s="519"/>
      <c r="IN908" s="519"/>
      <c r="IO908" s="519"/>
      <c r="IP908" s="519"/>
      <c r="IQ908" s="519"/>
      <c r="IR908" s="519"/>
      <c r="IS908" s="519"/>
      <c r="IT908" s="519"/>
      <c r="IU908" s="519"/>
      <c r="IV908" s="519"/>
    </row>
    <row r="909" spans="1:256" s="510" customFormat="1" ht="24.75" customHeight="1">
      <c r="A909" s="541" t="s">
        <v>726</v>
      </c>
      <c r="B909" s="363"/>
      <c r="C909" s="363">
        <f t="shared" si="54"/>
        <v>0</v>
      </c>
      <c r="D909" s="25"/>
      <c r="E909" s="542"/>
      <c r="F909" s="543">
        <v>0</v>
      </c>
      <c r="G909" s="542"/>
      <c r="H909" s="518"/>
      <c r="I909" s="519"/>
      <c r="J909" s="519"/>
      <c r="K909" s="519"/>
      <c r="L909" s="519"/>
      <c r="M909" s="519"/>
      <c r="N909" s="519"/>
      <c r="O909" s="519"/>
      <c r="P909" s="519"/>
      <c r="Q909" s="519"/>
      <c r="R909" s="519"/>
      <c r="S909" s="519"/>
      <c r="T909" s="519"/>
      <c r="U909" s="519"/>
      <c r="V909" s="519"/>
      <c r="W909" s="519"/>
      <c r="X909" s="519"/>
      <c r="Y909" s="519"/>
      <c r="Z909" s="519"/>
      <c r="AA909" s="519"/>
      <c r="AB909" s="519"/>
      <c r="AC909" s="519"/>
      <c r="AD909" s="519"/>
      <c r="AE909" s="519"/>
      <c r="AF909" s="519"/>
      <c r="HQ909" s="519"/>
      <c r="HR909" s="519"/>
      <c r="HS909" s="519"/>
      <c r="HT909" s="519"/>
      <c r="HU909" s="519"/>
      <c r="HV909" s="519"/>
      <c r="HW909" s="519"/>
      <c r="HX909" s="519"/>
      <c r="HY909" s="519"/>
      <c r="HZ909" s="519"/>
      <c r="IA909" s="519"/>
      <c r="IB909" s="519"/>
      <c r="IC909" s="519"/>
      <c r="ID909" s="519"/>
      <c r="IE909" s="519"/>
      <c r="IF909" s="519"/>
      <c r="IG909" s="519"/>
      <c r="IH909" s="519"/>
      <c r="II909" s="519"/>
      <c r="IJ909" s="519"/>
      <c r="IK909" s="519"/>
      <c r="IL909" s="519"/>
      <c r="IM909" s="519"/>
      <c r="IN909" s="519"/>
      <c r="IO909" s="519"/>
      <c r="IP909" s="519"/>
      <c r="IQ909" s="519"/>
      <c r="IR909" s="519"/>
      <c r="IS909" s="519"/>
      <c r="IT909" s="519"/>
      <c r="IU909" s="519"/>
      <c r="IV909" s="519"/>
    </row>
    <row r="910" spans="1:256" s="509" customFormat="1" ht="24.75" customHeight="1">
      <c r="A910" s="541" t="s">
        <v>692</v>
      </c>
      <c r="B910" s="363"/>
      <c r="C910" s="363">
        <f t="shared" si="54"/>
        <v>0</v>
      </c>
      <c r="D910" s="25"/>
      <c r="E910" s="542"/>
      <c r="F910" s="543">
        <v>0</v>
      </c>
      <c r="G910" s="542"/>
      <c r="H910" s="518"/>
      <c r="I910" s="519"/>
      <c r="J910" s="519"/>
      <c r="K910" s="519"/>
      <c r="L910" s="519"/>
      <c r="M910" s="519"/>
      <c r="N910" s="519"/>
      <c r="O910" s="519"/>
      <c r="P910" s="519"/>
      <c r="Q910" s="519"/>
      <c r="R910" s="519"/>
      <c r="S910" s="519"/>
      <c r="T910" s="519"/>
      <c r="U910" s="519"/>
      <c r="V910" s="519"/>
      <c r="W910" s="519"/>
      <c r="X910" s="519"/>
      <c r="Y910" s="519"/>
      <c r="Z910" s="519"/>
      <c r="AA910" s="519"/>
      <c r="AB910" s="519"/>
      <c r="AC910" s="519"/>
      <c r="AD910" s="519"/>
      <c r="AE910" s="519"/>
      <c r="AF910" s="519"/>
      <c r="HQ910" s="519"/>
      <c r="HR910" s="519"/>
      <c r="HS910" s="519"/>
      <c r="HT910" s="519"/>
      <c r="HU910" s="519"/>
      <c r="HV910" s="519"/>
      <c r="HW910" s="519"/>
      <c r="HX910" s="519"/>
      <c r="HY910" s="519"/>
      <c r="HZ910" s="519"/>
      <c r="IA910" s="519"/>
      <c r="IB910" s="519"/>
      <c r="IC910" s="519"/>
      <c r="ID910" s="519"/>
      <c r="IE910" s="519"/>
      <c r="IF910" s="519"/>
      <c r="IG910" s="519"/>
      <c r="IH910" s="519"/>
      <c r="II910" s="519"/>
      <c r="IJ910" s="519"/>
      <c r="IK910" s="519"/>
      <c r="IL910" s="519"/>
      <c r="IM910" s="519"/>
      <c r="IN910" s="519"/>
      <c r="IO910" s="519"/>
      <c r="IP910" s="519"/>
      <c r="IQ910" s="519"/>
      <c r="IR910" s="519"/>
      <c r="IS910" s="519"/>
      <c r="IT910" s="519"/>
      <c r="IU910" s="519"/>
      <c r="IV910" s="519"/>
    </row>
    <row r="911" spans="1:256" s="510" customFormat="1" ht="24.75" customHeight="1">
      <c r="A911" s="541" t="s">
        <v>727</v>
      </c>
      <c r="B911" s="363">
        <v>456</v>
      </c>
      <c r="C911" s="363">
        <f t="shared" si="54"/>
        <v>101</v>
      </c>
      <c r="D911" s="25">
        <v>88</v>
      </c>
      <c r="E911" s="542">
        <f t="shared" si="55"/>
        <v>0.8712871287128713</v>
      </c>
      <c r="F911" s="543">
        <v>26</v>
      </c>
      <c r="G911" s="542">
        <f t="shared" si="56"/>
        <v>2.3846153846153846</v>
      </c>
      <c r="H911" s="519">
        <v>13</v>
      </c>
      <c r="I911" s="518"/>
      <c r="J911" s="518"/>
      <c r="K911" s="519"/>
      <c r="L911" s="519"/>
      <c r="M911" s="519"/>
      <c r="N911" s="519"/>
      <c r="O911" s="519"/>
      <c r="P911" s="519"/>
      <c r="Q911" s="519"/>
      <c r="R911" s="519"/>
      <c r="S911" s="519"/>
      <c r="T911" s="519"/>
      <c r="U911" s="519"/>
      <c r="V911" s="519"/>
      <c r="W911" s="519"/>
      <c r="X911" s="519"/>
      <c r="Y911" s="519"/>
      <c r="Z911" s="519"/>
      <c r="AA911" s="519"/>
      <c r="AB911" s="519"/>
      <c r="AC911" s="519"/>
      <c r="AD911" s="519"/>
      <c r="AE911" s="519"/>
      <c r="AF911" s="519"/>
      <c r="HQ911" s="519"/>
      <c r="HR911" s="519"/>
      <c r="HS911" s="519"/>
      <c r="HT911" s="519"/>
      <c r="HU911" s="519"/>
      <c r="HV911" s="519"/>
      <c r="HW911" s="519"/>
      <c r="HX911" s="519"/>
      <c r="HY911" s="519"/>
      <c r="HZ911" s="519"/>
      <c r="IA911" s="519"/>
      <c r="IB911" s="519"/>
      <c r="IC911" s="519"/>
      <c r="ID911" s="519"/>
      <c r="IE911" s="519"/>
      <c r="IF911" s="519"/>
      <c r="IG911" s="519"/>
      <c r="IH911" s="519"/>
      <c r="II911" s="519"/>
      <c r="IJ911" s="519"/>
      <c r="IK911" s="519"/>
      <c r="IL911" s="519"/>
      <c r="IM911" s="519"/>
      <c r="IN911" s="519"/>
      <c r="IO911" s="519"/>
      <c r="IP911" s="519"/>
      <c r="IQ911" s="519"/>
      <c r="IR911" s="519"/>
      <c r="IS911" s="519"/>
      <c r="IT911" s="519"/>
      <c r="IU911" s="519"/>
      <c r="IV911" s="519"/>
    </row>
    <row r="912" spans="1:8" s="508" customFormat="1" ht="24.75" customHeight="1">
      <c r="A912" s="534" t="s">
        <v>728</v>
      </c>
      <c r="B912" s="360">
        <f>SUM(B913:B939)</f>
        <v>1047</v>
      </c>
      <c r="C912" s="360">
        <f t="shared" si="54"/>
        <v>1878</v>
      </c>
      <c r="D912" s="360">
        <f>SUM(D913:D939)</f>
        <v>840</v>
      </c>
      <c r="E912" s="536">
        <f t="shared" si="55"/>
        <v>0.4472843450479233</v>
      </c>
      <c r="F912" s="539">
        <f>SUM(F913:F939)</f>
        <v>365</v>
      </c>
      <c r="G912" s="536">
        <f t="shared" si="56"/>
        <v>1.3013698630136987</v>
      </c>
      <c r="H912" s="540">
        <f>SUM(H913:H939)</f>
        <v>1038</v>
      </c>
    </row>
    <row r="913" spans="1:256" s="510" customFormat="1" ht="24.75" customHeight="1">
      <c r="A913" s="541" t="s">
        <v>45</v>
      </c>
      <c r="B913" s="363">
        <v>82</v>
      </c>
      <c r="C913" s="363">
        <f t="shared" si="54"/>
        <v>92</v>
      </c>
      <c r="D913" s="25">
        <v>92</v>
      </c>
      <c r="E913" s="542">
        <f t="shared" si="55"/>
        <v>1</v>
      </c>
      <c r="F913" s="543">
        <v>80</v>
      </c>
      <c r="G913" s="542">
        <f t="shared" si="56"/>
        <v>0.15</v>
      </c>
      <c r="H913" s="518"/>
      <c r="I913" s="519"/>
      <c r="J913" s="519"/>
      <c r="K913" s="519"/>
      <c r="L913" s="519"/>
      <c r="M913" s="519"/>
      <c r="N913" s="519"/>
      <c r="O913" s="519"/>
      <c r="P913" s="519"/>
      <c r="Q913" s="519"/>
      <c r="R913" s="519"/>
      <c r="S913" s="519"/>
      <c r="T913" s="519"/>
      <c r="U913" s="519"/>
      <c r="V913" s="519"/>
      <c r="W913" s="519"/>
      <c r="X913" s="519"/>
      <c r="Y913" s="519"/>
      <c r="Z913" s="519"/>
      <c r="AA913" s="519"/>
      <c r="AB913" s="519"/>
      <c r="AC913" s="519"/>
      <c r="AD913" s="519"/>
      <c r="AE913" s="519"/>
      <c r="AF913" s="519"/>
      <c r="HQ913" s="519"/>
      <c r="HR913" s="519"/>
      <c r="HS913" s="519"/>
      <c r="HT913" s="519"/>
      <c r="HU913" s="519"/>
      <c r="HV913" s="519"/>
      <c r="HW913" s="519"/>
      <c r="HX913" s="519"/>
      <c r="HY913" s="519"/>
      <c r="HZ913" s="519"/>
      <c r="IA913" s="519"/>
      <c r="IB913" s="519"/>
      <c r="IC913" s="519"/>
      <c r="ID913" s="519"/>
      <c r="IE913" s="519"/>
      <c r="IF913" s="519"/>
      <c r="IG913" s="519"/>
      <c r="IH913" s="519"/>
      <c r="II913" s="519"/>
      <c r="IJ913" s="519"/>
      <c r="IK913" s="519"/>
      <c r="IL913" s="519"/>
      <c r="IM913" s="519"/>
      <c r="IN913" s="519"/>
      <c r="IO913" s="519"/>
      <c r="IP913" s="519"/>
      <c r="IQ913" s="519"/>
      <c r="IR913" s="519"/>
      <c r="IS913" s="519"/>
      <c r="IT913" s="519"/>
      <c r="IU913" s="519"/>
      <c r="IV913" s="519"/>
    </row>
    <row r="914" spans="1:256" s="510" customFormat="1" ht="24.75" customHeight="1">
      <c r="A914" s="541" t="s">
        <v>46</v>
      </c>
      <c r="B914" s="363"/>
      <c r="C914" s="363">
        <f t="shared" si="54"/>
        <v>0</v>
      </c>
      <c r="D914" s="25"/>
      <c r="E914" s="542"/>
      <c r="F914" s="543">
        <v>0</v>
      </c>
      <c r="G914" s="542"/>
      <c r="H914" s="518"/>
      <c r="I914" s="519"/>
      <c r="J914" s="519"/>
      <c r="K914" s="519"/>
      <c r="L914" s="519"/>
      <c r="M914" s="519"/>
      <c r="N914" s="519"/>
      <c r="O914" s="519"/>
      <c r="P914" s="519"/>
      <c r="Q914" s="519"/>
      <c r="R914" s="519"/>
      <c r="S914" s="519"/>
      <c r="T914" s="519"/>
      <c r="U914" s="519"/>
      <c r="V914" s="519"/>
      <c r="W914" s="519"/>
      <c r="X914" s="519"/>
      <c r="Y914" s="519"/>
      <c r="Z914" s="519"/>
      <c r="AA914" s="519"/>
      <c r="AB914" s="519"/>
      <c r="AC914" s="519"/>
      <c r="AD914" s="519"/>
      <c r="AE914" s="519"/>
      <c r="AF914" s="519"/>
      <c r="HQ914" s="519"/>
      <c r="HR914" s="519"/>
      <c r="HS914" s="519"/>
      <c r="HT914" s="519"/>
      <c r="HU914" s="519"/>
      <c r="HV914" s="519"/>
      <c r="HW914" s="519"/>
      <c r="HX914" s="519"/>
      <c r="HY914" s="519"/>
      <c r="HZ914" s="519"/>
      <c r="IA914" s="519"/>
      <c r="IB914" s="519"/>
      <c r="IC914" s="519"/>
      <c r="ID914" s="519"/>
      <c r="IE914" s="519"/>
      <c r="IF914" s="519"/>
      <c r="IG914" s="519"/>
      <c r="IH914" s="519"/>
      <c r="II914" s="519"/>
      <c r="IJ914" s="519"/>
      <c r="IK914" s="519"/>
      <c r="IL914" s="519"/>
      <c r="IM914" s="519"/>
      <c r="IN914" s="519"/>
      <c r="IO914" s="519"/>
      <c r="IP914" s="519"/>
      <c r="IQ914" s="519"/>
      <c r="IR914" s="519"/>
      <c r="IS914" s="519"/>
      <c r="IT914" s="519"/>
      <c r="IU914" s="519"/>
      <c r="IV914" s="519"/>
    </row>
    <row r="915" spans="1:256" s="510" customFormat="1" ht="24.75" customHeight="1" hidden="1">
      <c r="A915" s="541" t="s">
        <v>47</v>
      </c>
      <c r="B915" s="363"/>
      <c r="C915" s="363">
        <f t="shared" si="54"/>
        <v>0</v>
      </c>
      <c r="D915" s="25"/>
      <c r="E915" s="542"/>
      <c r="F915" s="543">
        <v>0</v>
      </c>
      <c r="G915" s="542"/>
      <c r="H915" s="518"/>
      <c r="I915" s="519"/>
      <c r="J915" s="519"/>
      <c r="K915" s="519"/>
      <c r="L915" s="519"/>
      <c r="M915" s="519"/>
      <c r="N915" s="519"/>
      <c r="O915" s="519"/>
      <c r="P915" s="519"/>
      <c r="Q915" s="519"/>
      <c r="R915" s="519"/>
      <c r="S915" s="519"/>
      <c r="T915" s="519"/>
      <c r="U915" s="519"/>
      <c r="V915" s="519"/>
      <c r="W915" s="519"/>
      <c r="X915" s="519"/>
      <c r="Y915" s="519"/>
      <c r="Z915" s="519"/>
      <c r="AA915" s="519"/>
      <c r="AB915" s="519"/>
      <c r="AC915" s="519"/>
      <c r="AD915" s="519"/>
      <c r="AE915" s="519"/>
      <c r="AF915" s="519"/>
      <c r="HQ915" s="519"/>
      <c r="HR915" s="519"/>
      <c r="HS915" s="519"/>
      <c r="HT915" s="519"/>
      <c r="HU915" s="519"/>
      <c r="HV915" s="519"/>
      <c r="HW915" s="519"/>
      <c r="HX915" s="519"/>
      <c r="HY915" s="519"/>
      <c r="HZ915" s="519"/>
      <c r="IA915" s="519"/>
      <c r="IB915" s="519"/>
      <c r="IC915" s="519"/>
      <c r="ID915" s="519"/>
      <c r="IE915" s="519"/>
      <c r="IF915" s="519"/>
      <c r="IG915" s="519"/>
      <c r="IH915" s="519"/>
      <c r="II915" s="519"/>
      <c r="IJ915" s="519"/>
      <c r="IK915" s="519"/>
      <c r="IL915" s="519"/>
      <c r="IM915" s="519"/>
      <c r="IN915" s="519"/>
      <c r="IO915" s="519"/>
      <c r="IP915" s="519"/>
      <c r="IQ915" s="519"/>
      <c r="IR915" s="519"/>
      <c r="IS915" s="519"/>
      <c r="IT915" s="519"/>
      <c r="IU915" s="519"/>
      <c r="IV915" s="519"/>
    </row>
    <row r="916" spans="1:256" s="510" customFormat="1" ht="24.75" customHeight="1" hidden="1">
      <c r="A916" s="541" t="s">
        <v>729</v>
      </c>
      <c r="B916" s="363"/>
      <c r="C916" s="363">
        <f t="shared" si="54"/>
        <v>0</v>
      </c>
      <c r="D916" s="25"/>
      <c r="E916" s="542"/>
      <c r="F916" s="543">
        <v>0</v>
      </c>
      <c r="G916" s="542"/>
      <c r="H916" s="518"/>
      <c r="I916" s="519"/>
      <c r="J916" s="519"/>
      <c r="K916" s="519"/>
      <c r="L916" s="519"/>
      <c r="M916" s="519"/>
      <c r="N916" s="519"/>
      <c r="O916" s="519"/>
      <c r="P916" s="519"/>
      <c r="Q916" s="519"/>
      <c r="R916" s="519"/>
      <c r="S916" s="519"/>
      <c r="T916" s="519"/>
      <c r="U916" s="519"/>
      <c r="V916" s="519"/>
      <c r="W916" s="519"/>
      <c r="X916" s="519"/>
      <c r="Y916" s="519"/>
      <c r="Z916" s="519"/>
      <c r="AA916" s="519"/>
      <c r="AB916" s="519"/>
      <c r="AC916" s="519"/>
      <c r="AD916" s="519"/>
      <c r="AE916" s="519"/>
      <c r="AF916" s="519"/>
      <c r="HQ916" s="519"/>
      <c r="HR916" s="519"/>
      <c r="HS916" s="519"/>
      <c r="HT916" s="519"/>
      <c r="HU916" s="519"/>
      <c r="HV916" s="519"/>
      <c r="HW916" s="519"/>
      <c r="HX916" s="519"/>
      <c r="HY916" s="519"/>
      <c r="HZ916" s="519"/>
      <c r="IA916" s="519"/>
      <c r="IB916" s="519"/>
      <c r="IC916" s="519"/>
      <c r="ID916" s="519"/>
      <c r="IE916" s="519"/>
      <c r="IF916" s="519"/>
      <c r="IG916" s="519"/>
      <c r="IH916" s="519"/>
      <c r="II916" s="519"/>
      <c r="IJ916" s="519"/>
      <c r="IK916" s="519"/>
      <c r="IL916" s="519"/>
      <c r="IM916" s="519"/>
      <c r="IN916" s="519"/>
      <c r="IO916" s="519"/>
      <c r="IP916" s="519"/>
      <c r="IQ916" s="519"/>
      <c r="IR916" s="519"/>
      <c r="IS916" s="519"/>
      <c r="IT916" s="519"/>
      <c r="IU916" s="519"/>
      <c r="IV916" s="519"/>
    </row>
    <row r="917" spans="1:256" s="510" customFormat="1" ht="24.75" customHeight="1" hidden="1">
      <c r="A917" s="541" t="s">
        <v>730</v>
      </c>
      <c r="B917" s="363"/>
      <c r="C917" s="363">
        <f t="shared" si="54"/>
        <v>0</v>
      </c>
      <c r="D917" s="25"/>
      <c r="E917" s="542"/>
      <c r="F917" s="543">
        <v>0</v>
      </c>
      <c r="G917" s="542"/>
      <c r="H917" s="518"/>
      <c r="I917" s="519"/>
      <c r="J917" s="519"/>
      <c r="K917" s="519"/>
      <c r="L917" s="519"/>
      <c r="M917" s="519"/>
      <c r="N917" s="519"/>
      <c r="O917" s="519"/>
      <c r="P917" s="519"/>
      <c r="Q917" s="519"/>
      <c r="R917" s="519"/>
      <c r="S917" s="519"/>
      <c r="T917" s="519"/>
      <c r="U917" s="519"/>
      <c r="V917" s="519"/>
      <c r="W917" s="519"/>
      <c r="X917" s="519"/>
      <c r="Y917" s="519"/>
      <c r="Z917" s="519"/>
      <c r="AA917" s="519"/>
      <c r="AB917" s="519"/>
      <c r="AC917" s="519"/>
      <c r="AD917" s="519"/>
      <c r="AE917" s="519"/>
      <c r="AF917" s="519"/>
      <c r="HQ917" s="519"/>
      <c r="HR917" s="519"/>
      <c r="HS917" s="519"/>
      <c r="HT917" s="519"/>
      <c r="HU917" s="519"/>
      <c r="HV917" s="519"/>
      <c r="HW917" s="519"/>
      <c r="HX917" s="519"/>
      <c r="HY917" s="519"/>
      <c r="HZ917" s="519"/>
      <c r="IA917" s="519"/>
      <c r="IB917" s="519"/>
      <c r="IC917" s="519"/>
      <c r="ID917" s="519"/>
      <c r="IE917" s="519"/>
      <c r="IF917" s="519"/>
      <c r="IG917" s="519"/>
      <c r="IH917" s="519"/>
      <c r="II917" s="519"/>
      <c r="IJ917" s="519"/>
      <c r="IK917" s="519"/>
      <c r="IL917" s="519"/>
      <c r="IM917" s="519"/>
      <c r="IN917" s="519"/>
      <c r="IO917" s="519"/>
      <c r="IP917" s="519"/>
      <c r="IQ917" s="519"/>
      <c r="IR917" s="519"/>
      <c r="IS917" s="519"/>
      <c r="IT917" s="519"/>
      <c r="IU917" s="519"/>
      <c r="IV917" s="519"/>
    </row>
    <row r="918" spans="1:256" s="510" customFormat="1" ht="24.75" customHeight="1" hidden="1">
      <c r="A918" s="541" t="s">
        <v>731</v>
      </c>
      <c r="B918" s="363"/>
      <c r="C918" s="363">
        <f t="shared" si="54"/>
        <v>0</v>
      </c>
      <c r="D918" s="25"/>
      <c r="E918" s="542"/>
      <c r="F918" s="543">
        <v>0</v>
      </c>
      <c r="G918" s="542"/>
      <c r="H918" s="518"/>
      <c r="I918" s="519"/>
      <c r="J918" s="519"/>
      <c r="K918" s="519"/>
      <c r="L918" s="519"/>
      <c r="M918" s="519"/>
      <c r="N918" s="519"/>
      <c r="O918" s="519"/>
      <c r="P918" s="519"/>
      <c r="Q918" s="519"/>
      <c r="R918" s="519"/>
      <c r="S918" s="519"/>
      <c r="T918" s="519"/>
      <c r="U918" s="519"/>
      <c r="V918" s="519"/>
      <c r="W918" s="519"/>
      <c r="X918" s="519"/>
      <c r="Y918" s="519"/>
      <c r="Z918" s="519"/>
      <c r="AA918" s="519"/>
      <c r="AB918" s="519"/>
      <c r="AC918" s="519"/>
      <c r="AD918" s="519"/>
      <c r="AE918" s="519"/>
      <c r="AF918" s="519"/>
      <c r="HQ918" s="519"/>
      <c r="HR918" s="519"/>
      <c r="HS918" s="519"/>
      <c r="HT918" s="519"/>
      <c r="HU918" s="519"/>
      <c r="HV918" s="519"/>
      <c r="HW918" s="519"/>
      <c r="HX918" s="519"/>
      <c r="HY918" s="519"/>
      <c r="HZ918" s="519"/>
      <c r="IA918" s="519"/>
      <c r="IB918" s="519"/>
      <c r="IC918" s="519"/>
      <c r="ID918" s="519"/>
      <c r="IE918" s="519"/>
      <c r="IF918" s="519"/>
      <c r="IG918" s="519"/>
      <c r="IH918" s="519"/>
      <c r="II918" s="519"/>
      <c r="IJ918" s="519"/>
      <c r="IK918" s="519"/>
      <c r="IL918" s="519"/>
      <c r="IM918" s="519"/>
      <c r="IN918" s="519"/>
      <c r="IO918" s="519"/>
      <c r="IP918" s="519"/>
      <c r="IQ918" s="519"/>
      <c r="IR918" s="519"/>
      <c r="IS918" s="519"/>
      <c r="IT918" s="519"/>
      <c r="IU918" s="519"/>
      <c r="IV918" s="519"/>
    </row>
    <row r="919" spans="1:256" s="510" customFormat="1" ht="24.75" customHeight="1" hidden="1">
      <c r="A919" s="541" t="s">
        <v>732</v>
      </c>
      <c r="B919" s="363"/>
      <c r="C919" s="363">
        <f t="shared" si="54"/>
        <v>0</v>
      </c>
      <c r="D919" s="25"/>
      <c r="E919" s="542"/>
      <c r="F919" s="537">
        <v>0</v>
      </c>
      <c r="G919" s="542"/>
      <c r="H919" s="518"/>
      <c r="I919" s="519"/>
      <c r="J919" s="519"/>
      <c r="K919" s="519"/>
      <c r="L919" s="519"/>
      <c r="M919" s="519"/>
      <c r="N919" s="519"/>
      <c r="O919" s="519"/>
      <c r="P919" s="519"/>
      <c r="Q919" s="519"/>
      <c r="R919" s="519"/>
      <c r="S919" s="519"/>
      <c r="T919" s="519"/>
      <c r="U919" s="519"/>
      <c r="V919" s="519"/>
      <c r="W919" s="519"/>
      <c r="X919" s="519"/>
      <c r="Y919" s="519"/>
      <c r="Z919" s="519"/>
      <c r="AA919" s="519"/>
      <c r="AB919" s="519"/>
      <c r="AC919" s="519"/>
      <c r="AD919" s="519"/>
      <c r="AE919" s="519"/>
      <c r="AF919" s="519"/>
      <c r="HQ919" s="519"/>
      <c r="HR919" s="519"/>
      <c r="HS919" s="519"/>
      <c r="HT919" s="519"/>
      <c r="HU919" s="519"/>
      <c r="HV919" s="519"/>
      <c r="HW919" s="519"/>
      <c r="HX919" s="519"/>
      <c r="HY919" s="519"/>
      <c r="HZ919" s="519"/>
      <c r="IA919" s="519"/>
      <c r="IB919" s="519"/>
      <c r="IC919" s="519"/>
      <c r="ID919" s="519"/>
      <c r="IE919" s="519"/>
      <c r="IF919" s="519"/>
      <c r="IG919" s="519"/>
      <c r="IH919" s="519"/>
      <c r="II919" s="519"/>
      <c r="IJ919" s="519"/>
      <c r="IK919" s="519"/>
      <c r="IL919" s="519"/>
      <c r="IM919" s="519"/>
      <c r="IN919" s="519"/>
      <c r="IO919" s="519"/>
      <c r="IP919" s="519"/>
      <c r="IQ919" s="519"/>
      <c r="IR919" s="519"/>
      <c r="IS919" s="519"/>
      <c r="IT919" s="519"/>
      <c r="IU919" s="519"/>
      <c r="IV919" s="519"/>
    </row>
    <row r="920" spans="1:256" s="510" customFormat="1" ht="24.75" customHeight="1" hidden="1">
      <c r="A920" s="541" t="s">
        <v>733</v>
      </c>
      <c r="B920" s="363"/>
      <c r="C920" s="363">
        <f t="shared" si="54"/>
        <v>0</v>
      </c>
      <c r="D920" s="25"/>
      <c r="E920" s="542"/>
      <c r="F920" s="539">
        <v>0</v>
      </c>
      <c r="G920" s="542"/>
      <c r="H920" s="518"/>
      <c r="I920" s="519"/>
      <c r="J920" s="519"/>
      <c r="K920" s="519"/>
      <c r="L920" s="519"/>
      <c r="M920" s="519"/>
      <c r="N920" s="519"/>
      <c r="O920" s="519"/>
      <c r="P920" s="519"/>
      <c r="Q920" s="519"/>
      <c r="R920" s="519"/>
      <c r="S920" s="519"/>
      <c r="T920" s="519"/>
      <c r="U920" s="519"/>
      <c r="V920" s="519"/>
      <c r="W920" s="519"/>
      <c r="X920" s="519"/>
      <c r="Y920" s="519"/>
      <c r="Z920" s="519"/>
      <c r="AA920" s="519"/>
      <c r="AB920" s="519"/>
      <c r="AC920" s="519"/>
      <c r="AD920" s="519"/>
      <c r="AE920" s="519"/>
      <c r="AF920" s="519"/>
      <c r="HQ920" s="519"/>
      <c r="HR920" s="519"/>
      <c r="HS920" s="519"/>
      <c r="HT920" s="519"/>
      <c r="HU920" s="519"/>
      <c r="HV920" s="519"/>
      <c r="HW920" s="519"/>
      <c r="HX920" s="519"/>
      <c r="HY920" s="519"/>
      <c r="HZ920" s="519"/>
      <c r="IA920" s="519"/>
      <c r="IB920" s="519"/>
      <c r="IC920" s="519"/>
      <c r="ID920" s="519"/>
      <c r="IE920" s="519"/>
      <c r="IF920" s="519"/>
      <c r="IG920" s="519"/>
      <c r="IH920" s="519"/>
      <c r="II920" s="519"/>
      <c r="IJ920" s="519"/>
      <c r="IK920" s="519"/>
      <c r="IL920" s="519"/>
      <c r="IM920" s="519"/>
      <c r="IN920" s="519"/>
      <c r="IO920" s="519"/>
      <c r="IP920" s="519"/>
      <c r="IQ920" s="519"/>
      <c r="IR920" s="519"/>
      <c r="IS920" s="519"/>
      <c r="IT920" s="519"/>
      <c r="IU920" s="519"/>
      <c r="IV920" s="519"/>
    </row>
    <row r="921" spans="1:256" s="510" customFormat="1" ht="24.75" customHeight="1" hidden="1">
      <c r="A921" s="541" t="s">
        <v>734</v>
      </c>
      <c r="B921" s="363"/>
      <c r="C921" s="363">
        <f t="shared" si="54"/>
        <v>0</v>
      </c>
      <c r="D921" s="25"/>
      <c r="E921" s="542"/>
      <c r="F921" s="543">
        <v>0</v>
      </c>
      <c r="G921" s="542"/>
      <c r="H921" s="518"/>
      <c r="I921" s="519"/>
      <c r="J921" s="519"/>
      <c r="K921" s="519"/>
      <c r="L921" s="519"/>
      <c r="M921" s="519"/>
      <c r="N921" s="519"/>
      <c r="O921" s="519"/>
      <c r="P921" s="519"/>
      <c r="Q921" s="519"/>
      <c r="R921" s="519"/>
      <c r="S921" s="519"/>
      <c r="T921" s="519"/>
      <c r="U921" s="519"/>
      <c r="V921" s="519"/>
      <c r="W921" s="519"/>
      <c r="X921" s="519"/>
      <c r="Y921" s="519"/>
      <c r="Z921" s="519"/>
      <c r="AA921" s="519"/>
      <c r="AB921" s="519"/>
      <c r="AC921" s="519"/>
      <c r="AD921" s="519"/>
      <c r="AE921" s="519"/>
      <c r="AF921" s="519"/>
      <c r="HQ921" s="519"/>
      <c r="HR921" s="519"/>
      <c r="HS921" s="519"/>
      <c r="HT921" s="519"/>
      <c r="HU921" s="519"/>
      <c r="HV921" s="519"/>
      <c r="HW921" s="519"/>
      <c r="HX921" s="519"/>
      <c r="HY921" s="519"/>
      <c r="HZ921" s="519"/>
      <c r="IA921" s="519"/>
      <c r="IB921" s="519"/>
      <c r="IC921" s="519"/>
      <c r="ID921" s="519"/>
      <c r="IE921" s="519"/>
      <c r="IF921" s="519"/>
      <c r="IG921" s="519"/>
      <c r="IH921" s="519"/>
      <c r="II921" s="519"/>
      <c r="IJ921" s="519"/>
      <c r="IK921" s="519"/>
      <c r="IL921" s="519"/>
      <c r="IM921" s="519"/>
      <c r="IN921" s="519"/>
      <c r="IO921" s="519"/>
      <c r="IP921" s="519"/>
      <c r="IQ921" s="519"/>
      <c r="IR921" s="519"/>
      <c r="IS921" s="519"/>
      <c r="IT921" s="519"/>
      <c r="IU921" s="519"/>
      <c r="IV921" s="519"/>
    </row>
    <row r="922" spans="1:8" s="508" customFormat="1" ht="24.75" customHeight="1" hidden="1">
      <c r="A922" s="541" t="s">
        <v>735</v>
      </c>
      <c r="B922" s="363"/>
      <c r="C922" s="363">
        <f t="shared" si="54"/>
        <v>0</v>
      </c>
      <c r="D922" s="25"/>
      <c r="E922" s="542"/>
      <c r="F922" s="543">
        <v>0</v>
      </c>
      <c r="G922" s="542"/>
      <c r="H922" s="544"/>
    </row>
    <row r="923" spans="1:256" s="510" customFormat="1" ht="24.75" customHeight="1">
      <c r="A923" s="541" t="s">
        <v>736</v>
      </c>
      <c r="B923" s="363">
        <v>19</v>
      </c>
      <c r="C923" s="363">
        <f t="shared" si="54"/>
        <v>14</v>
      </c>
      <c r="D923" s="25">
        <v>14</v>
      </c>
      <c r="E923" s="542">
        <f>D923/C923</f>
        <v>1</v>
      </c>
      <c r="F923" s="543">
        <v>12</v>
      </c>
      <c r="G923" s="542">
        <f>(D923-F923)/F923</f>
        <v>0.16666666666666666</v>
      </c>
      <c r="H923" s="518"/>
      <c r="I923" s="519"/>
      <c r="J923" s="519"/>
      <c r="K923" s="519"/>
      <c r="L923" s="519"/>
      <c r="M923" s="519"/>
      <c r="N923" s="519"/>
      <c r="O923" s="519"/>
      <c r="P923" s="519"/>
      <c r="Q923" s="519"/>
      <c r="R923" s="519"/>
      <c r="S923" s="519"/>
      <c r="T923" s="519"/>
      <c r="U923" s="519"/>
      <c r="V923" s="519"/>
      <c r="W923" s="519"/>
      <c r="X923" s="519"/>
      <c r="Y923" s="519"/>
      <c r="Z923" s="519"/>
      <c r="AA923" s="519"/>
      <c r="AB923" s="519"/>
      <c r="AC923" s="519"/>
      <c r="AD923" s="519"/>
      <c r="AE923" s="519"/>
      <c r="AF923" s="519"/>
      <c r="HQ923" s="519"/>
      <c r="HR923" s="519"/>
      <c r="HS923" s="519"/>
      <c r="HT923" s="519"/>
      <c r="HU923" s="519"/>
      <c r="HV923" s="519"/>
      <c r="HW923" s="519"/>
      <c r="HX923" s="519"/>
      <c r="HY923" s="519"/>
      <c r="HZ923" s="519"/>
      <c r="IA923" s="519"/>
      <c r="IB923" s="519"/>
      <c r="IC923" s="519"/>
      <c r="ID923" s="519"/>
      <c r="IE923" s="519"/>
      <c r="IF923" s="519"/>
      <c r="IG923" s="519"/>
      <c r="IH923" s="519"/>
      <c r="II923" s="519"/>
      <c r="IJ923" s="519"/>
      <c r="IK923" s="519"/>
      <c r="IL923" s="519"/>
      <c r="IM923" s="519"/>
      <c r="IN923" s="519"/>
      <c r="IO923" s="519"/>
      <c r="IP923" s="519"/>
      <c r="IQ923" s="519"/>
      <c r="IR923" s="519"/>
      <c r="IS923" s="519"/>
      <c r="IT923" s="519"/>
      <c r="IU923" s="519"/>
      <c r="IV923" s="519"/>
    </row>
    <row r="924" spans="1:256" s="510" customFormat="1" ht="24.75" customHeight="1">
      <c r="A924" s="541" t="s">
        <v>737</v>
      </c>
      <c r="B924" s="363"/>
      <c r="C924" s="363">
        <f t="shared" si="54"/>
        <v>0</v>
      </c>
      <c r="D924" s="25"/>
      <c r="E924" s="542"/>
      <c r="F924" s="543">
        <v>0</v>
      </c>
      <c r="G924" s="542"/>
      <c r="H924" s="518"/>
      <c r="I924" s="519"/>
      <c r="J924" s="519"/>
      <c r="K924" s="519"/>
      <c r="L924" s="519"/>
      <c r="M924" s="519"/>
      <c r="N924" s="519"/>
      <c r="O924" s="519"/>
      <c r="P924" s="519"/>
      <c r="Q924" s="519"/>
      <c r="R924" s="519"/>
      <c r="S924" s="519"/>
      <c r="T924" s="519"/>
      <c r="U924" s="519"/>
      <c r="V924" s="519"/>
      <c r="W924" s="519"/>
      <c r="X924" s="519"/>
      <c r="Y924" s="519"/>
      <c r="Z924" s="519"/>
      <c r="AA924" s="519"/>
      <c r="AB924" s="519"/>
      <c r="AC924" s="519"/>
      <c r="AD924" s="519"/>
      <c r="AE924" s="519"/>
      <c r="AF924" s="519"/>
      <c r="HQ924" s="519"/>
      <c r="HR924" s="519"/>
      <c r="HS924" s="519"/>
      <c r="HT924" s="519"/>
      <c r="HU924" s="519"/>
      <c r="HV924" s="519"/>
      <c r="HW924" s="519"/>
      <c r="HX924" s="519"/>
      <c r="HY924" s="519"/>
      <c r="HZ924" s="519"/>
      <c r="IA924" s="519"/>
      <c r="IB924" s="519"/>
      <c r="IC924" s="519"/>
      <c r="ID924" s="519"/>
      <c r="IE924" s="519"/>
      <c r="IF924" s="519"/>
      <c r="IG924" s="519"/>
      <c r="IH924" s="519"/>
      <c r="II924" s="519"/>
      <c r="IJ924" s="519"/>
      <c r="IK924" s="519"/>
      <c r="IL924" s="519"/>
      <c r="IM924" s="519"/>
      <c r="IN924" s="519"/>
      <c r="IO924" s="519"/>
      <c r="IP924" s="519"/>
      <c r="IQ924" s="519"/>
      <c r="IR924" s="519"/>
      <c r="IS924" s="519"/>
      <c r="IT924" s="519"/>
      <c r="IU924" s="519"/>
      <c r="IV924" s="519"/>
    </row>
    <row r="925" spans="1:256" s="510" customFormat="1" ht="24.75" customHeight="1">
      <c r="A925" s="541" t="s">
        <v>738</v>
      </c>
      <c r="B925" s="363"/>
      <c r="C925" s="363">
        <f t="shared" si="54"/>
        <v>0</v>
      </c>
      <c r="D925" s="25"/>
      <c r="E925" s="542"/>
      <c r="F925" s="543">
        <v>0</v>
      </c>
      <c r="G925" s="542"/>
      <c r="H925" s="518"/>
      <c r="I925" s="519"/>
      <c r="J925" s="519"/>
      <c r="K925" s="519"/>
      <c r="L925" s="519"/>
      <c r="M925" s="519"/>
      <c r="N925" s="519"/>
      <c r="O925" s="519"/>
      <c r="P925" s="519"/>
      <c r="Q925" s="519"/>
      <c r="R925" s="519"/>
      <c r="S925" s="519"/>
      <c r="T925" s="519"/>
      <c r="U925" s="519"/>
      <c r="V925" s="519"/>
      <c r="W925" s="519"/>
      <c r="X925" s="519"/>
      <c r="Y925" s="519"/>
      <c r="Z925" s="519"/>
      <c r="AA925" s="519"/>
      <c r="AB925" s="519"/>
      <c r="AC925" s="519"/>
      <c r="AD925" s="519"/>
      <c r="AE925" s="519"/>
      <c r="AF925" s="519"/>
      <c r="HQ925" s="519"/>
      <c r="HR925" s="519"/>
      <c r="HS925" s="519"/>
      <c r="HT925" s="519"/>
      <c r="HU925" s="519"/>
      <c r="HV925" s="519"/>
      <c r="HW925" s="519"/>
      <c r="HX925" s="519"/>
      <c r="HY925" s="519"/>
      <c r="HZ925" s="519"/>
      <c r="IA925" s="519"/>
      <c r="IB925" s="519"/>
      <c r="IC925" s="519"/>
      <c r="ID925" s="519"/>
      <c r="IE925" s="519"/>
      <c r="IF925" s="519"/>
      <c r="IG925" s="519"/>
      <c r="IH925" s="519"/>
      <c r="II925" s="519"/>
      <c r="IJ925" s="519"/>
      <c r="IK925" s="519"/>
      <c r="IL925" s="519"/>
      <c r="IM925" s="519"/>
      <c r="IN925" s="519"/>
      <c r="IO925" s="519"/>
      <c r="IP925" s="519"/>
      <c r="IQ925" s="519"/>
      <c r="IR925" s="519"/>
      <c r="IS925" s="519"/>
      <c r="IT925" s="519"/>
      <c r="IU925" s="519"/>
      <c r="IV925" s="519"/>
    </row>
    <row r="926" spans="1:256" s="510" customFormat="1" ht="24.75" customHeight="1">
      <c r="A926" s="541" t="s">
        <v>739</v>
      </c>
      <c r="B926" s="363">
        <v>25</v>
      </c>
      <c r="C926" s="363">
        <f t="shared" si="54"/>
        <v>24</v>
      </c>
      <c r="D926" s="25">
        <v>24</v>
      </c>
      <c r="E926" s="542">
        <f>D926/C926</f>
        <v>1</v>
      </c>
      <c r="F926" s="543">
        <v>1</v>
      </c>
      <c r="G926" s="542">
        <f>(D926-F926)/F926</f>
        <v>23</v>
      </c>
      <c r="H926" s="518"/>
      <c r="I926" s="519"/>
      <c r="J926" s="519"/>
      <c r="K926" s="519"/>
      <c r="L926" s="519"/>
      <c r="M926" s="519"/>
      <c r="N926" s="519"/>
      <c r="O926" s="519"/>
      <c r="P926" s="519"/>
      <c r="Q926" s="519"/>
      <c r="R926" s="519"/>
      <c r="S926" s="519"/>
      <c r="T926" s="519"/>
      <c r="U926" s="519"/>
      <c r="V926" s="519"/>
      <c r="W926" s="519"/>
      <c r="X926" s="519"/>
      <c r="Y926" s="519"/>
      <c r="Z926" s="519"/>
      <c r="AA926" s="519"/>
      <c r="AB926" s="519"/>
      <c r="AC926" s="519"/>
      <c r="AD926" s="519"/>
      <c r="AE926" s="519"/>
      <c r="AF926" s="519"/>
      <c r="HQ926" s="519"/>
      <c r="HR926" s="519"/>
      <c r="HS926" s="519"/>
      <c r="HT926" s="519"/>
      <c r="HU926" s="519"/>
      <c r="HV926" s="519"/>
      <c r="HW926" s="519"/>
      <c r="HX926" s="519"/>
      <c r="HY926" s="519"/>
      <c r="HZ926" s="519"/>
      <c r="IA926" s="519"/>
      <c r="IB926" s="519"/>
      <c r="IC926" s="519"/>
      <c r="ID926" s="519"/>
      <c r="IE926" s="519"/>
      <c r="IF926" s="519"/>
      <c r="IG926" s="519"/>
      <c r="IH926" s="519"/>
      <c r="II926" s="519"/>
      <c r="IJ926" s="519"/>
      <c r="IK926" s="519"/>
      <c r="IL926" s="519"/>
      <c r="IM926" s="519"/>
      <c r="IN926" s="519"/>
      <c r="IO926" s="519"/>
      <c r="IP926" s="519"/>
      <c r="IQ926" s="519"/>
      <c r="IR926" s="519"/>
      <c r="IS926" s="519"/>
      <c r="IT926" s="519"/>
      <c r="IU926" s="519"/>
      <c r="IV926" s="519"/>
    </row>
    <row r="927" spans="1:256" s="510" customFormat="1" ht="24.75" customHeight="1">
      <c r="A927" s="541" t="s">
        <v>740</v>
      </c>
      <c r="B927" s="363">
        <v>199</v>
      </c>
      <c r="C927" s="363">
        <f t="shared" si="54"/>
        <v>486</v>
      </c>
      <c r="D927" s="25">
        <v>160</v>
      </c>
      <c r="E927" s="542">
        <f>D927/C927</f>
        <v>0.3292181069958848</v>
      </c>
      <c r="F927" s="543">
        <v>1</v>
      </c>
      <c r="G927" s="542">
        <f>(D927-F927)/F927</f>
        <v>159</v>
      </c>
      <c r="H927" s="518">
        <v>326</v>
      </c>
      <c r="I927" s="519"/>
      <c r="J927" s="519"/>
      <c r="K927" s="519"/>
      <c r="L927" s="519"/>
      <c r="M927" s="519"/>
      <c r="N927" s="519"/>
      <c r="O927" s="519"/>
      <c r="P927" s="519"/>
      <c r="Q927" s="519"/>
      <c r="R927" s="519"/>
      <c r="S927" s="519"/>
      <c r="T927" s="519"/>
      <c r="U927" s="519"/>
      <c r="V927" s="519"/>
      <c r="W927" s="519"/>
      <c r="X927" s="519"/>
      <c r="Y927" s="519"/>
      <c r="Z927" s="519"/>
      <c r="AA927" s="519"/>
      <c r="AB927" s="519"/>
      <c r="AC927" s="519"/>
      <c r="AD927" s="519"/>
      <c r="AE927" s="519"/>
      <c r="AF927" s="519"/>
      <c r="HQ927" s="519"/>
      <c r="HR927" s="519"/>
      <c r="HS927" s="519"/>
      <c r="HT927" s="519"/>
      <c r="HU927" s="519"/>
      <c r="HV927" s="519"/>
      <c r="HW927" s="519"/>
      <c r="HX927" s="519"/>
      <c r="HY927" s="519"/>
      <c r="HZ927" s="519"/>
      <c r="IA927" s="519"/>
      <c r="IB927" s="519"/>
      <c r="IC927" s="519"/>
      <c r="ID927" s="519"/>
      <c r="IE927" s="519"/>
      <c r="IF927" s="519"/>
      <c r="IG927" s="519"/>
      <c r="IH927" s="519"/>
      <c r="II927" s="519"/>
      <c r="IJ927" s="519"/>
      <c r="IK927" s="519"/>
      <c r="IL927" s="519"/>
      <c r="IM927" s="519"/>
      <c r="IN927" s="519"/>
      <c r="IO927" s="519"/>
      <c r="IP927" s="519"/>
      <c r="IQ927" s="519"/>
      <c r="IR927" s="519"/>
      <c r="IS927" s="519"/>
      <c r="IT927" s="519"/>
      <c r="IU927" s="519"/>
      <c r="IV927" s="519"/>
    </row>
    <row r="928" spans="1:256" s="510" customFormat="1" ht="24.75" customHeight="1" hidden="1">
      <c r="A928" s="541" t="s">
        <v>741</v>
      </c>
      <c r="B928" s="363"/>
      <c r="C928" s="363">
        <f t="shared" si="54"/>
        <v>0</v>
      </c>
      <c r="D928" s="25"/>
      <c r="E928" s="542"/>
      <c r="F928" s="543">
        <v>0</v>
      </c>
      <c r="G928" s="542"/>
      <c r="H928" s="518"/>
      <c r="I928" s="519"/>
      <c r="J928" s="519"/>
      <c r="K928" s="519"/>
      <c r="L928" s="519"/>
      <c r="M928" s="519"/>
      <c r="N928" s="519"/>
      <c r="O928" s="519"/>
      <c r="P928" s="519"/>
      <c r="Q928" s="519"/>
      <c r="R928" s="519"/>
      <c r="S928" s="519"/>
      <c r="T928" s="519"/>
      <c r="U928" s="519"/>
      <c r="V928" s="519"/>
      <c r="W928" s="519"/>
      <c r="X928" s="519"/>
      <c r="Y928" s="519"/>
      <c r="Z928" s="519"/>
      <c r="AA928" s="519"/>
      <c r="AB928" s="519"/>
      <c r="AC928" s="519"/>
      <c r="AD928" s="519"/>
      <c r="AE928" s="519"/>
      <c r="AF928" s="519"/>
      <c r="HQ928" s="519"/>
      <c r="HR928" s="519"/>
      <c r="HS928" s="519"/>
      <c r="HT928" s="519"/>
      <c r="HU928" s="519"/>
      <c r="HV928" s="519"/>
      <c r="HW928" s="519"/>
      <c r="HX928" s="519"/>
      <c r="HY928" s="519"/>
      <c r="HZ928" s="519"/>
      <c r="IA928" s="519"/>
      <c r="IB928" s="519"/>
      <c r="IC928" s="519"/>
      <c r="ID928" s="519"/>
      <c r="IE928" s="519"/>
      <c r="IF928" s="519"/>
      <c r="IG928" s="519"/>
      <c r="IH928" s="519"/>
      <c r="II928" s="519"/>
      <c r="IJ928" s="519"/>
      <c r="IK928" s="519"/>
      <c r="IL928" s="519"/>
      <c r="IM928" s="519"/>
      <c r="IN928" s="519"/>
      <c r="IO928" s="519"/>
      <c r="IP928" s="519"/>
      <c r="IQ928" s="519"/>
      <c r="IR928" s="519"/>
      <c r="IS928" s="519"/>
      <c r="IT928" s="519"/>
      <c r="IU928" s="519"/>
      <c r="IV928" s="519"/>
    </row>
    <row r="929" spans="1:256" s="510" customFormat="1" ht="24.75" customHeight="1" hidden="1">
      <c r="A929" s="541" t="s">
        <v>742</v>
      </c>
      <c r="B929" s="363"/>
      <c r="C929" s="363">
        <f t="shared" si="54"/>
        <v>0</v>
      </c>
      <c r="D929" s="25"/>
      <c r="E929" s="542"/>
      <c r="F929" s="543">
        <v>0</v>
      </c>
      <c r="G929" s="542"/>
      <c r="H929" s="518"/>
      <c r="I929" s="519"/>
      <c r="J929" s="519"/>
      <c r="K929" s="519"/>
      <c r="L929" s="519"/>
      <c r="M929" s="519"/>
      <c r="N929" s="519"/>
      <c r="O929" s="519"/>
      <c r="P929" s="519"/>
      <c r="Q929" s="519"/>
      <c r="R929" s="519"/>
      <c r="S929" s="519"/>
      <c r="T929" s="519"/>
      <c r="U929" s="519"/>
      <c r="V929" s="519"/>
      <c r="W929" s="519"/>
      <c r="X929" s="519"/>
      <c r="Y929" s="519"/>
      <c r="Z929" s="519"/>
      <c r="AA929" s="519"/>
      <c r="AB929" s="519"/>
      <c r="AC929" s="519"/>
      <c r="AD929" s="519"/>
      <c r="AE929" s="519"/>
      <c r="AF929" s="519"/>
      <c r="HQ929" s="519"/>
      <c r="HR929" s="519"/>
      <c r="HS929" s="519"/>
      <c r="HT929" s="519"/>
      <c r="HU929" s="519"/>
      <c r="HV929" s="519"/>
      <c r="HW929" s="519"/>
      <c r="HX929" s="519"/>
      <c r="HY929" s="519"/>
      <c r="HZ929" s="519"/>
      <c r="IA929" s="519"/>
      <c r="IB929" s="519"/>
      <c r="IC929" s="519"/>
      <c r="ID929" s="519"/>
      <c r="IE929" s="519"/>
      <c r="IF929" s="519"/>
      <c r="IG929" s="519"/>
      <c r="IH929" s="519"/>
      <c r="II929" s="519"/>
      <c r="IJ929" s="519"/>
      <c r="IK929" s="519"/>
      <c r="IL929" s="519"/>
      <c r="IM929" s="519"/>
      <c r="IN929" s="519"/>
      <c r="IO929" s="519"/>
      <c r="IP929" s="519"/>
      <c r="IQ929" s="519"/>
      <c r="IR929" s="519"/>
      <c r="IS929" s="519"/>
      <c r="IT929" s="519"/>
      <c r="IU929" s="519"/>
      <c r="IV929" s="519"/>
    </row>
    <row r="930" spans="1:256" s="510" customFormat="1" ht="24.75" customHeight="1" hidden="1">
      <c r="A930" s="541" t="s">
        <v>743</v>
      </c>
      <c r="B930" s="363"/>
      <c r="C930" s="363">
        <f t="shared" si="54"/>
        <v>0</v>
      </c>
      <c r="D930" s="25"/>
      <c r="E930" s="542"/>
      <c r="F930" s="543">
        <v>0</v>
      </c>
      <c r="G930" s="542"/>
      <c r="H930" s="518"/>
      <c r="I930" s="519"/>
      <c r="J930" s="519"/>
      <c r="K930" s="519"/>
      <c r="L930" s="519"/>
      <c r="M930" s="519"/>
      <c r="N930" s="519"/>
      <c r="O930" s="519"/>
      <c r="P930" s="519"/>
      <c r="Q930" s="519"/>
      <c r="R930" s="519"/>
      <c r="S930" s="519"/>
      <c r="T930" s="519"/>
      <c r="U930" s="519"/>
      <c r="V930" s="519"/>
      <c r="W930" s="519"/>
      <c r="X930" s="519"/>
      <c r="Y930" s="519"/>
      <c r="Z930" s="519"/>
      <c r="AA930" s="519"/>
      <c r="AB930" s="519"/>
      <c r="AC930" s="519"/>
      <c r="AD930" s="519"/>
      <c r="AE930" s="519"/>
      <c r="AF930" s="519"/>
      <c r="HQ930" s="519"/>
      <c r="HR930" s="519"/>
      <c r="HS930" s="519"/>
      <c r="HT930" s="519"/>
      <c r="HU930" s="519"/>
      <c r="HV930" s="519"/>
      <c r="HW930" s="519"/>
      <c r="HX930" s="519"/>
      <c r="HY930" s="519"/>
      <c r="HZ930" s="519"/>
      <c r="IA930" s="519"/>
      <c r="IB930" s="519"/>
      <c r="IC930" s="519"/>
      <c r="ID930" s="519"/>
      <c r="IE930" s="519"/>
      <c r="IF930" s="519"/>
      <c r="IG930" s="519"/>
      <c r="IH930" s="519"/>
      <c r="II930" s="519"/>
      <c r="IJ930" s="519"/>
      <c r="IK930" s="519"/>
      <c r="IL930" s="519"/>
      <c r="IM930" s="519"/>
      <c r="IN930" s="519"/>
      <c r="IO930" s="519"/>
      <c r="IP930" s="519"/>
      <c r="IQ930" s="519"/>
      <c r="IR930" s="519"/>
      <c r="IS930" s="519"/>
      <c r="IT930" s="519"/>
      <c r="IU930" s="519"/>
      <c r="IV930" s="519"/>
    </row>
    <row r="931" spans="1:256" s="510" customFormat="1" ht="24.75" customHeight="1" hidden="1">
      <c r="A931" s="541" t="s">
        <v>744</v>
      </c>
      <c r="B931" s="363"/>
      <c r="C931" s="363">
        <f t="shared" si="54"/>
        <v>0</v>
      </c>
      <c r="D931" s="25"/>
      <c r="E931" s="542"/>
      <c r="F931" s="537">
        <v>0</v>
      </c>
      <c r="G931" s="542"/>
      <c r="H931" s="518"/>
      <c r="I931" s="519"/>
      <c r="J931" s="519"/>
      <c r="K931" s="519"/>
      <c r="L931" s="519"/>
      <c r="M931" s="519"/>
      <c r="N931" s="519"/>
      <c r="O931" s="519"/>
      <c r="P931" s="519"/>
      <c r="Q931" s="519"/>
      <c r="R931" s="519"/>
      <c r="S931" s="519"/>
      <c r="T931" s="519"/>
      <c r="U931" s="519"/>
      <c r="V931" s="519"/>
      <c r="W931" s="519"/>
      <c r="X931" s="519"/>
      <c r="Y931" s="519"/>
      <c r="Z931" s="519"/>
      <c r="AA931" s="519"/>
      <c r="AB931" s="519"/>
      <c r="AC931" s="519"/>
      <c r="AD931" s="519"/>
      <c r="AE931" s="519"/>
      <c r="AF931" s="519"/>
      <c r="HQ931" s="519"/>
      <c r="HR931" s="519"/>
      <c r="HS931" s="519"/>
      <c r="HT931" s="519"/>
      <c r="HU931" s="519"/>
      <c r="HV931" s="519"/>
      <c r="HW931" s="519"/>
      <c r="HX931" s="519"/>
      <c r="HY931" s="519"/>
      <c r="HZ931" s="519"/>
      <c r="IA931" s="519"/>
      <c r="IB931" s="519"/>
      <c r="IC931" s="519"/>
      <c r="ID931" s="519"/>
      <c r="IE931" s="519"/>
      <c r="IF931" s="519"/>
      <c r="IG931" s="519"/>
      <c r="IH931" s="519"/>
      <c r="II931" s="519"/>
      <c r="IJ931" s="519"/>
      <c r="IK931" s="519"/>
      <c r="IL931" s="519"/>
      <c r="IM931" s="519"/>
      <c r="IN931" s="519"/>
      <c r="IO931" s="519"/>
      <c r="IP931" s="519"/>
      <c r="IQ931" s="519"/>
      <c r="IR931" s="519"/>
      <c r="IS931" s="519"/>
      <c r="IT931" s="519"/>
      <c r="IU931" s="519"/>
      <c r="IV931" s="519"/>
    </row>
    <row r="932" spans="1:256" s="510" customFormat="1" ht="39.75" customHeight="1" hidden="1">
      <c r="A932" s="541" t="s">
        <v>745</v>
      </c>
      <c r="B932" s="363"/>
      <c r="C932" s="363">
        <f t="shared" si="54"/>
        <v>0</v>
      </c>
      <c r="D932" s="25"/>
      <c r="E932" s="542"/>
      <c r="F932" s="539">
        <v>0</v>
      </c>
      <c r="G932" s="542"/>
      <c r="H932" s="518"/>
      <c r="I932" s="519"/>
      <c r="J932" s="519"/>
      <c r="K932" s="519"/>
      <c r="L932" s="519"/>
      <c r="M932" s="519"/>
      <c r="N932" s="519"/>
      <c r="O932" s="519"/>
      <c r="P932" s="519"/>
      <c r="Q932" s="519"/>
      <c r="R932" s="519"/>
      <c r="S932" s="519"/>
      <c r="T932" s="519"/>
      <c r="U932" s="519"/>
      <c r="V932" s="519"/>
      <c r="W932" s="519"/>
      <c r="X932" s="519"/>
      <c r="Y932" s="519"/>
      <c r="Z932" s="519"/>
      <c r="AA932" s="519"/>
      <c r="AB932" s="519"/>
      <c r="AC932" s="519"/>
      <c r="AD932" s="519"/>
      <c r="AE932" s="519"/>
      <c r="AF932" s="519"/>
      <c r="HQ932" s="519"/>
      <c r="HR932" s="519"/>
      <c r="HS932" s="519"/>
      <c r="HT932" s="519"/>
      <c r="HU932" s="519"/>
      <c r="HV932" s="519"/>
      <c r="HW932" s="519"/>
      <c r="HX932" s="519"/>
      <c r="HY932" s="519"/>
      <c r="HZ932" s="519"/>
      <c r="IA932" s="519"/>
      <c r="IB932" s="519"/>
      <c r="IC932" s="519"/>
      <c r="ID932" s="519"/>
      <c r="IE932" s="519"/>
      <c r="IF932" s="519"/>
      <c r="IG932" s="519"/>
      <c r="IH932" s="519"/>
      <c r="II932" s="519"/>
      <c r="IJ932" s="519"/>
      <c r="IK932" s="519"/>
      <c r="IL932" s="519"/>
      <c r="IM932" s="519"/>
      <c r="IN932" s="519"/>
      <c r="IO932" s="519"/>
      <c r="IP932" s="519"/>
      <c r="IQ932" s="519"/>
      <c r="IR932" s="519"/>
      <c r="IS932" s="519"/>
      <c r="IT932" s="519"/>
      <c r="IU932" s="519"/>
      <c r="IV932" s="519"/>
    </row>
    <row r="933" spans="1:256" s="510" customFormat="1" ht="24.75" customHeight="1" hidden="1">
      <c r="A933" s="541" t="s">
        <v>746</v>
      </c>
      <c r="B933" s="363"/>
      <c r="C933" s="363">
        <f t="shared" si="54"/>
        <v>0</v>
      </c>
      <c r="D933" s="25"/>
      <c r="E933" s="542"/>
      <c r="F933" s="543">
        <v>0</v>
      </c>
      <c r="G933" s="542"/>
      <c r="H933" s="518"/>
      <c r="I933" s="519"/>
      <c r="J933" s="519"/>
      <c r="K933" s="519"/>
      <c r="L933" s="519"/>
      <c r="M933" s="519"/>
      <c r="N933" s="519"/>
      <c r="O933" s="519"/>
      <c r="P933" s="519"/>
      <c r="Q933" s="519"/>
      <c r="R933" s="519"/>
      <c r="S933" s="519"/>
      <c r="T933" s="519"/>
      <c r="U933" s="519"/>
      <c r="V933" s="519"/>
      <c r="W933" s="519"/>
      <c r="X933" s="519"/>
      <c r="Y933" s="519"/>
      <c r="Z933" s="519"/>
      <c r="AA933" s="519"/>
      <c r="AB933" s="519"/>
      <c r="AC933" s="519"/>
      <c r="AD933" s="519"/>
      <c r="AE933" s="519"/>
      <c r="AF933" s="519"/>
      <c r="HQ933" s="519"/>
      <c r="HR933" s="519"/>
      <c r="HS933" s="519"/>
      <c r="HT933" s="519"/>
      <c r="HU933" s="519"/>
      <c r="HV933" s="519"/>
      <c r="HW933" s="519"/>
      <c r="HX933" s="519"/>
      <c r="HY933" s="519"/>
      <c r="HZ933" s="519"/>
      <c r="IA933" s="519"/>
      <c r="IB933" s="519"/>
      <c r="IC933" s="519"/>
      <c r="ID933" s="519"/>
      <c r="IE933" s="519"/>
      <c r="IF933" s="519"/>
      <c r="IG933" s="519"/>
      <c r="IH933" s="519"/>
      <c r="II933" s="519"/>
      <c r="IJ933" s="519"/>
      <c r="IK933" s="519"/>
      <c r="IL933" s="519"/>
      <c r="IM933" s="519"/>
      <c r="IN933" s="519"/>
      <c r="IO933" s="519"/>
      <c r="IP933" s="519"/>
      <c r="IQ933" s="519"/>
      <c r="IR933" s="519"/>
      <c r="IS933" s="519"/>
      <c r="IT933" s="519"/>
      <c r="IU933" s="519"/>
      <c r="IV933" s="519"/>
    </row>
    <row r="934" spans="1:256" s="510" customFormat="1" ht="24.75" customHeight="1" hidden="1">
      <c r="A934" s="541" t="s">
        <v>720</v>
      </c>
      <c r="B934" s="363"/>
      <c r="C934" s="363">
        <f t="shared" si="54"/>
        <v>0</v>
      </c>
      <c r="D934" s="25"/>
      <c r="E934" s="542"/>
      <c r="F934" s="543">
        <v>0</v>
      </c>
      <c r="G934" s="542"/>
      <c r="H934" s="518"/>
      <c r="I934" s="519"/>
      <c r="J934" s="519"/>
      <c r="K934" s="519"/>
      <c r="L934" s="519"/>
      <c r="M934" s="519"/>
      <c r="N934" s="519"/>
      <c r="O934" s="519"/>
      <c r="P934" s="519"/>
      <c r="Q934" s="519"/>
      <c r="R934" s="519"/>
      <c r="S934" s="519"/>
      <c r="T934" s="519"/>
      <c r="U934" s="519"/>
      <c r="V934" s="519"/>
      <c r="W934" s="519"/>
      <c r="X934" s="519"/>
      <c r="Y934" s="519"/>
      <c r="Z934" s="519"/>
      <c r="AA934" s="519"/>
      <c r="AB934" s="519"/>
      <c r="AC934" s="519"/>
      <c r="AD934" s="519"/>
      <c r="AE934" s="519"/>
      <c r="AF934" s="519"/>
      <c r="HQ934" s="519"/>
      <c r="HR934" s="519"/>
      <c r="HS934" s="519"/>
      <c r="HT934" s="519"/>
      <c r="HU934" s="519"/>
      <c r="HV934" s="519"/>
      <c r="HW934" s="519"/>
      <c r="HX934" s="519"/>
      <c r="HY934" s="519"/>
      <c r="HZ934" s="519"/>
      <c r="IA934" s="519"/>
      <c r="IB934" s="519"/>
      <c r="IC934" s="519"/>
      <c r="ID934" s="519"/>
      <c r="IE934" s="519"/>
      <c r="IF934" s="519"/>
      <c r="IG934" s="519"/>
      <c r="IH934" s="519"/>
      <c r="II934" s="519"/>
      <c r="IJ934" s="519"/>
      <c r="IK934" s="519"/>
      <c r="IL934" s="519"/>
      <c r="IM934" s="519"/>
      <c r="IN934" s="519"/>
      <c r="IO934" s="519"/>
      <c r="IP934" s="519"/>
      <c r="IQ934" s="519"/>
      <c r="IR934" s="519"/>
      <c r="IS934" s="519"/>
      <c r="IT934" s="519"/>
      <c r="IU934" s="519"/>
      <c r="IV934" s="519"/>
    </row>
    <row r="935" spans="1:256" s="510" customFormat="1" ht="24.75" customHeight="1" hidden="1">
      <c r="A935" s="541" t="s">
        <v>747</v>
      </c>
      <c r="B935" s="363"/>
      <c r="C935" s="363">
        <f t="shared" si="54"/>
        <v>0</v>
      </c>
      <c r="D935" s="25"/>
      <c r="E935" s="542"/>
      <c r="F935" s="543">
        <v>0</v>
      </c>
      <c r="G935" s="542"/>
      <c r="H935" s="518"/>
      <c r="I935" s="519"/>
      <c r="J935" s="519"/>
      <c r="K935" s="519"/>
      <c r="L935" s="519"/>
      <c r="M935" s="519"/>
      <c r="N935" s="519"/>
      <c r="O935" s="519"/>
      <c r="P935" s="519"/>
      <c r="Q935" s="519"/>
      <c r="R935" s="519"/>
      <c r="S935" s="519"/>
      <c r="T935" s="519"/>
      <c r="U935" s="519"/>
      <c r="V935" s="519"/>
      <c r="W935" s="519"/>
      <c r="X935" s="519"/>
      <c r="Y935" s="519"/>
      <c r="Z935" s="519"/>
      <c r="AA935" s="519"/>
      <c r="AB935" s="519"/>
      <c r="AC935" s="519"/>
      <c r="AD935" s="519"/>
      <c r="AE935" s="519"/>
      <c r="AF935" s="519"/>
      <c r="HQ935" s="519"/>
      <c r="HR935" s="519"/>
      <c r="HS935" s="519"/>
      <c r="HT935" s="519"/>
      <c r="HU935" s="519"/>
      <c r="HV935" s="519"/>
      <c r="HW935" s="519"/>
      <c r="HX935" s="519"/>
      <c r="HY935" s="519"/>
      <c r="HZ935" s="519"/>
      <c r="IA935" s="519"/>
      <c r="IB935" s="519"/>
      <c r="IC935" s="519"/>
      <c r="ID935" s="519"/>
      <c r="IE935" s="519"/>
      <c r="IF935" s="519"/>
      <c r="IG935" s="519"/>
      <c r="IH935" s="519"/>
      <c r="II935" s="519"/>
      <c r="IJ935" s="519"/>
      <c r="IK935" s="519"/>
      <c r="IL935" s="519"/>
      <c r="IM935" s="519"/>
      <c r="IN935" s="519"/>
      <c r="IO935" s="519"/>
      <c r="IP935" s="519"/>
      <c r="IQ935" s="519"/>
      <c r="IR935" s="519"/>
      <c r="IS935" s="519"/>
      <c r="IT935" s="519"/>
      <c r="IU935" s="519"/>
      <c r="IV935" s="519"/>
    </row>
    <row r="936" spans="1:256" s="509" customFormat="1" ht="24.75" customHeight="1" hidden="1">
      <c r="A936" s="541" t="s">
        <v>748</v>
      </c>
      <c r="B936" s="363"/>
      <c r="C936" s="363">
        <f t="shared" si="54"/>
        <v>0</v>
      </c>
      <c r="D936" s="25"/>
      <c r="E936" s="542"/>
      <c r="F936" s="543">
        <v>0</v>
      </c>
      <c r="G936" s="542"/>
      <c r="H936" s="518"/>
      <c r="I936" s="519"/>
      <c r="J936" s="519"/>
      <c r="K936" s="519"/>
      <c r="L936" s="519"/>
      <c r="M936" s="519"/>
      <c r="N936" s="519"/>
      <c r="O936" s="519"/>
      <c r="P936" s="519"/>
      <c r="Q936" s="519"/>
      <c r="R936" s="519"/>
      <c r="S936" s="519"/>
      <c r="T936" s="519"/>
      <c r="U936" s="519"/>
      <c r="V936" s="519"/>
      <c r="W936" s="519"/>
      <c r="X936" s="519"/>
      <c r="Y936" s="519"/>
      <c r="Z936" s="519"/>
      <c r="AA936" s="519"/>
      <c r="AB936" s="519"/>
      <c r="AC936" s="519"/>
      <c r="AD936" s="519"/>
      <c r="AE936" s="519"/>
      <c r="AF936" s="519"/>
      <c r="HQ936" s="519"/>
      <c r="HR936" s="519"/>
      <c r="HS936" s="519"/>
      <c r="HT936" s="519"/>
      <c r="HU936" s="519"/>
      <c r="HV936" s="519"/>
      <c r="HW936" s="519"/>
      <c r="HX936" s="519"/>
      <c r="HY936" s="519"/>
      <c r="HZ936" s="519"/>
      <c r="IA936" s="519"/>
      <c r="IB936" s="519"/>
      <c r="IC936" s="519"/>
      <c r="ID936" s="519"/>
      <c r="IE936" s="519"/>
      <c r="IF936" s="519"/>
      <c r="IG936" s="519"/>
      <c r="IH936" s="519"/>
      <c r="II936" s="519"/>
      <c r="IJ936" s="519"/>
      <c r="IK936" s="519"/>
      <c r="IL936" s="519"/>
      <c r="IM936" s="519"/>
      <c r="IN936" s="519"/>
      <c r="IO936" s="519"/>
      <c r="IP936" s="519"/>
      <c r="IQ936" s="519"/>
      <c r="IR936" s="519"/>
      <c r="IS936" s="519"/>
      <c r="IT936" s="519"/>
      <c r="IU936" s="519"/>
      <c r="IV936" s="519"/>
    </row>
    <row r="937" spans="1:256" s="506" customFormat="1" ht="24.75" customHeight="1" hidden="1">
      <c r="A937" s="541" t="s">
        <v>749</v>
      </c>
      <c r="B937" s="363"/>
      <c r="C937" s="363">
        <f t="shared" si="54"/>
        <v>0</v>
      </c>
      <c r="D937" s="25"/>
      <c r="E937" s="542"/>
      <c r="F937" s="543">
        <v>0</v>
      </c>
      <c r="G937" s="542"/>
      <c r="H937" s="518"/>
      <c r="I937" s="519"/>
      <c r="J937" s="519"/>
      <c r="K937" s="519"/>
      <c r="L937" s="519"/>
      <c r="M937" s="519"/>
      <c r="N937" s="519"/>
      <c r="O937" s="519"/>
      <c r="P937" s="519"/>
      <c r="Q937" s="519"/>
      <c r="R937" s="519"/>
      <c r="S937" s="519"/>
      <c r="T937" s="519"/>
      <c r="U937" s="519"/>
      <c r="V937" s="519"/>
      <c r="W937" s="519"/>
      <c r="X937" s="519"/>
      <c r="Y937" s="519"/>
      <c r="Z937" s="519"/>
      <c r="AA937" s="519"/>
      <c r="AB937" s="519"/>
      <c r="AC937" s="519"/>
      <c r="AD937" s="519"/>
      <c r="AE937" s="519"/>
      <c r="AF937" s="519"/>
      <c r="HQ937" s="519"/>
      <c r="HR937" s="519"/>
      <c r="HS937" s="519"/>
      <c r="HT937" s="519"/>
      <c r="HU937" s="519"/>
      <c r="HV937" s="519"/>
      <c r="HW937" s="519"/>
      <c r="HX937" s="519"/>
      <c r="HY937" s="519"/>
      <c r="HZ937" s="519"/>
      <c r="IA937" s="519"/>
      <c r="IB937" s="519"/>
      <c r="IC937" s="519"/>
      <c r="ID937" s="519"/>
      <c r="IE937" s="519"/>
      <c r="IF937" s="519"/>
      <c r="IG937" s="519"/>
      <c r="IH937" s="519"/>
      <c r="II937" s="519"/>
      <c r="IJ937" s="519"/>
      <c r="IK937" s="519"/>
      <c r="IL937" s="519"/>
      <c r="IM937" s="519"/>
      <c r="IN937" s="519"/>
      <c r="IO937" s="519"/>
      <c r="IP937" s="519"/>
      <c r="IQ937" s="519"/>
      <c r="IR937" s="519"/>
      <c r="IS937" s="519"/>
      <c r="IT937" s="519"/>
      <c r="IU937" s="519"/>
      <c r="IV937" s="519"/>
    </row>
    <row r="938" spans="1:256" s="506" customFormat="1" ht="24.75" customHeight="1" hidden="1">
      <c r="A938" s="541" t="s">
        <v>750</v>
      </c>
      <c r="B938" s="363"/>
      <c r="C938" s="363">
        <f t="shared" si="54"/>
        <v>0</v>
      </c>
      <c r="D938" s="25"/>
      <c r="E938" s="542"/>
      <c r="F938" s="543">
        <v>0</v>
      </c>
      <c r="G938" s="542"/>
      <c r="H938" s="518"/>
      <c r="I938" s="519"/>
      <c r="J938" s="519"/>
      <c r="K938" s="519"/>
      <c r="L938" s="519"/>
      <c r="M938" s="519"/>
      <c r="N938" s="519"/>
      <c r="O938" s="519"/>
      <c r="P938" s="519"/>
      <c r="Q938" s="519"/>
      <c r="R938" s="519"/>
      <c r="S938" s="519"/>
      <c r="T938" s="519"/>
      <c r="U938" s="519"/>
      <c r="V938" s="519"/>
      <c r="W938" s="519"/>
      <c r="X938" s="519"/>
      <c r="Y938" s="519"/>
      <c r="Z938" s="519"/>
      <c r="AA938" s="519"/>
      <c r="AB938" s="519"/>
      <c r="AC938" s="519"/>
      <c r="AD938" s="519"/>
      <c r="AE938" s="519"/>
      <c r="AF938" s="519"/>
      <c r="HQ938" s="519"/>
      <c r="HR938" s="519"/>
      <c r="HS938" s="519"/>
      <c r="HT938" s="519"/>
      <c r="HU938" s="519"/>
      <c r="HV938" s="519"/>
      <c r="HW938" s="519"/>
      <c r="HX938" s="519"/>
      <c r="HY938" s="519"/>
      <c r="HZ938" s="519"/>
      <c r="IA938" s="519"/>
      <c r="IB938" s="519"/>
      <c r="IC938" s="519"/>
      <c r="ID938" s="519"/>
      <c r="IE938" s="519"/>
      <c r="IF938" s="519"/>
      <c r="IG938" s="519"/>
      <c r="IH938" s="519"/>
      <c r="II938" s="519"/>
      <c r="IJ938" s="519"/>
      <c r="IK938" s="519"/>
      <c r="IL938" s="519"/>
      <c r="IM938" s="519"/>
      <c r="IN938" s="519"/>
      <c r="IO938" s="519"/>
      <c r="IP938" s="519"/>
      <c r="IQ938" s="519"/>
      <c r="IR938" s="519"/>
      <c r="IS938" s="519"/>
      <c r="IT938" s="519"/>
      <c r="IU938" s="519"/>
      <c r="IV938" s="519"/>
    </row>
    <row r="939" spans="1:256" s="506" customFormat="1" ht="24.75" customHeight="1">
      <c r="A939" s="541" t="s">
        <v>751</v>
      </c>
      <c r="B939" s="363">
        <v>722</v>
      </c>
      <c r="C939" s="363">
        <f t="shared" si="54"/>
        <v>1262</v>
      </c>
      <c r="D939" s="25">
        <v>550</v>
      </c>
      <c r="E939" s="542">
        <f>D939/C939</f>
        <v>0.4358161648177496</v>
      </c>
      <c r="F939" s="543">
        <v>271</v>
      </c>
      <c r="G939" s="542">
        <f>(D939-F939)/F939</f>
        <v>1.029520295202952</v>
      </c>
      <c r="H939" s="518">
        <v>712</v>
      </c>
      <c r="I939" s="519"/>
      <c r="J939" s="519"/>
      <c r="K939" s="519"/>
      <c r="L939" s="519"/>
      <c r="M939" s="519"/>
      <c r="N939" s="519"/>
      <c r="O939" s="519"/>
      <c r="P939" s="519"/>
      <c r="Q939" s="519"/>
      <c r="R939" s="519"/>
      <c r="S939" s="519"/>
      <c r="T939" s="519"/>
      <c r="U939" s="519"/>
      <c r="V939" s="519"/>
      <c r="W939" s="519"/>
      <c r="X939" s="519"/>
      <c r="Y939" s="519"/>
      <c r="Z939" s="519"/>
      <c r="AA939" s="519"/>
      <c r="AB939" s="519"/>
      <c r="AC939" s="519"/>
      <c r="AD939" s="519"/>
      <c r="AE939" s="519"/>
      <c r="AF939" s="519"/>
      <c r="HQ939" s="519"/>
      <c r="HR939" s="519"/>
      <c r="HS939" s="519"/>
      <c r="HT939" s="519"/>
      <c r="HU939" s="519"/>
      <c r="HV939" s="519"/>
      <c r="HW939" s="519"/>
      <c r="HX939" s="519"/>
      <c r="HY939" s="519"/>
      <c r="HZ939" s="519"/>
      <c r="IA939" s="519"/>
      <c r="IB939" s="519"/>
      <c r="IC939" s="519"/>
      <c r="ID939" s="519"/>
      <c r="IE939" s="519"/>
      <c r="IF939" s="519"/>
      <c r="IG939" s="519"/>
      <c r="IH939" s="519"/>
      <c r="II939" s="519"/>
      <c r="IJ939" s="519"/>
      <c r="IK939" s="519"/>
      <c r="IL939" s="519"/>
      <c r="IM939" s="519"/>
      <c r="IN939" s="519"/>
      <c r="IO939" s="519"/>
      <c r="IP939" s="519"/>
      <c r="IQ939" s="519"/>
      <c r="IR939" s="519"/>
      <c r="IS939" s="519"/>
      <c r="IT939" s="519"/>
      <c r="IU939" s="519"/>
      <c r="IV939" s="519"/>
    </row>
    <row r="940" spans="1:8" s="508" customFormat="1" ht="24.75" customHeight="1">
      <c r="A940" s="534" t="s">
        <v>752</v>
      </c>
      <c r="B940" s="360">
        <f>SUM(B941:B950)</f>
        <v>0</v>
      </c>
      <c r="C940" s="360">
        <f t="shared" si="54"/>
        <v>50</v>
      </c>
      <c r="D940" s="360">
        <f>SUM(D941:D950)</f>
        <v>0</v>
      </c>
      <c r="E940" s="542">
        <f>D940/C940</f>
        <v>0</v>
      </c>
      <c r="F940" s="539">
        <f>SUM(F941:F950)</f>
        <v>189</v>
      </c>
      <c r="G940" s="536">
        <f>(D940-F940)/F940</f>
        <v>-1</v>
      </c>
      <c r="H940" s="540">
        <f>SUM(H941:H950)</f>
        <v>50</v>
      </c>
    </row>
    <row r="941" spans="1:256" s="506" customFormat="1" ht="24.75" customHeight="1">
      <c r="A941" s="541" t="s">
        <v>45</v>
      </c>
      <c r="B941" s="363"/>
      <c r="C941" s="363">
        <f t="shared" si="54"/>
        <v>0</v>
      </c>
      <c r="D941" s="363">
        <v>0</v>
      </c>
      <c r="E941" s="542"/>
      <c r="F941" s="543">
        <v>0</v>
      </c>
      <c r="G941" s="542"/>
      <c r="H941" s="518"/>
      <c r="I941" s="519"/>
      <c r="J941" s="519"/>
      <c r="K941" s="519"/>
      <c r="L941" s="519"/>
      <c r="M941" s="519"/>
      <c r="N941" s="519"/>
      <c r="O941" s="519"/>
      <c r="P941" s="519"/>
      <c r="Q941" s="519"/>
      <c r="R941" s="519"/>
      <c r="S941" s="519"/>
      <c r="T941" s="519"/>
      <c r="U941" s="519"/>
      <c r="V941" s="519"/>
      <c r="W941" s="519"/>
      <c r="X941" s="519"/>
      <c r="Y941" s="519"/>
      <c r="Z941" s="519"/>
      <c r="AA941" s="519"/>
      <c r="AB941" s="519"/>
      <c r="AC941" s="519"/>
      <c r="AD941" s="519"/>
      <c r="AE941" s="519"/>
      <c r="AF941" s="519"/>
      <c r="HQ941" s="519"/>
      <c r="HR941" s="519"/>
      <c r="HS941" s="519"/>
      <c r="HT941" s="519"/>
      <c r="HU941" s="519"/>
      <c r="HV941" s="519"/>
      <c r="HW941" s="519"/>
      <c r="HX941" s="519"/>
      <c r="HY941" s="519"/>
      <c r="HZ941" s="519"/>
      <c r="IA941" s="519"/>
      <c r="IB941" s="519"/>
      <c r="IC941" s="519"/>
      <c r="ID941" s="519"/>
      <c r="IE941" s="519"/>
      <c r="IF941" s="519"/>
      <c r="IG941" s="519"/>
      <c r="IH941" s="519"/>
      <c r="II941" s="519"/>
      <c r="IJ941" s="519"/>
      <c r="IK941" s="519"/>
      <c r="IL941" s="519"/>
      <c r="IM941" s="519"/>
      <c r="IN941" s="519"/>
      <c r="IO941" s="519"/>
      <c r="IP941" s="519"/>
      <c r="IQ941" s="519"/>
      <c r="IR941" s="519"/>
      <c r="IS941" s="519"/>
      <c r="IT941" s="519"/>
      <c r="IU941" s="519"/>
      <c r="IV941" s="519"/>
    </row>
    <row r="942" spans="1:256" s="506" customFormat="1" ht="24.75" customHeight="1">
      <c r="A942" s="541" t="s">
        <v>46</v>
      </c>
      <c r="B942" s="363"/>
      <c r="C942" s="363">
        <f t="shared" si="54"/>
        <v>0</v>
      </c>
      <c r="D942" s="363">
        <v>0</v>
      </c>
      <c r="E942" s="542"/>
      <c r="F942" s="543">
        <v>0</v>
      </c>
      <c r="G942" s="542"/>
      <c r="H942" s="518"/>
      <c r="I942" s="519"/>
      <c r="J942" s="519"/>
      <c r="K942" s="519"/>
      <c r="L942" s="519"/>
      <c r="M942" s="519"/>
      <c r="N942" s="519"/>
      <c r="O942" s="519"/>
      <c r="P942" s="519"/>
      <c r="Q942" s="519"/>
      <c r="R942" s="519"/>
      <c r="S942" s="519"/>
      <c r="T942" s="519"/>
      <c r="U942" s="519"/>
      <c r="V942" s="519"/>
      <c r="W942" s="519"/>
      <c r="X942" s="519"/>
      <c r="Y942" s="519"/>
      <c r="Z942" s="519"/>
      <c r="AA942" s="519"/>
      <c r="AB942" s="519"/>
      <c r="AC942" s="519"/>
      <c r="AD942" s="519"/>
      <c r="AE942" s="519"/>
      <c r="AF942" s="519"/>
      <c r="HQ942" s="519"/>
      <c r="HR942" s="519"/>
      <c r="HS942" s="519"/>
      <c r="HT942" s="519"/>
      <c r="HU942" s="519"/>
      <c r="HV942" s="519"/>
      <c r="HW942" s="519"/>
      <c r="HX942" s="519"/>
      <c r="HY942" s="519"/>
      <c r="HZ942" s="519"/>
      <c r="IA942" s="519"/>
      <c r="IB942" s="519"/>
      <c r="IC942" s="519"/>
      <c r="ID942" s="519"/>
      <c r="IE942" s="519"/>
      <c r="IF942" s="519"/>
      <c r="IG942" s="519"/>
      <c r="IH942" s="519"/>
      <c r="II942" s="519"/>
      <c r="IJ942" s="519"/>
      <c r="IK942" s="519"/>
      <c r="IL942" s="519"/>
      <c r="IM942" s="519"/>
      <c r="IN942" s="519"/>
      <c r="IO942" s="519"/>
      <c r="IP942" s="519"/>
      <c r="IQ942" s="519"/>
      <c r="IR942" s="519"/>
      <c r="IS942" s="519"/>
      <c r="IT942" s="519"/>
      <c r="IU942" s="519"/>
      <c r="IV942" s="519"/>
    </row>
    <row r="943" spans="1:256" s="506" customFormat="1" ht="24.75" customHeight="1" hidden="1">
      <c r="A943" s="541" t="s">
        <v>47</v>
      </c>
      <c r="B943" s="363"/>
      <c r="C943" s="363">
        <f t="shared" si="54"/>
        <v>0</v>
      </c>
      <c r="D943" s="363">
        <v>0</v>
      </c>
      <c r="E943" s="542"/>
      <c r="F943" s="537">
        <v>0</v>
      </c>
      <c r="G943" s="542"/>
      <c r="H943" s="518"/>
      <c r="I943" s="519"/>
      <c r="J943" s="519"/>
      <c r="K943" s="519"/>
      <c r="L943" s="519"/>
      <c r="M943" s="519"/>
      <c r="N943" s="519"/>
      <c r="O943" s="519"/>
      <c r="P943" s="519"/>
      <c r="Q943" s="519"/>
      <c r="R943" s="519"/>
      <c r="S943" s="519"/>
      <c r="T943" s="519"/>
      <c r="U943" s="519"/>
      <c r="V943" s="519"/>
      <c r="W943" s="519"/>
      <c r="X943" s="519"/>
      <c r="Y943" s="519"/>
      <c r="Z943" s="519"/>
      <c r="AA943" s="519"/>
      <c r="AB943" s="519"/>
      <c r="AC943" s="519"/>
      <c r="AD943" s="519"/>
      <c r="AE943" s="519"/>
      <c r="AF943" s="519"/>
      <c r="HQ943" s="519"/>
      <c r="HR943" s="519"/>
      <c r="HS943" s="519"/>
      <c r="HT943" s="519"/>
      <c r="HU943" s="519"/>
      <c r="HV943" s="519"/>
      <c r="HW943" s="519"/>
      <c r="HX943" s="519"/>
      <c r="HY943" s="519"/>
      <c r="HZ943" s="519"/>
      <c r="IA943" s="519"/>
      <c r="IB943" s="519"/>
      <c r="IC943" s="519"/>
      <c r="ID943" s="519"/>
      <c r="IE943" s="519"/>
      <c r="IF943" s="519"/>
      <c r="IG943" s="519"/>
      <c r="IH943" s="519"/>
      <c r="II943" s="519"/>
      <c r="IJ943" s="519"/>
      <c r="IK943" s="519"/>
      <c r="IL943" s="519"/>
      <c r="IM943" s="519"/>
      <c r="IN943" s="519"/>
      <c r="IO943" s="519"/>
      <c r="IP943" s="519"/>
      <c r="IQ943" s="519"/>
      <c r="IR943" s="519"/>
      <c r="IS943" s="519"/>
      <c r="IT943" s="519"/>
      <c r="IU943" s="519"/>
      <c r="IV943" s="519"/>
    </row>
    <row r="944" spans="1:8" s="508" customFormat="1" ht="24.75" customHeight="1" hidden="1">
      <c r="A944" s="541" t="s">
        <v>753</v>
      </c>
      <c r="B944" s="363"/>
      <c r="C944" s="363">
        <f t="shared" si="54"/>
        <v>0</v>
      </c>
      <c r="D944" s="363"/>
      <c r="E944" s="542"/>
      <c r="F944" s="539">
        <v>0</v>
      </c>
      <c r="G944" s="542"/>
      <c r="H944" s="544"/>
    </row>
    <row r="945" spans="1:256" s="506" customFormat="1" ht="24.75" customHeight="1" hidden="1">
      <c r="A945" s="541" t="s">
        <v>754</v>
      </c>
      <c r="B945" s="363"/>
      <c r="C945" s="363">
        <f t="shared" si="54"/>
        <v>0</v>
      </c>
      <c r="D945" s="363">
        <v>0</v>
      </c>
      <c r="E945" s="542"/>
      <c r="F945" s="543">
        <v>0</v>
      </c>
      <c r="G945" s="542"/>
      <c r="H945" s="518"/>
      <c r="I945" s="519"/>
      <c r="J945" s="519"/>
      <c r="K945" s="519"/>
      <c r="L945" s="519"/>
      <c r="M945" s="519"/>
      <c r="N945" s="519"/>
      <c r="O945" s="519"/>
      <c r="P945" s="519"/>
      <c r="Q945" s="519"/>
      <c r="R945" s="519"/>
      <c r="S945" s="519"/>
      <c r="T945" s="519"/>
      <c r="U945" s="519"/>
      <c r="V945" s="519"/>
      <c r="W945" s="519"/>
      <c r="X945" s="519"/>
      <c r="Y945" s="519"/>
      <c r="Z945" s="519"/>
      <c r="AA945" s="519"/>
      <c r="AB945" s="519"/>
      <c r="AC945" s="519"/>
      <c r="AD945" s="519"/>
      <c r="AE945" s="519"/>
      <c r="AF945" s="519"/>
      <c r="HQ945" s="519"/>
      <c r="HR945" s="519"/>
      <c r="HS945" s="519"/>
      <c r="HT945" s="519"/>
      <c r="HU945" s="519"/>
      <c r="HV945" s="519"/>
      <c r="HW945" s="519"/>
      <c r="HX945" s="519"/>
      <c r="HY945" s="519"/>
      <c r="HZ945" s="519"/>
      <c r="IA945" s="519"/>
      <c r="IB945" s="519"/>
      <c r="IC945" s="519"/>
      <c r="ID945" s="519"/>
      <c r="IE945" s="519"/>
      <c r="IF945" s="519"/>
      <c r="IG945" s="519"/>
      <c r="IH945" s="519"/>
      <c r="II945" s="519"/>
      <c r="IJ945" s="519"/>
      <c r="IK945" s="519"/>
      <c r="IL945" s="519"/>
      <c r="IM945" s="519"/>
      <c r="IN945" s="519"/>
      <c r="IO945" s="519"/>
      <c r="IP945" s="519"/>
      <c r="IQ945" s="519"/>
      <c r="IR945" s="519"/>
      <c r="IS945" s="519"/>
      <c r="IT945" s="519"/>
      <c r="IU945" s="519"/>
      <c r="IV945" s="519"/>
    </row>
    <row r="946" spans="1:256" s="511" customFormat="1" ht="24.75" customHeight="1" hidden="1">
      <c r="A946" s="541" t="s">
        <v>755</v>
      </c>
      <c r="B946" s="363"/>
      <c r="C946" s="363">
        <f t="shared" si="54"/>
        <v>0</v>
      </c>
      <c r="D946" s="363">
        <v>0</v>
      </c>
      <c r="E946" s="542"/>
      <c r="F946" s="543">
        <v>151</v>
      </c>
      <c r="G946" s="542">
        <f aca="true" t="shared" si="57" ref="G946:G951">(D946-F946)/F946</f>
        <v>-1</v>
      </c>
      <c r="H946" s="518"/>
      <c r="I946" s="519"/>
      <c r="J946" s="519"/>
      <c r="K946" s="519"/>
      <c r="L946" s="519"/>
      <c r="M946" s="519"/>
      <c r="N946" s="519"/>
      <c r="O946" s="519"/>
      <c r="P946" s="519"/>
      <c r="Q946" s="519"/>
      <c r="R946" s="519"/>
      <c r="S946" s="519"/>
      <c r="T946" s="519"/>
      <c r="U946" s="519"/>
      <c r="V946" s="519"/>
      <c r="W946" s="519"/>
      <c r="X946" s="519"/>
      <c r="Y946" s="519"/>
      <c r="Z946" s="519"/>
      <c r="AA946" s="519"/>
      <c r="AB946" s="519"/>
      <c r="AC946" s="519"/>
      <c r="AD946" s="519"/>
      <c r="AE946" s="519"/>
      <c r="AF946" s="519"/>
      <c r="HQ946" s="519"/>
      <c r="HR946" s="519"/>
      <c r="HS946" s="519"/>
      <c r="HT946" s="519"/>
      <c r="HU946" s="519"/>
      <c r="HV946" s="519"/>
      <c r="HW946" s="519"/>
      <c r="HX946" s="519"/>
      <c r="HY946" s="519"/>
      <c r="HZ946" s="519"/>
      <c r="IA946" s="519"/>
      <c r="IB946" s="519"/>
      <c r="IC946" s="519"/>
      <c r="ID946" s="519"/>
      <c r="IE946" s="519"/>
      <c r="IF946" s="519"/>
      <c r="IG946" s="519"/>
      <c r="IH946" s="519"/>
      <c r="II946" s="519"/>
      <c r="IJ946" s="519"/>
      <c r="IK946" s="519"/>
      <c r="IL946" s="519"/>
      <c r="IM946" s="519"/>
      <c r="IN946" s="519"/>
      <c r="IO946" s="519"/>
      <c r="IP946" s="519"/>
      <c r="IQ946" s="519"/>
      <c r="IR946" s="519"/>
      <c r="IS946" s="519"/>
      <c r="IT946" s="519"/>
      <c r="IU946" s="519"/>
      <c r="IV946" s="519"/>
    </row>
    <row r="947" spans="1:256" s="509" customFormat="1" ht="24.75" customHeight="1" hidden="1">
      <c r="A947" s="541" t="s">
        <v>756</v>
      </c>
      <c r="B947" s="363"/>
      <c r="C947" s="363">
        <f t="shared" si="54"/>
        <v>0</v>
      </c>
      <c r="D947" s="363">
        <v>0</v>
      </c>
      <c r="E947" s="542"/>
      <c r="F947" s="543">
        <v>0</v>
      </c>
      <c r="G947" s="542"/>
      <c r="H947" s="518"/>
      <c r="I947" s="519"/>
      <c r="J947" s="519"/>
      <c r="K947" s="519"/>
      <c r="L947" s="519"/>
      <c r="M947" s="519"/>
      <c r="N947" s="519"/>
      <c r="O947" s="519"/>
      <c r="P947" s="519"/>
      <c r="Q947" s="519"/>
      <c r="R947" s="519"/>
      <c r="S947" s="519"/>
      <c r="T947" s="519"/>
      <c r="U947" s="519"/>
      <c r="V947" s="519"/>
      <c r="W947" s="519"/>
      <c r="X947" s="519"/>
      <c r="Y947" s="519"/>
      <c r="Z947" s="519"/>
      <c r="AA947" s="519"/>
      <c r="AB947" s="519"/>
      <c r="AC947" s="519"/>
      <c r="AD947" s="519"/>
      <c r="AE947" s="519"/>
      <c r="AF947" s="519"/>
      <c r="HQ947" s="519"/>
      <c r="HR947" s="519"/>
      <c r="HS947" s="519"/>
      <c r="HT947" s="519"/>
      <c r="HU947" s="519"/>
      <c r="HV947" s="519"/>
      <c r="HW947" s="519"/>
      <c r="HX947" s="519"/>
      <c r="HY947" s="519"/>
      <c r="HZ947" s="519"/>
      <c r="IA947" s="519"/>
      <c r="IB947" s="519"/>
      <c r="IC947" s="519"/>
      <c r="ID947" s="519"/>
      <c r="IE947" s="519"/>
      <c r="IF947" s="519"/>
      <c r="IG947" s="519"/>
      <c r="IH947" s="519"/>
      <c r="II947" s="519"/>
      <c r="IJ947" s="519"/>
      <c r="IK947" s="519"/>
      <c r="IL947" s="519"/>
      <c r="IM947" s="519"/>
      <c r="IN947" s="519"/>
      <c r="IO947" s="519"/>
      <c r="IP947" s="519"/>
      <c r="IQ947" s="519"/>
      <c r="IR947" s="519"/>
      <c r="IS947" s="519"/>
      <c r="IT947" s="519"/>
      <c r="IU947" s="519"/>
      <c r="IV947" s="519"/>
    </row>
    <row r="948" spans="1:256" s="510" customFormat="1" ht="24.75" customHeight="1" hidden="1">
      <c r="A948" s="541" t="s">
        <v>757</v>
      </c>
      <c r="B948" s="363"/>
      <c r="C948" s="363">
        <f t="shared" si="54"/>
        <v>0</v>
      </c>
      <c r="D948" s="363">
        <v>0</v>
      </c>
      <c r="E948" s="542"/>
      <c r="F948" s="543">
        <v>0</v>
      </c>
      <c r="G948" s="542"/>
      <c r="H948" s="518"/>
      <c r="I948" s="519"/>
      <c r="J948" s="519"/>
      <c r="K948" s="519"/>
      <c r="L948" s="519"/>
      <c r="M948" s="519"/>
      <c r="N948" s="519"/>
      <c r="O948" s="519"/>
      <c r="P948" s="519"/>
      <c r="Q948" s="519"/>
      <c r="R948" s="519"/>
      <c r="S948" s="519"/>
      <c r="T948" s="519"/>
      <c r="U948" s="519"/>
      <c r="V948" s="519"/>
      <c r="W948" s="519"/>
      <c r="X948" s="519"/>
      <c r="Y948" s="519"/>
      <c r="Z948" s="519"/>
      <c r="AA948" s="519"/>
      <c r="AB948" s="519"/>
      <c r="AC948" s="519"/>
      <c r="AD948" s="519"/>
      <c r="AE948" s="519"/>
      <c r="AF948" s="519"/>
      <c r="HQ948" s="519"/>
      <c r="HR948" s="519"/>
      <c r="HS948" s="519"/>
      <c r="HT948" s="519"/>
      <c r="HU948" s="519"/>
      <c r="HV948" s="519"/>
      <c r="HW948" s="519"/>
      <c r="HX948" s="519"/>
      <c r="HY948" s="519"/>
      <c r="HZ948" s="519"/>
      <c r="IA948" s="519"/>
      <c r="IB948" s="519"/>
      <c r="IC948" s="519"/>
      <c r="ID948" s="519"/>
      <c r="IE948" s="519"/>
      <c r="IF948" s="519"/>
      <c r="IG948" s="519"/>
      <c r="IH948" s="519"/>
      <c r="II948" s="519"/>
      <c r="IJ948" s="519"/>
      <c r="IK948" s="519"/>
      <c r="IL948" s="519"/>
      <c r="IM948" s="519"/>
      <c r="IN948" s="519"/>
      <c r="IO948" s="519"/>
      <c r="IP948" s="519"/>
      <c r="IQ948" s="519"/>
      <c r="IR948" s="519"/>
      <c r="IS948" s="519"/>
      <c r="IT948" s="519"/>
      <c r="IU948" s="519"/>
      <c r="IV948" s="519"/>
    </row>
    <row r="949" spans="1:256" s="510" customFormat="1" ht="24.75" customHeight="1" hidden="1">
      <c r="A949" s="541" t="s">
        <v>54</v>
      </c>
      <c r="B949" s="363"/>
      <c r="C949" s="363">
        <f t="shared" si="54"/>
        <v>0</v>
      </c>
      <c r="D949" s="363">
        <v>0</v>
      </c>
      <c r="E949" s="542"/>
      <c r="F949" s="543">
        <v>0</v>
      </c>
      <c r="G949" s="542"/>
      <c r="H949" s="518"/>
      <c r="I949" s="519"/>
      <c r="J949" s="519"/>
      <c r="K949" s="519"/>
      <c r="L949" s="519"/>
      <c r="M949" s="519"/>
      <c r="N949" s="519"/>
      <c r="O949" s="519"/>
      <c r="P949" s="519"/>
      <c r="Q949" s="519"/>
      <c r="R949" s="519"/>
      <c r="S949" s="519"/>
      <c r="T949" s="519"/>
      <c r="U949" s="519"/>
      <c r="V949" s="519"/>
      <c r="W949" s="519"/>
      <c r="X949" s="519"/>
      <c r="Y949" s="519"/>
      <c r="Z949" s="519"/>
      <c r="AA949" s="519"/>
      <c r="AB949" s="519"/>
      <c r="AC949" s="519"/>
      <c r="AD949" s="519"/>
      <c r="AE949" s="519"/>
      <c r="AF949" s="519"/>
      <c r="HQ949" s="519"/>
      <c r="HR949" s="519"/>
      <c r="HS949" s="519"/>
      <c r="HT949" s="519"/>
      <c r="HU949" s="519"/>
      <c r="HV949" s="519"/>
      <c r="HW949" s="519"/>
      <c r="HX949" s="519"/>
      <c r="HY949" s="519"/>
      <c r="HZ949" s="519"/>
      <c r="IA949" s="519"/>
      <c r="IB949" s="519"/>
      <c r="IC949" s="519"/>
      <c r="ID949" s="519"/>
      <c r="IE949" s="519"/>
      <c r="IF949" s="519"/>
      <c r="IG949" s="519"/>
      <c r="IH949" s="519"/>
      <c r="II949" s="519"/>
      <c r="IJ949" s="519"/>
      <c r="IK949" s="519"/>
      <c r="IL949" s="519"/>
      <c r="IM949" s="519"/>
      <c r="IN949" s="519"/>
      <c r="IO949" s="519"/>
      <c r="IP949" s="519"/>
      <c r="IQ949" s="519"/>
      <c r="IR949" s="519"/>
      <c r="IS949" s="519"/>
      <c r="IT949" s="519"/>
      <c r="IU949" s="519"/>
      <c r="IV949" s="519"/>
    </row>
    <row r="950" spans="1:8" s="508" customFormat="1" ht="39.75" customHeight="1">
      <c r="A950" s="541" t="s">
        <v>758</v>
      </c>
      <c r="B950" s="363"/>
      <c r="C950" s="363">
        <f t="shared" si="54"/>
        <v>50</v>
      </c>
      <c r="D950" s="363"/>
      <c r="E950" s="542">
        <f>D950/C950</f>
        <v>0</v>
      </c>
      <c r="F950" s="543">
        <v>38</v>
      </c>
      <c r="G950" s="542">
        <f t="shared" si="57"/>
        <v>-1</v>
      </c>
      <c r="H950" s="544">
        <v>50</v>
      </c>
    </row>
    <row r="951" spans="1:8" s="508" customFormat="1" ht="24.75" customHeight="1">
      <c r="A951" s="534" t="s">
        <v>759</v>
      </c>
      <c r="B951" s="360">
        <f>SUM(B952:B957)</f>
        <v>403</v>
      </c>
      <c r="C951" s="360">
        <f t="shared" si="54"/>
        <v>823</v>
      </c>
      <c r="D951" s="360">
        <f>SUM(D952:D957)</f>
        <v>636</v>
      </c>
      <c r="E951" s="536">
        <f>D951/C951</f>
        <v>0.772782503037667</v>
      </c>
      <c r="F951" s="539">
        <f>SUM(F952:F957)</f>
        <v>483</v>
      </c>
      <c r="G951" s="536">
        <f t="shared" si="57"/>
        <v>0.3167701863354037</v>
      </c>
      <c r="H951" s="540">
        <f>SUM(H952:H957)</f>
        <v>187</v>
      </c>
    </row>
    <row r="952" spans="1:256" s="510" customFormat="1" ht="24.75" customHeight="1">
      <c r="A952" s="541" t="s">
        <v>760</v>
      </c>
      <c r="B952" s="363">
        <v>249</v>
      </c>
      <c r="C952" s="363">
        <f t="shared" si="54"/>
        <v>90</v>
      </c>
      <c r="D952" s="25">
        <v>80</v>
      </c>
      <c r="E952" s="542">
        <f>D952/C952</f>
        <v>0.8888888888888888</v>
      </c>
      <c r="F952" s="543">
        <v>0</v>
      </c>
      <c r="G952" s="542"/>
      <c r="H952" s="518">
        <v>10</v>
      </c>
      <c r="I952" s="519"/>
      <c r="J952" s="519"/>
      <c r="K952" s="519"/>
      <c r="L952" s="519"/>
      <c r="M952" s="519"/>
      <c r="N952" s="519"/>
      <c r="O952" s="519"/>
      <c r="P952" s="519"/>
      <c r="Q952" s="519"/>
      <c r="R952" s="519"/>
      <c r="S952" s="519"/>
      <c r="T952" s="519"/>
      <c r="U952" s="519"/>
      <c r="V952" s="519"/>
      <c r="W952" s="519"/>
      <c r="X952" s="519"/>
      <c r="Y952" s="519"/>
      <c r="Z952" s="519"/>
      <c r="AA952" s="519"/>
      <c r="AB952" s="519"/>
      <c r="AC952" s="519"/>
      <c r="AD952" s="519"/>
      <c r="AE952" s="519"/>
      <c r="AF952" s="519"/>
      <c r="HQ952" s="519"/>
      <c r="HR952" s="519"/>
      <c r="HS952" s="519"/>
      <c r="HT952" s="519"/>
      <c r="HU952" s="519"/>
      <c r="HV952" s="519"/>
      <c r="HW952" s="519"/>
      <c r="HX952" s="519"/>
      <c r="HY952" s="519"/>
      <c r="HZ952" s="519"/>
      <c r="IA952" s="519"/>
      <c r="IB952" s="519"/>
      <c r="IC952" s="519"/>
      <c r="ID952" s="519"/>
      <c r="IE952" s="519"/>
      <c r="IF952" s="519"/>
      <c r="IG952" s="519"/>
      <c r="IH952" s="519"/>
      <c r="II952" s="519"/>
      <c r="IJ952" s="519"/>
      <c r="IK952" s="519"/>
      <c r="IL952" s="519"/>
      <c r="IM952" s="519"/>
      <c r="IN952" s="519"/>
      <c r="IO952" s="519"/>
      <c r="IP952" s="519"/>
      <c r="IQ952" s="519"/>
      <c r="IR952" s="519"/>
      <c r="IS952" s="519"/>
      <c r="IT952" s="519"/>
      <c r="IU952" s="519"/>
      <c r="IV952" s="519"/>
    </row>
    <row r="953" spans="1:256" s="510" customFormat="1" ht="39.75" customHeight="1">
      <c r="A953" s="541" t="s">
        <v>761</v>
      </c>
      <c r="B953" s="363"/>
      <c r="C953" s="363">
        <f t="shared" si="54"/>
        <v>0</v>
      </c>
      <c r="D953" s="25"/>
      <c r="E953" s="542"/>
      <c r="F953" s="543">
        <v>0</v>
      </c>
      <c r="G953" s="542"/>
      <c r="H953" s="518"/>
      <c r="I953" s="519"/>
      <c r="J953" s="519"/>
      <c r="K953" s="519"/>
      <c r="L953" s="519"/>
      <c r="M953" s="519"/>
      <c r="N953" s="519"/>
      <c r="O953" s="519"/>
      <c r="P953" s="519"/>
      <c r="Q953" s="519"/>
      <c r="R953" s="519"/>
      <c r="S953" s="519"/>
      <c r="T953" s="519"/>
      <c r="U953" s="519"/>
      <c r="V953" s="519"/>
      <c r="W953" s="519"/>
      <c r="X953" s="519"/>
      <c r="Y953" s="519"/>
      <c r="Z953" s="519"/>
      <c r="AA953" s="519"/>
      <c r="AB953" s="519"/>
      <c r="AC953" s="519"/>
      <c r="AD953" s="519"/>
      <c r="AE953" s="519"/>
      <c r="AF953" s="519"/>
      <c r="HQ953" s="519"/>
      <c r="HR953" s="519"/>
      <c r="HS953" s="519"/>
      <c r="HT953" s="519"/>
      <c r="HU953" s="519"/>
      <c r="HV953" s="519"/>
      <c r="HW953" s="519"/>
      <c r="HX953" s="519"/>
      <c r="HY953" s="519"/>
      <c r="HZ953" s="519"/>
      <c r="IA953" s="519"/>
      <c r="IB953" s="519"/>
      <c r="IC953" s="519"/>
      <c r="ID953" s="519"/>
      <c r="IE953" s="519"/>
      <c r="IF953" s="519"/>
      <c r="IG953" s="519"/>
      <c r="IH953" s="519"/>
      <c r="II953" s="519"/>
      <c r="IJ953" s="519"/>
      <c r="IK953" s="519"/>
      <c r="IL953" s="519"/>
      <c r="IM953" s="519"/>
      <c r="IN953" s="519"/>
      <c r="IO953" s="519"/>
      <c r="IP953" s="519"/>
      <c r="IQ953" s="519"/>
      <c r="IR953" s="519"/>
      <c r="IS953" s="519"/>
      <c r="IT953" s="519"/>
      <c r="IU953" s="519"/>
      <c r="IV953" s="519"/>
    </row>
    <row r="954" spans="1:256" s="510" customFormat="1" ht="39.75" customHeight="1">
      <c r="A954" s="541" t="s">
        <v>762</v>
      </c>
      <c r="B954" s="363">
        <v>66</v>
      </c>
      <c r="C954" s="363">
        <f t="shared" si="54"/>
        <v>76</v>
      </c>
      <c r="D954" s="25">
        <v>5</v>
      </c>
      <c r="E954" s="542">
        <f>D954/C954</f>
        <v>0.06578947368421052</v>
      </c>
      <c r="F954" s="543">
        <v>7</v>
      </c>
      <c r="G954" s="542">
        <f>(D954-F954)/F954</f>
        <v>-0.2857142857142857</v>
      </c>
      <c r="H954" s="518">
        <v>71</v>
      </c>
      <c r="I954" s="519"/>
      <c r="J954" s="519"/>
      <c r="K954" s="519"/>
      <c r="L954" s="519"/>
      <c r="M954" s="519"/>
      <c r="N954" s="519"/>
      <c r="O954" s="519"/>
      <c r="P954" s="519"/>
      <c r="Q954" s="519"/>
      <c r="R954" s="519"/>
      <c r="S954" s="519"/>
      <c r="T954" s="519"/>
      <c r="U954" s="519"/>
      <c r="V954" s="519"/>
      <c r="W954" s="519"/>
      <c r="X954" s="519"/>
      <c r="Y954" s="519"/>
      <c r="Z954" s="519"/>
      <c r="AA954" s="519"/>
      <c r="AB954" s="519"/>
      <c r="AC954" s="519"/>
      <c r="AD954" s="519"/>
      <c r="AE954" s="519"/>
      <c r="AF954" s="519"/>
      <c r="HQ954" s="519"/>
      <c r="HR954" s="519"/>
      <c r="HS954" s="519"/>
      <c r="HT954" s="519"/>
      <c r="HU954" s="519"/>
      <c r="HV954" s="519"/>
      <c r="HW954" s="519"/>
      <c r="HX954" s="519"/>
      <c r="HY954" s="519"/>
      <c r="HZ954" s="519"/>
      <c r="IA954" s="519"/>
      <c r="IB954" s="519"/>
      <c r="IC954" s="519"/>
      <c r="ID954" s="519"/>
      <c r="IE954" s="519"/>
      <c r="IF954" s="519"/>
      <c r="IG954" s="519"/>
      <c r="IH954" s="519"/>
      <c r="II954" s="519"/>
      <c r="IJ954" s="519"/>
      <c r="IK954" s="519"/>
      <c r="IL954" s="519"/>
      <c r="IM954" s="519"/>
      <c r="IN954" s="519"/>
      <c r="IO954" s="519"/>
      <c r="IP954" s="519"/>
      <c r="IQ954" s="519"/>
      <c r="IR954" s="519"/>
      <c r="IS954" s="519"/>
      <c r="IT954" s="519"/>
      <c r="IU954" s="519"/>
      <c r="IV954" s="519"/>
    </row>
    <row r="955" spans="1:8" s="508" customFormat="1" ht="24.75" customHeight="1">
      <c r="A955" s="541" t="s">
        <v>763</v>
      </c>
      <c r="B955" s="363">
        <v>88</v>
      </c>
      <c r="C955" s="363">
        <f t="shared" si="54"/>
        <v>120</v>
      </c>
      <c r="D955" s="25">
        <v>30</v>
      </c>
      <c r="E955" s="542">
        <f>D955/C955</f>
        <v>0.25</v>
      </c>
      <c r="F955" s="543">
        <v>476</v>
      </c>
      <c r="G955" s="542">
        <f>(D955-F955)/F955</f>
        <v>-0.9369747899159664</v>
      </c>
      <c r="H955" s="544">
        <v>90</v>
      </c>
    </row>
    <row r="956" spans="1:256" s="510" customFormat="1" ht="24.75" customHeight="1">
      <c r="A956" s="541" t="s">
        <v>764</v>
      </c>
      <c r="B956" s="363"/>
      <c r="C956" s="363">
        <f t="shared" si="54"/>
        <v>0</v>
      </c>
      <c r="D956" s="25"/>
      <c r="E956" s="542"/>
      <c r="F956" s="539">
        <v>0</v>
      </c>
      <c r="G956" s="542"/>
      <c r="H956" s="518"/>
      <c r="I956" s="519"/>
      <c r="J956" s="519"/>
      <c r="K956" s="519"/>
      <c r="L956" s="519"/>
      <c r="M956" s="519"/>
      <c r="N956" s="519"/>
      <c r="O956" s="519"/>
      <c r="P956" s="519"/>
      <c r="Q956" s="519"/>
      <c r="R956" s="519"/>
      <c r="S956" s="519"/>
      <c r="T956" s="519"/>
      <c r="U956" s="519"/>
      <c r="V956" s="519"/>
      <c r="W956" s="519"/>
      <c r="X956" s="519"/>
      <c r="Y956" s="519"/>
      <c r="Z956" s="519"/>
      <c r="AA956" s="519"/>
      <c r="AB956" s="519"/>
      <c r="AC956" s="519"/>
      <c r="AD956" s="519"/>
      <c r="AE956" s="519"/>
      <c r="AF956" s="519"/>
      <c r="HQ956" s="519"/>
      <c r="HR956" s="519"/>
      <c r="HS956" s="519"/>
      <c r="HT956" s="519"/>
      <c r="HU956" s="519"/>
      <c r="HV956" s="519"/>
      <c r="HW956" s="519"/>
      <c r="HX956" s="519"/>
      <c r="HY956" s="519"/>
      <c r="HZ956" s="519"/>
      <c r="IA956" s="519"/>
      <c r="IB956" s="519"/>
      <c r="IC956" s="519"/>
      <c r="ID956" s="519"/>
      <c r="IE956" s="519"/>
      <c r="IF956" s="519"/>
      <c r="IG956" s="519"/>
      <c r="IH956" s="519"/>
      <c r="II956" s="519"/>
      <c r="IJ956" s="519"/>
      <c r="IK956" s="519"/>
      <c r="IL956" s="519"/>
      <c r="IM956" s="519"/>
      <c r="IN956" s="519"/>
      <c r="IO956" s="519"/>
      <c r="IP956" s="519"/>
      <c r="IQ956" s="519"/>
      <c r="IR956" s="519"/>
      <c r="IS956" s="519"/>
      <c r="IT956" s="519"/>
      <c r="IU956" s="519"/>
      <c r="IV956" s="519"/>
    </row>
    <row r="957" spans="1:256" s="510" customFormat="1" ht="24.75" customHeight="1">
      <c r="A957" s="541" t="s">
        <v>765</v>
      </c>
      <c r="B957" s="363"/>
      <c r="C957" s="363">
        <f t="shared" si="54"/>
        <v>537</v>
      </c>
      <c r="D957" s="25">
        <v>521</v>
      </c>
      <c r="E957" s="542">
        <f>D957/C957</f>
        <v>0.9702048417132216</v>
      </c>
      <c r="F957" s="543">
        <v>0</v>
      </c>
      <c r="G957" s="542"/>
      <c r="H957" s="518">
        <v>16</v>
      </c>
      <c r="I957" s="519"/>
      <c r="J957" s="519"/>
      <c r="K957" s="519"/>
      <c r="L957" s="519"/>
      <c r="M957" s="519"/>
      <c r="N957" s="519"/>
      <c r="O957" s="519"/>
      <c r="P957" s="519"/>
      <c r="Q957" s="519"/>
      <c r="R957" s="519"/>
      <c r="S957" s="519"/>
      <c r="T957" s="519"/>
      <c r="U957" s="519"/>
      <c r="V957" s="519"/>
      <c r="W957" s="519"/>
      <c r="X957" s="519"/>
      <c r="Y957" s="519"/>
      <c r="Z957" s="519"/>
      <c r="AA957" s="519"/>
      <c r="AB957" s="519"/>
      <c r="AC957" s="519"/>
      <c r="AD957" s="519"/>
      <c r="AE957" s="519"/>
      <c r="AF957" s="519"/>
      <c r="HQ957" s="519"/>
      <c r="HR957" s="519"/>
      <c r="HS957" s="519"/>
      <c r="HT957" s="519"/>
      <c r="HU957" s="519"/>
      <c r="HV957" s="519"/>
      <c r="HW957" s="519"/>
      <c r="HX957" s="519"/>
      <c r="HY957" s="519"/>
      <c r="HZ957" s="519"/>
      <c r="IA957" s="519"/>
      <c r="IB957" s="519"/>
      <c r="IC957" s="519"/>
      <c r="ID957" s="519"/>
      <c r="IE957" s="519"/>
      <c r="IF957" s="519"/>
      <c r="IG957" s="519"/>
      <c r="IH957" s="519"/>
      <c r="II957" s="519"/>
      <c r="IJ957" s="519"/>
      <c r="IK957" s="519"/>
      <c r="IL957" s="519"/>
      <c r="IM957" s="519"/>
      <c r="IN957" s="519"/>
      <c r="IO957" s="519"/>
      <c r="IP957" s="519"/>
      <c r="IQ957" s="519"/>
      <c r="IR957" s="519"/>
      <c r="IS957" s="519"/>
      <c r="IT957" s="519"/>
      <c r="IU957" s="519"/>
      <c r="IV957" s="519"/>
    </row>
    <row r="958" spans="1:8" s="508" customFormat="1" ht="24.75" customHeight="1" hidden="1">
      <c r="A958" s="534" t="s">
        <v>766</v>
      </c>
      <c r="B958" s="360">
        <f>SUM(B959:B964)</f>
        <v>0</v>
      </c>
      <c r="C958" s="360">
        <f t="shared" si="54"/>
        <v>0</v>
      </c>
      <c r="D958" s="360">
        <f>SUM(D959:D964)</f>
        <v>0</v>
      </c>
      <c r="E958" s="536"/>
      <c r="F958" s="539">
        <f>SUM(F959:F964)</f>
        <v>0</v>
      </c>
      <c r="G958" s="536"/>
      <c r="H958" s="540">
        <f>SUM(H959:H964)</f>
        <v>0</v>
      </c>
    </row>
    <row r="959" spans="1:256" s="510" customFormat="1" ht="24.75" customHeight="1" hidden="1">
      <c r="A959" s="541" t="s">
        <v>767</v>
      </c>
      <c r="B959" s="363"/>
      <c r="C959" s="363">
        <f t="shared" si="54"/>
        <v>0</v>
      </c>
      <c r="D959" s="363"/>
      <c r="E959" s="542"/>
      <c r="F959" s="543"/>
      <c r="G959" s="542"/>
      <c r="H959" s="518"/>
      <c r="I959" s="519"/>
      <c r="J959" s="519"/>
      <c r="K959" s="519"/>
      <c r="L959" s="519"/>
      <c r="M959" s="519"/>
      <c r="N959" s="519"/>
      <c r="O959" s="519"/>
      <c r="P959" s="519"/>
      <c r="Q959" s="519"/>
      <c r="R959" s="519"/>
      <c r="S959" s="519"/>
      <c r="T959" s="519"/>
      <c r="U959" s="519"/>
      <c r="V959" s="519"/>
      <c r="W959" s="519"/>
      <c r="X959" s="519"/>
      <c r="Y959" s="519"/>
      <c r="Z959" s="519"/>
      <c r="AA959" s="519"/>
      <c r="AB959" s="519"/>
      <c r="AC959" s="519"/>
      <c r="AD959" s="519"/>
      <c r="AE959" s="519"/>
      <c r="AF959" s="519"/>
      <c r="HQ959" s="519"/>
      <c r="HR959" s="519"/>
      <c r="HS959" s="519"/>
      <c r="HT959" s="519"/>
      <c r="HU959" s="519"/>
      <c r="HV959" s="519"/>
      <c r="HW959" s="519"/>
      <c r="HX959" s="519"/>
      <c r="HY959" s="519"/>
      <c r="HZ959" s="519"/>
      <c r="IA959" s="519"/>
      <c r="IB959" s="519"/>
      <c r="IC959" s="519"/>
      <c r="ID959" s="519"/>
      <c r="IE959" s="519"/>
      <c r="IF959" s="519"/>
      <c r="IG959" s="519"/>
      <c r="IH959" s="519"/>
      <c r="II959" s="519"/>
      <c r="IJ959" s="519"/>
      <c r="IK959" s="519"/>
      <c r="IL959" s="519"/>
      <c r="IM959" s="519"/>
      <c r="IN959" s="519"/>
      <c r="IO959" s="519"/>
      <c r="IP959" s="519"/>
      <c r="IQ959" s="519"/>
      <c r="IR959" s="519"/>
      <c r="IS959" s="519"/>
      <c r="IT959" s="519"/>
      <c r="IU959" s="519"/>
      <c r="IV959" s="519"/>
    </row>
    <row r="960" spans="1:256" s="510" customFormat="1" ht="24.75" customHeight="1" hidden="1">
      <c r="A960" s="541" t="s">
        <v>768</v>
      </c>
      <c r="B960" s="363"/>
      <c r="C960" s="363">
        <f t="shared" si="54"/>
        <v>0</v>
      </c>
      <c r="D960" s="363"/>
      <c r="E960" s="542"/>
      <c r="F960" s="543"/>
      <c r="G960" s="542"/>
      <c r="H960" s="518"/>
      <c r="I960" s="519"/>
      <c r="J960" s="519"/>
      <c r="K960" s="519"/>
      <c r="L960" s="519"/>
      <c r="M960" s="519"/>
      <c r="N960" s="519"/>
      <c r="O960" s="519"/>
      <c r="P960" s="519"/>
      <c r="Q960" s="519"/>
      <c r="R960" s="519"/>
      <c r="S960" s="519"/>
      <c r="T960" s="519"/>
      <c r="U960" s="519"/>
      <c r="V960" s="519"/>
      <c r="W960" s="519"/>
      <c r="X960" s="519"/>
      <c r="Y960" s="519"/>
      <c r="Z960" s="519"/>
      <c r="AA960" s="519"/>
      <c r="AB960" s="519"/>
      <c r="AC960" s="519"/>
      <c r="AD960" s="519"/>
      <c r="AE960" s="519"/>
      <c r="AF960" s="519"/>
      <c r="HQ960" s="519"/>
      <c r="HR960" s="519"/>
      <c r="HS960" s="519"/>
      <c r="HT960" s="519"/>
      <c r="HU960" s="519"/>
      <c r="HV960" s="519"/>
      <c r="HW960" s="519"/>
      <c r="HX960" s="519"/>
      <c r="HY960" s="519"/>
      <c r="HZ960" s="519"/>
      <c r="IA960" s="519"/>
      <c r="IB960" s="519"/>
      <c r="IC960" s="519"/>
      <c r="ID960" s="519"/>
      <c r="IE960" s="519"/>
      <c r="IF960" s="519"/>
      <c r="IG960" s="519"/>
      <c r="IH960" s="519"/>
      <c r="II960" s="519"/>
      <c r="IJ960" s="519"/>
      <c r="IK960" s="519"/>
      <c r="IL960" s="519"/>
      <c r="IM960" s="519"/>
      <c r="IN960" s="519"/>
      <c r="IO960" s="519"/>
      <c r="IP960" s="519"/>
      <c r="IQ960" s="519"/>
      <c r="IR960" s="519"/>
      <c r="IS960" s="519"/>
      <c r="IT960" s="519"/>
      <c r="IU960" s="519"/>
      <c r="IV960" s="519"/>
    </row>
    <row r="961" spans="1:256" s="510" customFormat="1" ht="24.75" customHeight="1" hidden="1">
      <c r="A961" s="541" t="s">
        <v>769</v>
      </c>
      <c r="B961" s="363"/>
      <c r="C961" s="363">
        <f t="shared" si="54"/>
        <v>0</v>
      </c>
      <c r="D961" s="363"/>
      <c r="E961" s="542"/>
      <c r="F961" s="543"/>
      <c r="G961" s="542"/>
      <c r="H961" s="518"/>
      <c r="I961" s="519"/>
      <c r="J961" s="519"/>
      <c r="K961" s="519"/>
      <c r="L961" s="519"/>
      <c r="M961" s="519"/>
      <c r="N961" s="519"/>
      <c r="O961" s="519"/>
      <c r="P961" s="519"/>
      <c r="Q961" s="519"/>
      <c r="R961" s="519"/>
      <c r="S961" s="519"/>
      <c r="T961" s="519"/>
      <c r="U961" s="519"/>
      <c r="V961" s="519"/>
      <c r="W961" s="519"/>
      <c r="X961" s="519"/>
      <c r="Y961" s="519"/>
      <c r="Z961" s="519"/>
      <c r="AA961" s="519"/>
      <c r="AB961" s="519"/>
      <c r="AC961" s="519"/>
      <c r="AD961" s="519"/>
      <c r="AE961" s="519"/>
      <c r="AF961" s="519"/>
      <c r="HQ961" s="519"/>
      <c r="HR961" s="519"/>
      <c r="HS961" s="519"/>
      <c r="HT961" s="519"/>
      <c r="HU961" s="519"/>
      <c r="HV961" s="519"/>
      <c r="HW961" s="519"/>
      <c r="HX961" s="519"/>
      <c r="HY961" s="519"/>
      <c r="HZ961" s="519"/>
      <c r="IA961" s="519"/>
      <c r="IB961" s="519"/>
      <c r="IC961" s="519"/>
      <c r="ID961" s="519"/>
      <c r="IE961" s="519"/>
      <c r="IF961" s="519"/>
      <c r="IG961" s="519"/>
      <c r="IH961" s="519"/>
      <c r="II961" s="519"/>
      <c r="IJ961" s="519"/>
      <c r="IK961" s="519"/>
      <c r="IL961" s="519"/>
      <c r="IM961" s="519"/>
      <c r="IN961" s="519"/>
      <c r="IO961" s="519"/>
      <c r="IP961" s="519"/>
      <c r="IQ961" s="519"/>
      <c r="IR961" s="519"/>
      <c r="IS961" s="519"/>
      <c r="IT961" s="519"/>
      <c r="IU961" s="519"/>
      <c r="IV961" s="519"/>
    </row>
    <row r="962" spans="1:8" s="508" customFormat="1" ht="24.75" customHeight="1" hidden="1">
      <c r="A962" s="541" t="s">
        <v>770</v>
      </c>
      <c r="B962" s="363"/>
      <c r="C962" s="363">
        <f t="shared" si="54"/>
        <v>0</v>
      </c>
      <c r="D962" s="360"/>
      <c r="E962" s="542"/>
      <c r="F962" s="539"/>
      <c r="G962" s="542"/>
      <c r="H962" s="544"/>
    </row>
    <row r="963" spans="1:256" s="510" customFormat="1" ht="24.75" customHeight="1" hidden="1">
      <c r="A963" s="541" t="s">
        <v>771</v>
      </c>
      <c r="B963" s="363"/>
      <c r="C963" s="363">
        <f t="shared" si="54"/>
        <v>0</v>
      </c>
      <c r="D963" s="363"/>
      <c r="E963" s="542"/>
      <c r="F963" s="543"/>
      <c r="G963" s="542"/>
      <c r="H963" s="518"/>
      <c r="I963" s="519"/>
      <c r="J963" s="519"/>
      <c r="K963" s="519"/>
      <c r="L963" s="519"/>
      <c r="M963" s="519"/>
      <c r="N963" s="519"/>
      <c r="O963" s="519"/>
      <c r="P963" s="519"/>
      <c r="Q963" s="519"/>
      <c r="R963" s="519"/>
      <c r="S963" s="519"/>
      <c r="T963" s="519"/>
      <c r="U963" s="519"/>
      <c r="V963" s="519"/>
      <c r="W963" s="519"/>
      <c r="X963" s="519"/>
      <c r="Y963" s="519"/>
      <c r="Z963" s="519"/>
      <c r="AA963" s="519"/>
      <c r="AB963" s="519"/>
      <c r="AC963" s="519"/>
      <c r="AD963" s="519"/>
      <c r="AE963" s="519"/>
      <c r="AF963" s="519"/>
      <c r="HQ963" s="519"/>
      <c r="HR963" s="519"/>
      <c r="HS963" s="519"/>
      <c r="HT963" s="519"/>
      <c r="HU963" s="519"/>
      <c r="HV963" s="519"/>
      <c r="HW963" s="519"/>
      <c r="HX963" s="519"/>
      <c r="HY963" s="519"/>
      <c r="HZ963" s="519"/>
      <c r="IA963" s="519"/>
      <c r="IB963" s="519"/>
      <c r="IC963" s="519"/>
      <c r="ID963" s="519"/>
      <c r="IE963" s="519"/>
      <c r="IF963" s="519"/>
      <c r="IG963" s="519"/>
      <c r="IH963" s="519"/>
      <c r="II963" s="519"/>
      <c r="IJ963" s="519"/>
      <c r="IK963" s="519"/>
      <c r="IL963" s="519"/>
      <c r="IM963" s="519"/>
      <c r="IN963" s="519"/>
      <c r="IO963" s="519"/>
      <c r="IP963" s="519"/>
      <c r="IQ963" s="519"/>
      <c r="IR963" s="519"/>
      <c r="IS963" s="519"/>
      <c r="IT963" s="519"/>
      <c r="IU963" s="519"/>
      <c r="IV963" s="519"/>
    </row>
    <row r="964" spans="1:256" s="509" customFormat="1" ht="24.75" customHeight="1" hidden="1">
      <c r="A964" s="541" t="s">
        <v>772</v>
      </c>
      <c r="B964" s="363"/>
      <c r="C964" s="363">
        <f t="shared" si="54"/>
        <v>0</v>
      </c>
      <c r="D964" s="363">
        <v>0</v>
      </c>
      <c r="E964" s="542"/>
      <c r="F964" s="543">
        <v>0</v>
      </c>
      <c r="G964" s="542"/>
      <c r="H964" s="518"/>
      <c r="I964" s="519"/>
      <c r="J964" s="519"/>
      <c r="K964" s="519"/>
      <c r="L964" s="519"/>
      <c r="M964" s="519"/>
      <c r="N964" s="519"/>
      <c r="O964" s="519"/>
      <c r="P964" s="519"/>
      <c r="Q964" s="519"/>
      <c r="R964" s="519"/>
      <c r="S964" s="519"/>
      <c r="T964" s="519"/>
      <c r="U964" s="519"/>
      <c r="V964" s="519"/>
      <c r="W964" s="519"/>
      <c r="X964" s="519"/>
      <c r="Y964" s="519"/>
      <c r="Z964" s="519"/>
      <c r="AA964" s="519"/>
      <c r="AB964" s="519"/>
      <c r="AC964" s="519"/>
      <c r="AD964" s="519"/>
      <c r="AE964" s="519"/>
      <c r="AF964" s="519"/>
      <c r="HQ964" s="519"/>
      <c r="HR964" s="519"/>
      <c r="HS964" s="519"/>
      <c r="HT964" s="519"/>
      <c r="HU964" s="519"/>
      <c r="HV964" s="519"/>
      <c r="HW964" s="519"/>
      <c r="HX964" s="519"/>
      <c r="HY964" s="519"/>
      <c r="HZ964" s="519"/>
      <c r="IA964" s="519"/>
      <c r="IB964" s="519"/>
      <c r="IC964" s="519"/>
      <c r="ID964" s="519"/>
      <c r="IE964" s="519"/>
      <c r="IF964" s="519"/>
      <c r="IG964" s="519"/>
      <c r="IH964" s="519"/>
      <c r="II964" s="519"/>
      <c r="IJ964" s="519"/>
      <c r="IK964" s="519"/>
      <c r="IL964" s="519"/>
      <c r="IM964" s="519"/>
      <c r="IN964" s="519"/>
      <c r="IO964" s="519"/>
      <c r="IP964" s="519"/>
      <c r="IQ964" s="519"/>
      <c r="IR964" s="519"/>
      <c r="IS964" s="519"/>
      <c r="IT964" s="519"/>
      <c r="IU964" s="519"/>
      <c r="IV964" s="519"/>
    </row>
    <row r="965" spans="1:8" s="508" customFormat="1" ht="24.75" customHeight="1" hidden="1">
      <c r="A965" s="534" t="s">
        <v>773</v>
      </c>
      <c r="B965" s="360">
        <f>SUM(B966:B967)</f>
        <v>0</v>
      </c>
      <c r="C965" s="360">
        <f t="shared" si="54"/>
        <v>0</v>
      </c>
      <c r="D965" s="360">
        <f>SUM(D966:D967)</f>
        <v>0</v>
      </c>
      <c r="E965" s="536"/>
      <c r="F965" s="539">
        <f>SUM(F966:F967)</f>
        <v>0</v>
      </c>
      <c r="G965" s="536"/>
      <c r="H965" s="540"/>
    </row>
    <row r="966" spans="1:256" s="510" customFormat="1" ht="24.75" customHeight="1" hidden="1">
      <c r="A966" s="541" t="s">
        <v>774</v>
      </c>
      <c r="B966" s="363"/>
      <c r="C966" s="363">
        <f t="shared" si="54"/>
        <v>0</v>
      </c>
      <c r="D966" s="363">
        <v>0</v>
      </c>
      <c r="E966" s="542"/>
      <c r="F966" s="543">
        <v>0</v>
      </c>
      <c r="G966" s="542"/>
      <c r="H966" s="518"/>
      <c r="I966" s="519"/>
      <c r="J966" s="519"/>
      <c r="K966" s="519"/>
      <c r="L966" s="519"/>
      <c r="M966" s="519"/>
      <c r="N966" s="519"/>
      <c r="O966" s="519"/>
      <c r="P966" s="519"/>
      <c r="Q966" s="519"/>
      <c r="R966" s="519"/>
      <c r="S966" s="519"/>
      <c r="T966" s="519"/>
      <c r="U966" s="519"/>
      <c r="V966" s="519"/>
      <c r="W966" s="519"/>
      <c r="X966" s="519"/>
      <c r="Y966" s="519"/>
      <c r="Z966" s="519"/>
      <c r="AA966" s="519"/>
      <c r="AB966" s="519"/>
      <c r="AC966" s="519"/>
      <c r="AD966" s="519"/>
      <c r="AE966" s="519"/>
      <c r="AF966" s="519"/>
      <c r="HQ966" s="519"/>
      <c r="HR966" s="519"/>
      <c r="HS966" s="519"/>
      <c r="HT966" s="519"/>
      <c r="HU966" s="519"/>
      <c r="HV966" s="519"/>
      <c r="HW966" s="519"/>
      <c r="HX966" s="519"/>
      <c r="HY966" s="519"/>
      <c r="HZ966" s="519"/>
      <c r="IA966" s="519"/>
      <c r="IB966" s="519"/>
      <c r="IC966" s="519"/>
      <c r="ID966" s="519"/>
      <c r="IE966" s="519"/>
      <c r="IF966" s="519"/>
      <c r="IG966" s="519"/>
      <c r="IH966" s="519"/>
      <c r="II966" s="519"/>
      <c r="IJ966" s="519"/>
      <c r="IK966" s="519"/>
      <c r="IL966" s="519"/>
      <c r="IM966" s="519"/>
      <c r="IN966" s="519"/>
      <c r="IO966" s="519"/>
      <c r="IP966" s="519"/>
      <c r="IQ966" s="519"/>
      <c r="IR966" s="519"/>
      <c r="IS966" s="519"/>
      <c r="IT966" s="519"/>
      <c r="IU966" s="519"/>
      <c r="IV966" s="519"/>
    </row>
    <row r="967" spans="1:256" s="510" customFormat="1" ht="24.75" customHeight="1" hidden="1">
      <c r="A967" s="541" t="s">
        <v>775</v>
      </c>
      <c r="B967" s="363"/>
      <c r="C967" s="363">
        <f aca="true" t="shared" si="58" ref="C967:C1030">D967+H967</f>
        <v>0</v>
      </c>
      <c r="D967" s="363">
        <v>0</v>
      </c>
      <c r="E967" s="542"/>
      <c r="F967" s="543">
        <v>0</v>
      </c>
      <c r="G967" s="542"/>
      <c r="H967" s="518"/>
      <c r="I967" s="519"/>
      <c r="J967" s="519"/>
      <c r="K967" s="519"/>
      <c r="L967" s="519"/>
      <c r="M967" s="519"/>
      <c r="N967" s="519"/>
      <c r="O967" s="519"/>
      <c r="P967" s="519"/>
      <c r="Q967" s="519"/>
      <c r="R967" s="519"/>
      <c r="S967" s="519"/>
      <c r="T967" s="519"/>
      <c r="U967" s="519"/>
      <c r="V967" s="519"/>
      <c r="W967" s="519"/>
      <c r="X967" s="519"/>
      <c r="Y967" s="519"/>
      <c r="Z967" s="519"/>
      <c r="AA967" s="519"/>
      <c r="AB967" s="519"/>
      <c r="AC967" s="519"/>
      <c r="AD967" s="519"/>
      <c r="AE967" s="519"/>
      <c r="AF967" s="519"/>
      <c r="HQ967" s="519"/>
      <c r="HR967" s="519"/>
      <c r="HS967" s="519"/>
      <c r="HT967" s="519"/>
      <c r="HU967" s="519"/>
      <c r="HV967" s="519"/>
      <c r="HW967" s="519"/>
      <c r="HX967" s="519"/>
      <c r="HY967" s="519"/>
      <c r="HZ967" s="519"/>
      <c r="IA967" s="519"/>
      <c r="IB967" s="519"/>
      <c r="IC967" s="519"/>
      <c r="ID967" s="519"/>
      <c r="IE967" s="519"/>
      <c r="IF967" s="519"/>
      <c r="IG967" s="519"/>
      <c r="IH967" s="519"/>
      <c r="II967" s="519"/>
      <c r="IJ967" s="519"/>
      <c r="IK967" s="519"/>
      <c r="IL967" s="519"/>
      <c r="IM967" s="519"/>
      <c r="IN967" s="519"/>
      <c r="IO967" s="519"/>
      <c r="IP967" s="519"/>
      <c r="IQ967" s="519"/>
      <c r="IR967" s="519"/>
      <c r="IS967" s="519"/>
      <c r="IT967" s="519"/>
      <c r="IU967" s="519"/>
      <c r="IV967" s="519"/>
    </row>
    <row r="968" spans="1:8" s="508" customFormat="1" ht="24.75" customHeight="1">
      <c r="A968" s="534" t="s">
        <v>776</v>
      </c>
      <c r="B968" s="360">
        <f>SUM(B969:B970)</f>
        <v>14</v>
      </c>
      <c r="C968" s="360">
        <f t="shared" si="58"/>
        <v>2488</v>
      </c>
      <c r="D968" s="360">
        <f>SUM(D969:D970)</f>
        <v>2183</v>
      </c>
      <c r="E968" s="536">
        <f>D968/C968</f>
        <v>0.877411575562701</v>
      </c>
      <c r="F968" s="539">
        <f>SUM(F969:F970)</f>
        <v>2741</v>
      </c>
      <c r="G968" s="536">
        <f>(D968-F968)/F968</f>
        <v>-0.20357533746807735</v>
      </c>
      <c r="H968" s="540">
        <f>SUM(H969:H970)</f>
        <v>305</v>
      </c>
    </row>
    <row r="969" spans="1:8" s="508" customFormat="1" ht="39.75" customHeight="1">
      <c r="A969" s="541" t="s">
        <v>777</v>
      </c>
      <c r="B969" s="363"/>
      <c r="C969" s="363">
        <f t="shared" si="58"/>
        <v>2180</v>
      </c>
      <c r="D969" s="25">
        <v>2180</v>
      </c>
      <c r="E969" s="542">
        <f>D969/C969</f>
        <v>1</v>
      </c>
      <c r="F969" s="543">
        <v>2740</v>
      </c>
      <c r="G969" s="542">
        <f>(D969-F969)/F969</f>
        <v>-0.20437956204379562</v>
      </c>
      <c r="H969" s="544"/>
    </row>
    <row r="970" spans="1:256" s="510" customFormat="1" ht="24.75" customHeight="1">
      <c r="A970" s="541" t="s">
        <v>778</v>
      </c>
      <c r="B970" s="363">
        <v>14</v>
      </c>
      <c r="C970" s="363">
        <f t="shared" si="58"/>
        <v>308</v>
      </c>
      <c r="D970" s="25">
        <v>3</v>
      </c>
      <c r="E970" s="542">
        <f>D970/C970</f>
        <v>0.00974025974025974</v>
      </c>
      <c r="F970" s="543">
        <v>1</v>
      </c>
      <c r="G970" s="542">
        <f>(D970-F970)/F970</f>
        <v>2</v>
      </c>
      <c r="H970" s="518">
        <v>305</v>
      </c>
      <c r="I970" s="519"/>
      <c r="J970" s="519"/>
      <c r="K970" s="519"/>
      <c r="L970" s="519"/>
      <c r="M970" s="519"/>
      <c r="N970" s="519"/>
      <c r="O970" s="519"/>
      <c r="P970" s="519"/>
      <c r="Q970" s="519"/>
      <c r="R970" s="519"/>
      <c r="S970" s="519"/>
      <c r="T970" s="519"/>
      <c r="U970" s="519"/>
      <c r="V970" s="519"/>
      <c r="W970" s="519"/>
      <c r="X970" s="519"/>
      <c r="Y970" s="519"/>
      <c r="Z970" s="519"/>
      <c r="AA970" s="519"/>
      <c r="AB970" s="519"/>
      <c r="AC970" s="519"/>
      <c r="AD970" s="519"/>
      <c r="AE970" s="519"/>
      <c r="AF970" s="519"/>
      <c r="HQ970" s="519"/>
      <c r="HR970" s="519"/>
      <c r="HS970" s="519"/>
      <c r="HT970" s="519"/>
      <c r="HU970" s="519"/>
      <c r="HV970" s="519"/>
      <c r="HW970" s="519"/>
      <c r="HX970" s="519"/>
      <c r="HY970" s="519"/>
      <c r="HZ970" s="519"/>
      <c r="IA970" s="519"/>
      <c r="IB970" s="519"/>
      <c r="IC970" s="519"/>
      <c r="ID970" s="519"/>
      <c r="IE970" s="519"/>
      <c r="IF970" s="519"/>
      <c r="IG970" s="519"/>
      <c r="IH970" s="519"/>
      <c r="II970" s="519"/>
      <c r="IJ970" s="519"/>
      <c r="IK970" s="519"/>
      <c r="IL970" s="519"/>
      <c r="IM970" s="519"/>
      <c r="IN970" s="519"/>
      <c r="IO970" s="519"/>
      <c r="IP970" s="519"/>
      <c r="IQ970" s="519"/>
      <c r="IR970" s="519"/>
      <c r="IS970" s="519"/>
      <c r="IT970" s="519"/>
      <c r="IU970" s="519"/>
      <c r="IV970" s="519"/>
    </row>
    <row r="971" spans="1:8" s="508" customFormat="1" ht="24.75" customHeight="1">
      <c r="A971" s="534" t="s">
        <v>779</v>
      </c>
      <c r="B971" s="360">
        <f>B972+B995+B1005+B1015+B1020+B1027+B1032</f>
        <v>323</v>
      </c>
      <c r="C971" s="360">
        <f t="shared" si="58"/>
        <v>464</v>
      </c>
      <c r="D971" s="360">
        <f>D972+D995+D1005+D1015+D1020+D1027+D1032</f>
        <v>147</v>
      </c>
      <c r="E971" s="536">
        <f>D971/C971</f>
        <v>0.3168103448275862</v>
      </c>
      <c r="F971" s="539">
        <f>F972+F995+F1005+F1015+F1020+F1027+F1032</f>
        <v>1025</v>
      </c>
      <c r="G971" s="536">
        <f>(D971-F971)/F971</f>
        <v>-0.8565853658536585</v>
      </c>
      <c r="H971" s="540">
        <f>H972+H995+H1005+H1015+H1020+H1027+H1032</f>
        <v>317</v>
      </c>
    </row>
    <row r="972" spans="1:8" s="508" customFormat="1" ht="24.75" customHeight="1">
      <c r="A972" s="534" t="s">
        <v>780</v>
      </c>
      <c r="B972" s="360">
        <f>SUM(B973:B994)</f>
        <v>146</v>
      </c>
      <c r="C972" s="360">
        <f t="shared" si="58"/>
        <v>315</v>
      </c>
      <c r="D972" s="360">
        <f>SUM(D973:D994)</f>
        <v>42</v>
      </c>
      <c r="E972" s="536">
        <f>D972/C972</f>
        <v>0.13333333333333333</v>
      </c>
      <c r="F972" s="539">
        <f>SUM(F973:F994)</f>
        <v>1025</v>
      </c>
      <c r="G972" s="536">
        <f>(D972-F972)/F972</f>
        <v>-0.9590243902439024</v>
      </c>
      <c r="H972" s="540">
        <f>SUM(H973:H994)</f>
        <v>273</v>
      </c>
    </row>
    <row r="973" spans="1:256" s="510" customFormat="1" ht="24.75" customHeight="1">
      <c r="A973" s="541" t="s">
        <v>45</v>
      </c>
      <c r="B973" s="363"/>
      <c r="C973" s="363">
        <f t="shared" si="58"/>
        <v>0</v>
      </c>
      <c r="D973" s="363"/>
      <c r="E973" s="542"/>
      <c r="F973" s="543"/>
      <c r="G973" s="542"/>
      <c r="H973" s="518"/>
      <c r="I973" s="519"/>
      <c r="J973" s="519"/>
      <c r="K973" s="519"/>
      <c r="L973" s="519"/>
      <c r="M973" s="519"/>
      <c r="N973" s="519"/>
      <c r="O973" s="519"/>
      <c r="P973" s="519"/>
      <c r="Q973" s="519"/>
      <c r="R973" s="519"/>
      <c r="S973" s="519"/>
      <c r="T973" s="519"/>
      <c r="U973" s="519"/>
      <c r="V973" s="519"/>
      <c r="W973" s="519"/>
      <c r="X973" s="519"/>
      <c r="Y973" s="519"/>
      <c r="Z973" s="519"/>
      <c r="AA973" s="519"/>
      <c r="AB973" s="519"/>
      <c r="AC973" s="519"/>
      <c r="AD973" s="519"/>
      <c r="AE973" s="519"/>
      <c r="AF973" s="519"/>
      <c r="HQ973" s="519"/>
      <c r="HR973" s="519"/>
      <c r="HS973" s="519"/>
      <c r="HT973" s="519"/>
      <c r="HU973" s="519"/>
      <c r="HV973" s="519"/>
      <c r="HW973" s="519"/>
      <c r="HX973" s="519"/>
      <c r="HY973" s="519"/>
      <c r="HZ973" s="519"/>
      <c r="IA973" s="519"/>
      <c r="IB973" s="519"/>
      <c r="IC973" s="519"/>
      <c r="ID973" s="519"/>
      <c r="IE973" s="519"/>
      <c r="IF973" s="519"/>
      <c r="IG973" s="519"/>
      <c r="IH973" s="519"/>
      <c r="II973" s="519"/>
      <c r="IJ973" s="519"/>
      <c r="IK973" s="519"/>
      <c r="IL973" s="519"/>
      <c r="IM973" s="519"/>
      <c r="IN973" s="519"/>
      <c r="IO973" s="519"/>
      <c r="IP973" s="519"/>
      <c r="IQ973" s="519"/>
      <c r="IR973" s="519"/>
      <c r="IS973" s="519"/>
      <c r="IT973" s="519"/>
      <c r="IU973" s="519"/>
      <c r="IV973" s="519"/>
    </row>
    <row r="974" spans="1:256" s="510" customFormat="1" ht="24.75" customHeight="1">
      <c r="A974" s="541" t="s">
        <v>46</v>
      </c>
      <c r="B974" s="363"/>
      <c r="C974" s="363">
        <f t="shared" si="58"/>
        <v>0</v>
      </c>
      <c r="D974" s="363"/>
      <c r="E974" s="542"/>
      <c r="F974" s="543">
        <v>0</v>
      </c>
      <c r="G974" s="542"/>
      <c r="H974" s="518"/>
      <c r="I974" s="519"/>
      <c r="J974" s="519"/>
      <c r="K974" s="519"/>
      <c r="L974" s="519"/>
      <c r="M974" s="519"/>
      <c r="N974" s="519"/>
      <c r="O974" s="519"/>
      <c r="P974" s="519"/>
      <c r="Q974" s="519"/>
      <c r="R974" s="519"/>
      <c r="S974" s="519"/>
      <c r="T974" s="519"/>
      <c r="U974" s="519"/>
      <c r="V974" s="519"/>
      <c r="W974" s="519"/>
      <c r="X974" s="519"/>
      <c r="Y974" s="519"/>
      <c r="Z974" s="519"/>
      <c r="AA974" s="519"/>
      <c r="AB974" s="519"/>
      <c r="AC974" s="519"/>
      <c r="AD974" s="519"/>
      <c r="AE974" s="519"/>
      <c r="AF974" s="519"/>
      <c r="HQ974" s="519"/>
      <c r="HR974" s="519"/>
      <c r="HS974" s="519"/>
      <c r="HT974" s="519"/>
      <c r="HU974" s="519"/>
      <c r="HV974" s="519"/>
      <c r="HW974" s="519"/>
      <c r="HX974" s="519"/>
      <c r="HY974" s="519"/>
      <c r="HZ974" s="519"/>
      <c r="IA974" s="519"/>
      <c r="IB974" s="519"/>
      <c r="IC974" s="519"/>
      <c r="ID974" s="519"/>
      <c r="IE974" s="519"/>
      <c r="IF974" s="519"/>
      <c r="IG974" s="519"/>
      <c r="IH974" s="519"/>
      <c r="II974" s="519"/>
      <c r="IJ974" s="519"/>
      <c r="IK974" s="519"/>
      <c r="IL974" s="519"/>
      <c r="IM974" s="519"/>
      <c r="IN974" s="519"/>
      <c r="IO974" s="519"/>
      <c r="IP974" s="519"/>
      <c r="IQ974" s="519"/>
      <c r="IR974" s="519"/>
      <c r="IS974" s="519"/>
      <c r="IT974" s="519"/>
      <c r="IU974" s="519"/>
      <c r="IV974" s="519"/>
    </row>
    <row r="975" spans="1:8" s="508" customFormat="1" ht="24.75" customHeight="1" hidden="1">
      <c r="A975" s="541" t="s">
        <v>47</v>
      </c>
      <c r="B975" s="363"/>
      <c r="C975" s="363">
        <f t="shared" si="58"/>
        <v>0</v>
      </c>
      <c r="D975" s="360"/>
      <c r="E975" s="542"/>
      <c r="F975" s="543">
        <v>0</v>
      </c>
      <c r="G975" s="542"/>
      <c r="H975" s="544"/>
    </row>
    <row r="976" spans="1:256" s="510" customFormat="1" ht="24.75" customHeight="1" hidden="1">
      <c r="A976" s="541" t="s">
        <v>781</v>
      </c>
      <c r="B976" s="363"/>
      <c r="C976" s="363">
        <f t="shared" si="58"/>
        <v>0</v>
      </c>
      <c r="D976" s="360"/>
      <c r="E976" s="542"/>
      <c r="F976" s="543">
        <v>0</v>
      </c>
      <c r="G976" s="542"/>
      <c r="H976" s="518"/>
      <c r="I976" s="519"/>
      <c r="J976" s="519"/>
      <c r="K976" s="519"/>
      <c r="L976" s="519"/>
      <c r="M976" s="519"/>
      <c r="N976" s="519"/>
      <c r="O976" s="519"/>
      <c r="P976" s="519"/>
      <c r="Q976" s="519"/>
      <c r="R976" s="519"/>
      <c r="S976" s="519"/>
      <c r="T976" s="519"/>
      <c r="U976" s="519"/>
      <c r="V976" s="519"/>
      <c r="W976" s="519"/>
      <c r="X976" s="519"/>
      <c r="Y976" s="519"/>
      <c r="Z976" s="519"/>
      <c r="AA976" s="519"/>
      <c r="AB976" s="519"/>
      <c r="AC976" s="519"/>
      <c r="AD976" s="519"/>
      <c r="AE976" s="519"/>
      <c r="AF976" s="519"/>
      <c r="HQ976" s="519"/>
      <c r="HR976" s="519"/>
      <c r="HS976" s="519"/>
      <c r="HT976" s="519"/>
      <c r="HU976" s="519"/>
      <c r="HV976" s="519"/>
      <c r="HW976" s="519"/>
      <c r="HX976" s="519"/>
      <c r="HY976" s="519"/>
      <c r="HZ976" s="519"/>
      <c r="IA976" s="519"/>
      <c r="IB976" s="519"/>
      <c r="IC976" s="519"/>
      <c r="ID976" s="519"/>
      <c r="IE976" s="519"/>
      <c r="IF976" s="519"/>
      <c r="IG976" s="519"/>
      <c r="IH976" s="519"/>
      <c r="II976" s="519"/>
      <c r="IJ976" s="519"/>
      <c r="IK976" s="519"/>
      <c r="IL976" s="519"/>
      <c r="IM976" s="519"/>
      <c r="IN976" s="519"/>
      <c r="IO976" s="519"/>
      <c r="IP976" s="519"/>
      <c r="IQ976" s="519"/>
      <c r="IR976" s="519"/>
      <c r="IS976" s="519"/>
      <c r="IT976" s="519"/>
      <c r="IU976" s="519"/>
      <c r="IV976" s="519"/>
    </row>
    <row r="977" spans="1:256" s="510" customFormat="1" ht="24.75" customHeight="1" hidden="1">
      <c r="A977" s="541" t="s">
        <v>782</v>
      </c>
      <c r="B977" s="363"/>
      <c r="C977" s="363">
        <f t="shared" si="58"/>
        <v>0</v>
      </c>
      <c r="D977" s="363"/>
      <c r="E977" s="542"/>
      <c r="F977" s="543">
        <v>0</v>
      </c>
      <c r="G977" s="542"/>
      <c r="H977" s="518"/>
      <c r="I977" s="519"/>
      <c r="J977" s="519"/>
      <c r="K977" s="519"/>
      <c r="L977" s="519"/>
      <c r="M977" s="519"/>
      <c r="N977" s="519"/>
      <c r="O977" s="519"/>
      <c r="P977" s="519"/>
      <c r="Q977" s="519"/>
      <c r="R977" s="519"/>
      <c r="S977" s="519"/>
      <c r="T977" s="519"/>
      <c r="U977" s="519"/>
      <c r="V977" s="519"/>
      <c r="W977" s="519"/>
      <c r="X977" s="519"/>
      <c r="Y977" s="519"/>
      <c r="Z977" s="519"/>
      <c r="AA977" s="519"/>
      <c r="AB977" s="519"/>
      <c r="AC977" s="519"/>
      <c r="AD977" s="519"/>
      <c r="AE977" s="519"/>
      <c r="AF977" s="519"/>
      <c r="HQ977" s="519"/>
      <c r="HR977" s="519"/>
      <c r="HS977" s="519"/>
      <c r="HT977" s="519"/>
      <c r="HU977" s="519"/>
      <c r="HV977" s="519"/>
      <c r="HW977" s="519"/>
      <c r="HX977" s="519"/>
      <c r="HY977" s="519"/>
      <c r="HZ977" s="519"/>
      <c r="IA977" s="519"/>
      <c r="IB977" s="519"/>
      <c r="IC977" s="519"/>
      <c r="ID977" s="519"/>
      <c r="IE977" s="519"/>
      <c r="IF977" s="519"/>
      <c r="IG977" s="519"/>
      <c r="IH977" s="519"/>
      <c r="II977" s="519"/>
      <c r="IJ977" s="519"/>
      <c r="IK977" s="519"/>
      <c r="IL977" s="519"/>
      <c r="IM977" s="519"/>
      <c r="IN977" s="519"/>
      <c r="IO977" s="519"/>
      <c r="IP977" s="519"/>
      <c r="IQ977" s="519"/>
      <c r="IR977" s="519"/>
      <c r="IS977" s="519"/>
      <c r="IT977" s="519"/>
      <c r="IU977" s="519"/>
      <c r="IV977" s="519"/>
    </row>
    <row r="978" spans="1:256" s="509" customFormat="1" ht="24.75" customHeight="1" hidden="1">
      <c r="A978" s="541" t="s">
        <v>783</v>
      </c>
      <c r="B978" s="363"/>
      <c r="C978" s="363">
        <f t="shared" si="58"/>
        <v>0</v>
      </c>
      <c r="D978" s="363"/>
      <c r="E978" s="542"/>
      <c r="F978" s="543">
        <v>0</v>
      </c>
      <c r="G978" s="542"/>
      <c r="H978" s="518"/>
      <c r="I978" s="519"/>
      <c r="J978" s="519"/>
      <c r="K978" s="519"/>
      <c r="L978" s="519"/>
      <c r="M978" s="519"/>
      <c r="N978" s="519"/>
      <c r="O978" s="519"/>
      <c r="P978" s="519"/>
      <c r="Q978" s="519"/>
      <c r="R978" s="519"/>
      <c r="S978" s="519"/>
      <c r="T978" s="519"/>
      <c r="U978" s="519"/>
      <c r="V978" s="519"/>
      <c r="W978" s="519"/>
      <c r="X978" s="519"/>
      <c r="Y978" s="519"/>
      <c r="Z978" s="519"/>
      <c r="AA978" s="519"/>
      <c r="AB978" s="519"/>
      <c r="AC978" s="519"/>
      <c r="AD978" s="519"/>
      <c r="AE978" s="519"/>
      <c r="AF978" s="519"/>
      <c r="HQ978" s="519"/>
      <c r="HR978" s="519"/>
      <c r="HS978" s="519"/>
      <c r="HT978" s="519"/>
      <c r="HU978" s="519"/>
      <c r="HV978" s="519"/>
      <c r="HW978" s="519"/>
      <c r="HX978" s="519"/>
      <c r="HY978" s="519"/>
      <c r="HZ978" s="519"/>
      <c r="IA978" s="519"/>
      <c r="IB978" s="519"/>
      <c r="IC978" s="519"/>
      <c r="ID978" s="519"/>
      <c r="IE978" s="519"/>
      <c r="IF978" s="519"/>
      <c r="IG978" s="519"/>
      <c r="IH978" s="519"/>
      <c r="II978" s="519"/>
      <c r="IJ978" s="519"/>
      <c r="IK978" s="519"/>
      <c r="IL978" s="519"/>
      <c r="IM978" s="519"/>
      <c r="IN978" s="519"/>
      <c r="IO978" s="519"/>
      <c r="IP978" s="519"/>
      <c r="IQ978" s="519"/>
      <c r="IR978" s="519"/>
      <c r="IS978" s="519"/>
      <c r="IT978" s="519"/>
      <c r="IU978" s="519"/>
      <c r="IV978" s="519"/>
    </row>
    <row r="979" spans="1:256" s="506" customFormat="1" ht="24.75" customHeight="1" hidden="1">
      <c r="A979" s="541" t="s">
        <v>784</v>
      </c>
      <c r="B979" s="363"/>
      <c r="C979" s="363">
        <f t="shared" si="58"/>
        <v>0</v>
      </c>
      <c r="D979" s="363"/>
      <c r="E979" s="542"/>
      <c r="F979" s="543">
        <v>0</v>
      </c>
      <c r="G979" s="542"/>
      <c r="H979" s="518"/>
      <c r="I979" s="519"/>
      <c r="J979" s="519"/>
      <c r="K979" s="519"/>
      <c r="L979" s="519"/>
      <c r="M979" s="519"/>
      <c r="N979" s="519"/>
      <c r="O979" s="519"/>
      <c r="P979" s="519"/>
      <c r="Q979" s="519"/>
      <c r="R979" s="519"/>
      <c r="S979" s="519"/>
      <c r="T979" s="519"/>
      <c r="U979" s="519"/>
      <c r="V979" s="519"/>
      <c r="W979" s="519"/>
      <c r="X979" s="519"/>
      <c r="Y979" s="519"/>
      <c r="Z979" s="519"/>
      <c r="AA979" s="519"/>
      <c r="AB979" s="519"/>
      <c r="AC979" s="519"/>
      <c r="AD979" s="519"/>
      <c r="AE979" s="519"/>
      <c r="AF979" s="519"/>
      <c r="HQ979" s="519"/>
      <c r="HR979" s="519"/>
      <c r="HS979" s="519"/>
      <c r="HT979" s="519"/>
      <c r="HU979" s="519"/>
      <c r="HV979" s="519"/>
      <c r="HW979" s="519"/>
      <c r="HX979" s="519"/>
      <c r="HY979" s="519"/>
      <c r="HZ979" s="519"/>
      <c r="IA979" s="519"/>
      <c r="IB979" s="519"/>
      <c r="IC979" s="519"/>
      <c r="ID979" s="519"/>
      <c r="IE979" s="519"/>
      <c r="IF979" s="519"/>
      <c r="IG979" s="519"/>
      <c r="IH979" s="519"/>
      <c r="II979" s="519"/>
      <c r="IJ979" s="519"/>
      <c r="IK979" s="519"/>
      <c r="IL979" s="519"/>
      <c r="IM979" s="519"/>
      <c r="IN979" s="519"/>
      <c r="IO979" s="519"/>
      <c r="IP979" s="519"/>
      <c r="IQ979" s="519"/>
      <c r="IR979" s="519"/>
      <c r="IS979" s="519"/>
      <c r="IT979" s="519"/>
      <c r="IU979" s="519"/>
      <c r="IV979" s="519"/>
    </row>
    <row r="980" spans="1:256" s="506" customFormat="1" ht="24.75" customHeight="1" hidden="1">
      <c r="A980" s="541" t="s">
        <v>785</v>
      </c>
      <c r="B980" s="363"/>
      <c r="C980" s="363">
        <f t="shared" si="58"/>
        <v>0</v>
      </c>
      <c r="D980" s="363">
        <v>0</v>
      </c>
      <c r="E980" s="542"/>
      <c r="F980" s="537">
        <v>0</v>
      </c>
      <c r="G980" s="542"/>
      <c r="H980" s="518"/>
      <c r="I980" s="519"/>
      <c r="J980" s="519"/>
      <c r="K980" s="519"/>
      <c r="L980" s="519"/>
      <c r="M980" s="519"/>
      <c r="N980" s="519"/>
      <c r="O980" s="519"/>
      <c r="P980" s="519"/>
      <c r="Q980" s="519"/>
      <c r="R980" s="519"/>
      <c r="S980" s="519"/>
      <c r="T980" s="519"/>
      <c r="U980" s="519"/>
      <c r="V980" s="519"/>
      <c r="W980" s="519"/>
      <c r="X980" s="519"/>
      <c r="Y980" s="519"/>
      <c r="Z980" s="519"/>
      <c r="AA980" s="519"/>
      <c r="AB980" s="519"/>
      <c r="AC980" s="519"/>
      <c r="AD980" s="519"/>
      <c r="AE980" s="519"/>
      <c r="AF980" s="519"/>
      <c r="HQ980" s="519"/>
      <c r="HR980" s="519"/>
      <c r="HS980" s="519"/>
      <c r="HT980" s="519"/>
      <c r="HU980" s="519"/>
      <c r="HV980" s="519"/>
      <c r="HW980" s="519"/>
      <c r="HX980" s="519"/>
      <c r="HY980" s="519"/>
      <c r="HZ980" s="519"/>
      <c r="IA980" s="519"/>
      <c r="IB980" s="519"/>
      <c r="IC980" s="519"/>
      <c r="ID980" s="519"/>
      <c r="IE980" s="519"/>
      <c r="IF980" s="519"/>
      <c r="IG980" s="519"/>
      <c r="IH980" s="519"/>
      <c r="II980" s="519"/>
      <c r="IJ980" s="519"/>
      <c r="IK980" s="519"/>
      <c r="IL980" s="519"/>
      <c r="IM980" s="519"/>
      <c r="IN980" s="519"/>
      <c r="IO980" s="519"/>
      <c r="IP980" s="519"/>
      <c r="IQ980" s="519"/>
      <c r="IR980" s="519"/>
      <c r="IS980" s="519"/>
      <c r="IT980" s="519"/>
      <c r="IU980" s="519"/>
      <c r="IV980" s="519"/>
    </row>
    <row r="981" spans="1:256" s="509" customFormat="1" ht="24.75" customHeight="1" hidden="1">
      <c r="A981" s="541" t="s">
        <v>786</v>
      </c>
      <c r="B981" s="363"/>
      <c r="C981" s="363">
        <f t="shared" si="58"/>
        <v>0</v>
      </c>
      <c r="D981" s="363">
        <v>0</v>
      </c>
      <c r="E981" s="542"/>
      <c r="F981" s="539">
        <v>0</v>
      </c>
      <c r="G981" s="542"/>
      <c r="H981" s="518"/>
      <c r="I981" s="519"/>
      <c r="J981" s="519"/>
      <c r="K981" s="519"/>
      <c r="L981" s="519"/>
      <c r="M981" s="519"/>
      <c r="N981" s="519"/>
      <c r="O981" s="519"/>
      <c r="P981" s="519"/>
      <c r="Q981" s="519"/>
      <c r="R981" s="519"/>
      <c r="S981" s="519"/>
      <c r="T981" s="519"/>
      <c r="U981" s="519"/>
      <c r="V981" s="519"/>
      <c r="W981" s="519"/>
      <c r="X981" s="519"/>
      <c r="Y981" s="519"/>
      <c r="Z981" s="519"/>
      <c r="AA981" s="519"/>
      <c r="AB981" s="519"/>
      <c r="AC981" s="519"/>
      <c r="AD981" s="519"/>
      <c r="AE981" s="519"/>
      <c r="AF981" s="519"/>
      <c r="HQ981" s="519"/>
      <c r="HR981" s="519"/>
      <c r="HS981" s="519"/>
      <c r="HT981" s="519"/>
      <c r="HU981" s="519"/>
      <c r="HV981" s="519"/>
      <c r="HW981" s="519"/>
      <c r="HX981" s="519"/>
      <c r="HY981" s="519"/>
      <c r="HZ981" s="519"/>
      <c r="IA981" s="519"/>
      <c r="IB981" s="519"/>
      <c r="IC981" s="519"/>
      <c r="ID981" s="519"/>
      <c r="IE981" s="519"/>
      <c r="IF981" s="519"/>
      <c r="IG981" s="519"/>
      <c r="IH981" s="519"/>
      <c r="II981" s="519"/>
      <c r="IJ981" s="519"/>
      <c r="IK981" s="519"/>
      <c r="IL981" s="519"/>
      <c r="IM981" s="519"/>
      <c r="IN981" s="519"/>
      <c r="IO981" s="519"/>
      <c r="IP981" s="519"/>
      <c r="IQ981" s="519"/>
      <c r="IR981" s="519"/>
      <c r="IS981" s="519"/>
      <c r="IT981" s="519"/>
      <c r="IU981" s="519"/>
      <c r="IV981" s="519"/>
    </row>
    <row r="982" spans="1:256" s="506" customFormat="1" ht="24.75" customHeight="1" hidden="1">
      <c r="A982" s="541" t="s">
        <v>787</v>
      </c>
      <c r="B982" s="363"/>
      <c r="C982" s="363">
        <f t="shared" si="58"/>
        <v>0</v>
      </c>
      <c r="D982" s="363">
        <v>0</v>
      </c>
      <c r="E982" s="542"/>
      <c r="F982" s="543">
        <v>0</v>
      </c>
      <c r="G982" s="542"/>
      <c r="H982" s="518"/>
      <c r="I982" s="519"/>
      <c r="J982" s="519"/>
      <c r="K982" s="519"/>
      <c r="L982" s="519"/>
      <c r="M982" s="519"/>
      <c r="N982" s="519"/>
      <c r="O982" s="519"/>
      <c r="P982" s="519"/>
      <c r="Q982" s="519"/>
      <c r="R982" s="519"/>
      <c r="S982" s="519"/>
      <c r="T982" s="519"/>
      <c r="U982" s="519"/>
      <c r="V982" s="519"/>
      <c r="W982" s="519"/>
      <c r="X982" s="519"/>
      <c r="Y982" s="519"/>
      <c r="Z982" s="519"/>
      <c r="AA982" s="519"/>
      <c r="AB982" s="519"/>
      <c r="AC982" s="519"/>
      <c r="AD982" s="519"/>
      <c r="AE982" s="519"/>
      <c r="AF982" s="519"/>
      <c r="HQ982" s="519"/>
      <c r="HR982" s="519"/>
      <c r="HS982" s="519"/>
      <c r="HT982" s="519"/>
      <c r="HU982" s="519"/>
      <c r="HV982" s="519"/>
      <c r="HW982" s="519"/>
      <c r="HX982" s="519"/>
      <c r="HY982" s="519"/>
      <c r="HZ982" s="519"/>
      <c r="IA982" s="519"/>
      <c r="IB982" s="519"/>
      <c r="IC982" s="519"/>
      <c r="ID982" s="519"/>
      <c r="IE982" s="519"/>
      <c r="IF982" s="519"/>
      <c r="IG982" s="519"/>
      <c r="IH982" s="519"/>
      <c r="II982" s="519"/>
      <c r="IJ982" s="519"/>
      <c r="IK982" s="519"/>
      <c r="IL982" s="519"/>
      <c r="IM982" s="519"/>
      <c r="IN982" s="519"/>
      <c r="IO982" s="519"/>
      <c r="IP982" s="519"/>
      <c r="IQ982" s="519"/>
      <c r="IR982" s="519"/>
      <c r="IS982" s="519"/>
      <c r="IT982" s="519"/>
      <c r="IU982" s="519"/>
      <c r="IV982" s="519"/>
    </row>
    <row r="983" spans="1:8" s="508" customFormat="1" ht="24.75" customHeight="1" hidden="1">
      <c r="A983" s="541" t="s">
        <v>788</v>
      </c>
      <c r="B983" s="363"/>
      <c r="C983" s="363">
        <f t="shared" si="58"/>
        <v>0</v>
      </c>
      <c r="D983" s="363">
        <v>0</v>
      </c>
      <c r="E983" s="542"/>
      <c r="F983" s="543">
        <v>0</v>
      </c>
      <c r="G983" s="542"/>
      <c r="H983" s="544"/>
    </row>
    <row r="984" spans="1:256" s="509" customFormat="1" ht="24.75" customHeight="1" hidden="1">
      <c r="A984" s="541" t="s">
        <v>789</v>
      </c>
      <c r="B984" s="363"/>
      <c r="C984" s="363">
        <f t="shared" si="58"/>
        <v>0</v>
      </c>
      <c r="D984" s="363">
        <v>0</v>
      </c>
      <c r="E984" s="542"/>
      <c r="F984" s="543">
        <v>0</v>
      </c>
      <c r="G984" s="542"/>
      <c r="H984" s="518"/>
      <c r="I984" s="519"/>
      <c r="J984" s="519"/>
      <c r="K984" s="519"/>
      <c r="L984" s="519"/>
      <c r="M984" s="519"/>
      <c r="N984" s="519"/>
      <c r="O984" s="519"/>
      <c r="P984" s="519"/>
      <c r="Q984" s="519"/>
      <c r="R984" s="519"/>
      <c r="S984" s="519"/>
      <c r="T984" s="519"/>
      <c r="U984" s="519"/>
      <c r="V984" s="519"/>
      <c r="W984" s="519"/>
      <c r="X984" s="519"/>
      <c r="Y984" s="519"/>
      <c r="Z984" s="519"/>
      <c r="AA984" s="519"/>
      <c r="AB984" s="519"/>
      <c r="AC984" s="519"/>
      <c r="AD984" s="519"/>
      <c r="AE984" s="519"/>
      <c r="AF984" s="519"/>
      <c r="HQ984" s="519"/>
      <c r="HR984" s="519"/>
      <c r="HS984" s="519"/>
      <c r="HT984" s="519"/>
      <c r="HU984" s="519"/>
      <c r="HV984" s="519"/>
      <c r="HW984" s="519"/>
      <c r="HX984" s="519"/>
      <c r="HY984" s="519"/>
      <c r="HZ984" s="519"/>
      <c r="IA984" s="519"/>
      <c r="IB984" s="519"/>
      <c r="IC984" s="519"/>
      <c r="ID984" s="519"/>
      <c r="IE984" s="519"/>
      <c r="IF984" s="519"/>
      <c r="IG984" s="519"/>
      <c r="IH984" s="519"/>
      <c r="II984" s="519"/>
      <c r="IJ984" s="519"/>
      <c r="IK984" s="519"/>
      <c r="IL984" s="519"/>
      <c r="IM984" s="519"/>
      <c r="IN984" s="519"/>
      <c r="IO984" s="519"/>
      <c r="IP984" s="519"/>
      <c r="IQ984" s="519"/>
      <c r="IR984" s="519"/>
      <c r="IS984" s="519"/>
      <c r="IT984" s="519"/>
      <c r="IU984" s="519"/>
      <c r="IV984" s="519"/>
    </row>
    <row r="985" spans="1:256" s="509" customFormat="1" ht="24.75" customHeight="1" hidden="1">
      <c r="A985" s="541" t="s">
        <v>790</v>
      </c>
      <c r="B985" s="363"/>
      <c r="C985" s="363">
        <f t="shared" si="58"/>
        <v>0</v>
      </c>
      <c r="D985" s="363">
        <v>0</v>
      </c>
      <c r="E985" s="542"/>
      <c r="F985" s="543">
        <v>0</v>
      </c>
      <c r="G985" s="542"/>
      <c r="H985" s="518"/>
      <c r="I985" s="519"/>
      <c r="J985" s="519"/>
      <c r="K985" s="519"/>
      <c r="L985" s="519"/>
      <c r="M985" s="519"/>
      <c r="N985" s="519"/>
      <c r="O985" s="519"/>
      <c r="P985" s="519"/>
      <c r="Q985" s="519"/>
      <c r="R985" s="519"/>
      <c r="S985" s="519"/>
      <c r="T985" s="519"/>
      <c r="U985" s="519"/>
      <c r="V985" s="519"/>
      <c r="W985" s="519"/>
      <c r="X985" s="519"/>
      <c r="Y985" s="519"/>
      <c r="Z985" s="519"/>
      <c r="AA985" s="519"/>
      <c r="AB985" s="519"/>
      <c r="AC985" s="519"/>
      <c r="AD985" s="519"/>
      <c r="AE985" s="519"/>
      <c r="AF985" s="519"/>
      <c r="HQ985" s="519"/>
      <c r="HR985" s="519"/>
      <c r="HS985" s="519"/>
      <c r="HT985" s="519"/>
      <c r="HU985" s="519"/>
      <c r="HV985" s="519"/>
      <c r="HW985" s="519"/>
      <c r="HX985" s="519"/>
      <c r="HY985" s="519"/>
      <c r="HZ985" s="519"/>
      <c r="IA985" s="519"/>
      <c r="IB985" s="519"/>
      <c r="IC985" s="519"/>
      <c r="ID985" s="519"/>
      <c r="IE985" s="519"/>
      <c r="IF985" s="519"/>
      <c r="IG985" s="519"/>
      <c r="IH985" s="519"/>
      <c r="II985" s="519"/>
      <c r="IJ985" s="519"/>
      <c r="IK985" s="519"/>
      <c r="IL985" s="519"/>
      <c r="IM985" s="519"/>
      <c r="IN985" s="519"/>
      <c r="IO985" s="519"/>
      <c r="IP985" s="519"/>
      <c r="IQ985" s="519"/>
      <c r="IR985" s="519"/>
      <c r="IS985" s="519"/>
      <c r="IT985" s="519"/>
      <c r="IU985" s="519"/>
      <c r="IV985" s="519"/>
    </row>
    <row r="986" spans="1:256" s="510" customFormat="1" ht="24.75" customHeight="1" hidden="1">
      <c r="A986" s="541" t="s">
        <v>791</v>
      </c>
      <c r="B986" s="363"/>
      <c r="C986" s="363">
        <f t="shared" si="58"/>
        <v>0</v>
      </c>
      <c r="D986" s="363">
        <v>0</v>
      </c>
      <c r="E986" s="542"/>
      <c r="F986" s="543">
        <v>0</v>
      </c>
      <c r="G986" s="542"/>
      <c r="H986" s="518"/>
      <c r="I986" s="519"/>
      <c r="J986" s="519"/>
      <c r="K986" s="519"/>
      <c r="L986" s="519"/>
      <c r="M986" s="519"/>
      <c r="N986" s="519"/>
      <c r="O986" s="519"/>
      <c r="P986" s="519"/>
      <c r="Q986" s="519"/>
      <c r="R986" s="519"/>
      <c r="S986" s="519"/>
      <c r="T986" s="519"/>
      <c r="U986" s="519"/>
      <c r="V986" s="519"/>
      <c r="W986" s="519"/>
      <c r="X986" s="519"/>
      <c r="Y986" s="519"/>
      <c r="Z986" s="519"/>
      <c r="AA986" s="519"/>
      <c r="AB986" s="519"/>
      <c r="AC986" s="519"/>
      <c r="AD986" s="519"/>
      <c r="AE986" s="519"/>
      <c r="AF986" s="519"/>
      <c r="HQ986" s="519"/>
      <c r="HR986" s="519"/>
      <c r="HS986" s="519"/>
      <c r="HT986" s="519"/>
      <c r="HU986" s="519"/>
      <c r="HV986" s="519"/>
      <c r="HW986" s="519"/>
      <c r="HX986" s="519"/>
      <c r="HY986" s="519"/>
      <c r="HZ986" s="519"/>
      <c r="IA986" s="519"/>
      <c r="IB986" s="519"/>
      <c r="IC986" s="519"/>
      <c r="ID986" s="519"/>
      <c r="IE986" s="519"/>
      <c r="IF986" s="519"/>
      <c r="IG986" s="519"/>
      <c r="IH986" s="519"/>
      <c r="II986" s="519"/>
      <c r="IJ986" s="519"/>
      <c r="IK986" s="519"/>
      <c r="IL986" s="519"/>
      <c r="IM986" s="519"/>
      <c r="IN986" s="519"/>
      <c r="IO986" s="519"/>
      <c r="IP986" s="519"/>
      <c r="IQ986" s="519"/>
      <c r="IR986" s="519"/>
      <c r="IS986" s="519"/>
      <c r="IT986" s="519"/>
      <c r="IU986" s="519"/>
      <c r="IV986" s="519"/>
    </row>
    <row r="987" spans="1:256" s="510" customFormat="1" ht="24.75" customHeight="1" hidden="1">
      <c r="A987" s="541" t="s">
        <v>792</v>
      </c>
      <c r="B987" s="363"/>
      <c r="C987" s="363">
        <f t="shared" si="58"/>
        <v>0</v>
      </c>
      <c r="D987" s="363">
        <v>0</v>
      </c>
      <c r="E987" s="542"/>
      <c r="F987" s="543">
        <v>0</v>
      </c>
      <c r="G987" s="542"/>
      <c r="H987" s="518"/>
      <c r="I987" s="519"/>
      <c r="J987" s="519"/>
      <c r="K987" s="519"/>
      <c r="L987" s="519"/>
      <c r="M987" s="519"/>
      <c r="N987" s="519"/>
      <c r="O987" s="519"/>
      <c r="P987" s="519"/>
      <c r="Q987" s="519"/>
      <c r="R987" s="519"/>
      <c r="S987" s="519"/>
      <c r="T987" s="519"/>
      <c r="U987" s="519"/>
      <c r="V987" s="519"/>
      <c r="W987" s="519"/>
      <c r="X987" s="519"/>
      <c r="Y987" s="519"/>
      <c r="Z987" s="519"/>
      <c r="AA987" s="519"/>
      <c r="AB987" s="519"/>
      <c r="AC987" s="519"/>
      <c r="AD987" s="519"/>
      <c r="AE987" s="519"/>
      <c r="AF987" s="519"/>
      <c r="HQ987" s="519"/>
      <c r="HR987" s="519"/>
      <c r="HS987" s="519"/>
      <c r="HT987" s="519"/>
      <c r="HU987" s="519"/>
      <c r="HV987" s="519"/>
      <c r="HW987" s="519"/>
      <c r="HX987" s="519"/>
      <c r="HY987" s="519"/>
      <c r="HZ987" s="519"/>
      <c r="IA987" s="519"/>
      <c r="IB987" s="519"/>
      <c r="IC987" s="519"/>
      <c r="ID987" s="519"/>
      <c r="IE987" s="519"/>
      <c r="IF987" s="519"/>
      <c r="IG987" s="519"/>
      <c r="IH987" s="519"/>
      <c r="II987" s="519"/>
      <c r="IJ987" s="519"/>
      <c r="IK987" s="519"/>
      <c r="IL987" s="519"/>
      <c r="IM987" s="519"/>
      <c r="IN987" s="519"/>
      <c r="IO987" s="519"/>
      <c r="IP987" s="519"/>
      <c r="IQ987" s="519"/>
      <c r="IR987" s="519"/>
      <c r="IS987" s="519"/>
      <c r="IT987" s="519"/>
      <c r="IU987" s="519"/>
      <c r="IV987" s="519"/>
    </row>
    <row r="988" spans="1:256" s="510" customFormat="1" ht="24.75" customHeight="1" hidden="1">
      <c r="A988" s="541" t="s">
        <v>793</v>
      </c>
      <c r="B988" s="363"/>
      <c r="C988" s="363">
        <f t="shared" si="58"/>
        <v>0</v>
      </c>
      <c r="D988" s="363">
        <v>0</v>
      </c>
      <c r="E988" s="542"/>
      <c r="F988" s="543">
        <v>0</v>
      </c>
      <c r="G988" s="542"/>
      <c r="H988" s="518"/>
      <c r="I988" s="519"/>
      <c r="J988" s="519"/>
      <c r="K988" s="519"/>
      <c r="L988" s="519"/>
      <c r="M988" s="519"/>
      <c r="N988" s="519"/>
      <c r="O988" s="519"/>
      <c r="P988" s="519"/>
      <c r="Q988" s="519"/>
      <c r="R988" s="519"/>
      <c r="S988" s="519"/>
      <c r="T988" s="519"/>
      <c r="U988" s="519"/>
      <c r="V988" s="519"/>
      <c r="W988" s="519"/>
      <c r="X988" s="519"/>
      <c r="Y988" s="519"/>
      <c r="Z988" s="519"/>
      <c r="AA988" s="519"/>
      <c r="AB988" s="519"/>
      <c r="AC988" s="519"/>
      <c r="AD988" s="519"/>
      <c r="AE988" s="519"/>
      <c r="AF988" s="519"/>
      <c r="HQ988" s="519"/>
      <c r="HR988" s="519"/>
      <c r="HS988" s="519"/>
      <c r="HT988" s="519"/>
      <c r="HU988" s="519"/>
      <c r="HV988" s="519"/>
      <c r="HW988" s="519"/>
      <c r="HX988" s="519"/>
      <c r="HY988" s="519"/>
      <c r="HZ988" s="519"/>
      <c r="IA988" s="519"/>
      <c r="IB988" s="519"/>
      <c r="IC988" s="519"/>
      <c r="ID988" s="519"/>
      <c r="IE988" s="519"/>
      <c r="IF988" s="519"/>
      <c r="IG988" s="519"/>
      <c r="IH988" s="519"/>
      <c r="II988" s="519"/>
      <c r="IJ988" s="519"/>
      <c r="IK988" s="519"/>
      <c r="IL988" s="519"/>
      <c r="IM988" s="519"/>
      <c r="IN988" s="519"/>
      <c r="IO988" s="519"/>
      <c r="IP988" s="519"/>
      <c r="IQ988" s="519"/>
      <c r="IR988" s="519"/>
      <c r="IS988" s="519"/>
      <c r="IT988" s="519"/>
      <c r="IU988" s="519"/>
      <c r="IV988" s="519"/>
    </row>
    <row r="989" spans="1:256" s="510" customFormat="1" ht="24.75" customHeight="1" hidden="1">
      <c r="A989" s="541" t="s">
        <v>794</v>
      </c>
      <c r="B989" s="363"/>
      <c r="C989" s="363">
        <f t="shared" si="58"/>
        <v>0</v>
      </c>
      <c r="D989" s="363">
        <v>0</v>
      </c>
      <c r="E989" s="542"/>
      <c r="F989" s="543">
        <v>0</v>
      </c>
      <c r="G989" s="542"/>
      <c r="H989" s="518"/>
      <c r="I989" s="519"/>
      <c r="J989" s="519"/>
      <c r="K989" s="519"/>
      <c r="L989" s="519"/>
      <c r="M989" s="519"/>
      <c r="N989" s="519"/>
      <c r="O989" s="519"/>
      <c r="P989" s="519"/>
      <c r="Q989" s="519"/>
      <c r="R989" s="519"/>
      <c r="S989" s="519"/>
      <c r="T989" s="519"/>
      <c r="U989" s="519"/>
      <c r="V989" s="519"/>
      <c r="W989" s="519"/>
      <c r="X989" s="519"/>
      <c r="Y989" s="519"/>
      <c r="Z989" s="519"/>
      <c r="AA989" s="519"/>
      <c r="AB989" s="519"/>
      <c r="AC989" s="519"/>
      <c r="AD989" s="519"/>
      <c r="AE989" s="519"/>
      <c r="AF989" s="519"/>
      <c r="HQ989" s="519"/>
      <c r="HR989" s="519"/>
      <c r="HS989" s="519"/>
      <c r="HT989" s="519"/>
      <c r="HU989" s="519"/>
      <c r="HV989" s="519"/>
      <c r="HW989" s="519"/>
      <c r="HX989" s="519"/>
      <c r="HY989" s="519"/>
      <c r="HZ989" s="519"/>
      <c r="IA989" s="519"/>
      <c r="IB989" s="519"/>
      <c r="IC989" s="519"/>
      <c r="ID989" s="519"/>
      <c r="IE989" s="519"/>
      <c r="IF989" s="519"/>
      <c r="IG989" s="519"/>
      <c r="IH989" s="519"/>
      <c r="II989" s="519"/>
      <c r="IJ989" s="519"/>
      <c r="IK989" s="519"/>
      <c r="IL989" s="519"/>
      <c r="IM989" s="519"/>
      <c r="IN989" s="519"/>
      <c r="IO989" s="519"/>
      <c r="IP989" s="519"/>
      <c r="IQ989" s="519"/>
      <c r="IR989" s="519"/>
      <c r="IS989" s="519"/>
      <c r="IT989" s="519"/>
      <c r="IU989" s="519"/>
      <c r="IV989" s="519"/>
    </row>
    <row r="990" spans="1:256" s="510" customFormat="1" ht="24.75" customHeight="1" hidden="1">
      <c r="A990" s="541" t="s">
        <v>795</v>
      </c>
      <c r="B990" s="363"/>
      <c r="C990" s="363">
        <f t="shared" si="58"/>
        <v>0</v>
      </c>
      <c r="D990" s="363">
        <v>0</v>
      </c>
      <c r="E990" s="542"/>
      <c r="F990" s="543">
        <v>0</v>
      </c>
      <c r="G990" s="542"/>
      <c r="H990" s="518"/>
      <c r="I990" s="519"/>
      <c r="J990" s="519"/>
      <c r="K990" s="519"/>
      <c r="L990" s="519"/>
      <c r="M990" s="519"/>
      <c r="N990" s="519"/>
      <c r="O990" s="519"/>
      <c r="P990" s="519"/>
      <c r="Q990" s="519"/>
      <c r="R990" s="519"/>
      <c r="S990" s="519"/>
      <c r="T990" s="519"/>
      <c r="U990" s="519"/>
      <c r="V990" s="519"/>
      <c r="W990" s="519"/>
      <c r="X990" s="519"/>
      <c r="Y990" s="519"/>
      <c r="Z990" s="519"/>
      <c r="AA990" s="519"/>
      <c r="AB990" s="519"/>
      <c r="AC990" s="519"/>
      <c r="AD990" s="519"/>
      <c r="AE990" s="519"/>
      <c r="AF990" s="519"/>
      <c r="HQ990" s="519"/>
      <c r="HR990" s="519"/>
      <c r="HS990" s="519"/>
      <c r="HT990" s="519"/>
      <c r="HU990" s="519"/>
      <c r="HV990" s="519"/>
      <c r="HW990" s="519"/>
      <c r="HX990" s="519"/>
      <c r="HY990" s="519"/>
      <c r="HZ990" s="519"/>
      <c r="IA990" s="519"/>
      <c r="IB990" s="519"/>
      <c r="IC990" s="519"/>
      <c r="ID990" s="519"/>
      <c r="IE990" s="519"/>
      <c r="IF990" s="519"/>
      <c r="IG990" s="519"/>
      <c r="IH990" s="519"/>
      <c r="II990" s="519"/>
      <c r="IJ990" s="519"/>
      <c r="IK990" s="519"/>
      <c r="IL990" s="519"/>
      <c r="IM990" s="519"/>
      <c r="IN990" s="519"/>
      <c r="IO990" s="519"/>
      <c r="IP990" s="519"/>
      <c r="IQ990" s="519"/>
      <c r="IR990" s="519"/>
      <c r="IS990" s="519"/>
      <c r="IT990" s="519"/>
      <c r="IU990" s="519"/>
      <c r="IV990" s="519"/>
    </row>
    <row r="991" spans="1:256" s="510" customFormat="1" ht="24.75" customHeight="1" hidden="1">
      <c r="A991" s="541" t="s">
        <v>796</v>
      </c>
      <c r="B991" s="363"/>
      <c r="C991" s="363">
        <f t="shared" si="58"/>
        <v>0</v>
      </c>
      <c r="D991" s="363">
        <v>0</v>
      </c>
      <c r="E991" s="542"/>
      <c r="F991" s="543">
        <v>0</v>
      </c>
      <c r="G991" s="542"/>
      <c r="H991" s="518"/>
      <c r="I991" s="519"/>
      <c r="J991" s="519"/>
      <c r="K991" s="519"/>
      <c r="L991" s="519"/>
      <c r="M991" s="519"/>
      <c r="N991" s="519"/>
      <c r="O991" s="519"/>
      <c r="P991" s="519"/>
      <c r="Q991" s="519"/>
      <c r="R991" s="519"/>
      <c r="S991" s="519"/>
      <c r="T991" s="519"/>
      <c r="U991" s="519"/>
      <c r="V991" s="519"/>
      <c r="W991" s="519"/>
      <c r="X991" s="519"/>
      <c r="Y991" s="519"/>
      <c r="Z991" s="519"/>
      <c r="AA991" s="519"/>
      <c r="AB991" s="519"/>
      <c r="AC991" s="519"/>
      <c r="AD991" s="519"/>
      <c r="AE991" s="519"/>
      <c r="AF991" s="519"/>
      <c r="HQ991" s="519"/>
      <c r="HR991" s="519"/>
      <c r="HS991" s="519"/>
      <c r="HT991" s="519"/>
      <c r="HU991" s="519"/>
      <c r="HV991" s="519"/>
      <c r="HW991" s="519"/>
      <c r="HX991" s="519"/>
      <c r="HY991" s="519"/>
      <c r="HZ991" s="519"/>
      <c r="IA991" s="519"/>
      <c r="IB991" s="519"/>
      <c r="IC991" s="519"/>
      <c r="ID991" s="519"/>
      <c r="IE991" s="519"/>
      <c r="IF991" s="519"/>
      <c r="IG991" s="519"/>
      <c r="IH991" s="519"/>
      <c r="II991" s="519"/>
      <c r="IJ991" s="519"/>
      <c r="IK991" s="519"/>
      <c r="IL991" s="519"/>
      <c r="IM991" s="519"/>
      <c r="IN991" s="519"/>
      <c r="IO991" s="519"/>
      <c r="IP991" s="519"/>
      <c r="IQ991" s="519"/>
      <c r="IR991" s="519"/>
      <c r="IS991" s="519"/>
      <c r="IT991" s="519"/>
      <c r="IU991" s="519"/>
      <c r="IV991" s="519"/>
    </row>
    <row r="992" spans="1:256" s="510" customFormat="1" ht="24.75" customHeight="1" hidden="1">
      <c r="A992" s="541" t="s">
        <v>797</v>
      </c>
      <c r="B992" s="363"/>
      <c r="C992" s="363">
        <f t="shared" si="58"/>
        <v>0</v>
      </c>
      <c r="D992" s="363">
        <v>0</v>
      </c>
      <c r="E992" s="542"/>
      <c r="F992" s="537">
        <v>0</v>
      </c>
      <c r="G992" s="542"/>
      <c r="H992" s="518"/>
      <c r="I992" s="519"/>
      <c r="J992" s="519"/>
      <c r="K992" s="519"/>
      <c r="L992" s="519"/>
      <c r="M992" s="519"/>
      <c r="N992" s="519"/>
      <c r="O992" s="519"/>
      <c r="P992" s="519"/>
      <c r="Q992" s="519"/>
      <c r="R992" s="519"/>
      <c r="S992" s="519"/>
      <c r="T992" s="519"/>
      <c r="U992" s="519"/>
      <c r="V992" s="519"/>
      <c r="W992" s="519"/>
      <c r="X992" s="519"/>
      <c r="Y992" s="519"/>
      <c r="Z992" s="519"/>
      <c r="AA992" s="519"/>
      <c r="AB992" s="519"/>
      <c r="AC992" s="519"/>
      <c r="AD992" s="519"/>
      <c r="AE992" s="519"/>
      <c r="AF992" s="519"/>
      <c r="HQ992" s="519"/>
      <c r="HR992" s="519"/>
      <c r="HS992" s="519"/>
      <c r="HT992" s="519"/>
      <c r="HU992" s="519"/>
      <c r="HV992" s="519"/>
      <c r="HW992" s="519"/>
      <c r="HX992" s="519"/>
      <c r="HY992" s="519"/>
      <c r="HZ992" s="519"/>
      <c r="IA992" s="519"/>
      <c r="IB992" s="519"/>
      <c r="IC992" s="519"/>
      <c r="ID992" s="519"/>
      <c r="IE992" s="519"/>
      <c r="IF992" s="519"/>
      <c r="IG992" s="519"/>
      <c r="IH992" s="519"/>
      <c r="II992" s="519"/>
      <c r="IJ992" s="519"/>
      <c r="IK992" s="519"/>
      <c r="IL992" s="519"/>
      <c r="IM992" s="519"/>
      <c r="IN992" s="519"/>
      <c r="IO992" s="519"/>
      <c r="IP992" s="519"/>
      <c r="IQ992" s="519"/>
      <c r="IR992" s="519"/>
      <c r="IS992" s="519"/>
      <c r="IT992" s="519"/>
      <c r="IU992" s="519"/>
      <c r="IV992" s="519"/>
    </row>
    <row r="993" spans="1:256" s="510" customFormat="1" ht="39.75" customHeight="1" hidden="1">
      <c r="A993" s="541" t="s">
        <v>798</v>
      </c>
      <c r="B993" s="363"/>
      <c r="C993" s="363">
        <f t="shared" si="58"/>
        <v>0</v>
      </c>
      <c r="D993" s="363">
        <v>0</v>
      </c>
      <c r="E993" s="542"/>
      <c r="F993" s="539">
        <v>0</v>
      </c>
      <c r="G993" s="542"/>
      <c r="H993" s="518"/>
      <c r="I993" s="519"/>
      <c r="J993" s="519"/>
      <c r="K993" s="519"/>
      <c r="L993" s="519"/>
      <c r="M993" s="519"/>
      <c r="N993" s="519"/>
      <c r="O993" s="519"/>
      <c r="P993" s="519"/>
      <c r="Q993" s="519"/>
      <c r="R993" s="519"/>
      <c r="S993" s="519"/>
      <c r="T993" s="519"/>
      <c r="U993" s="519"/>
      <c r="V993" s="519"/>
      <c r="W993" s="519"/>
      <c r="X993" s="519"/>
      <c r="Y993" s="519"/>
      <c r="Z993" s="519"/>
      <c r="AA993" s="519"/>
      <c r="AB993" s="519"/>
      <c r="AC993" s="519"/>
      <c r="AD993" s="519"/>
      <c r="AE993" s="519"/>
      <c r="AF993" s="519"/>
      <c r="HQ993" s="519"/>
      <c r="HR993" s="519"/>
      <c r="HS993" s="519"/>
      <c r="HT993" s="519"/>
      <c r="HU993" s="519"/>
      <c r="HV993" s="519"/>
      <c r="HW993" s="519"/>
      <c r="HX993" s="519"/>
      <c r="HY993" s="519"/>
      <c r="HZ993" s="519"/>
      <c r="IA993" s="519"/>
      <c r="IB993" s="519"/>
      <c r="IC993" s="519"/>
      <c r="ID993" s="519"/>
      <c r="IE993" s="519"/>
      <c r="IF993" s="519"/>
      <c r="IG993" s="519"/>
      <c r="IH993" s="519"/>
      <c r="II993" s="519"/>
      <c r="IJ993" s="519"/>
      <c r="IK993" s="519"/>
      <c r="IL993" s="519"/>
      <c r="IM993" s="519"/>
      <c r="IN993" s="519"/>
      <c r="IO993" s="519"/>
      <c r="IP993" s="519"/>
      <c r="IQ993" s="519"/>
      <c r="IR993" s="519"/>
      <c r="IS993" s="519"/>
      <c r="IT993" s="519"/>
      <c r="IU993" s="519"/>
      <c r="IV993" s="519"/>
    </row>
    <row r="994" spans="1:8" s="508" customFormat="1" ht="24.75" customHeight="1">
      <c r="A994" s="541" t="s">
        <v>799</v>
      </c>
      <c r="B994" s="363">
        <v>146</v>
      </c>
      <c r="C994" s="363">
        <f t="shared" si="58"/>
        <v>315</v>
      </c>
      <c r="D994" s="363">
        <v>42</v>
      </c>
      <c r="E994" s="542">
        <f>D994/C994</f>
        <v>0.13333333333333333</v>
      </c>
      <c r="F994" s="543">
        <v>1025</v>
      </c>
      <c r="G994" s="542">
        <f>(D994-F994)/F994</f>
        <v>-0.9590243902439024</v>
      </c>
      <c r="H994" s="544">
        <v>273</v>
      </c>
    </row>
    <row r="995" spans="1:8" s="508" customFormat="1" ht="24.75" customHeight="1" hidden="1">
      <c r="A995" s="534" t="s">
        <v>800</v>
      </c>
      <c r="B995" s="360">
        <f>SUM(B996:B1004)</f>
        <v>0</v>
      </c>
      <c r="C995" s="360">
        <f t="shared" si="58"/>
        <v>0</v>
      </c>
      <c r="D995" s="360">
        <f>SUM(D996:D1004)</f>
        <v>0</v>
      </c>
      <c r="E995" s="536"/>
      <c r="F995" s="539">
        <f>SUM(F996:F1004)</f>
        <v>0</v>
      </c>
      <c r="G995" s="536"/>
      <c r="H995" s="540">
        <f>SUM(H996:H1004)</f>
        <v>0</v>
      </c>
    </row>
    <row r="996" spans="1:256" s="510" customFormat="1" ht="24.75" customHeight="1" hidden="1">
      <c r="A996" s="541" t="s">
        <v>45</v>
      </c>
      <c r="B996" s="363"/>
      <c r="C996" s="363">
        <f t="shared" si="58"/>
        <v>0</v>
      </c>
      <c r="D996" s="363">
        <v>0</v>
      </c>
      <c r="E996" s="542"/>
      <c r="F996" s="543">
        <v>0</v>
      </c>
      <c r="G996" s="542"/>
      <c r="H996" s="518"/>
      <c r="I996" s="519"/>
      <c r="J996" s="519"/>
      <c r="K996" s="519"/>
      <c r="L996" s="519"/>
      <c r="M996" s="519"/>
      <c r="N996" s="519"/>
      <c r="O996" s="519"/>
      <c r="P996" s="519"/>
      <c r="Q996" s="519"/>
      <c r="R996" s="519"/>
      <c r="S996" s="519"/>
      <c r="T996" s="519"/>
      <c r="U996" s="519"/>
      <c r="V996" s="519"/>
      <c r="W996" s="519"/>
      <c r="X996" s="519"/>
      <c r="Y996" s="519"/>
      <c r="Z996" s="519"/>
      <c r="AA996" s="519"/>
      <c r="AB996" s="519"/>
      <c r="AC996" s="519"/>
      <c r="AD996" s="519"/>
      <c r="AE996" s="519"/>
      <c r="AF996" s="519"/>
      <c r="HQ996" s="519"/>
      <c r="HR996" s="519"/>
      <c r="HS996" s="519"/>
      <c r="HT996" s="519"/>
      <c r="HU996" s="519"/>
      <c r="HV996" s="519"/>
      <c r="HW996" s="519"/>
      <c r="HX996" s="519"/>
      <c r="HY996" s="519"/>
      <c r="HZ996" s="519"/>
      <c r="IA996" s="519"/>
      <c r="IB996" s="519"/>
      <c r="IC996" s="519"/>
      <c r="ID996" s="519"/>
      <c r="IE996" s="519"/>
      <c r="IF996" s="519"/>
      <c r="IG996" s="519"/>
      <c r="IH996" s="519"/>
      <c r="II996" s="519"/>
      <c r="IJ996" s="519"/>
      <c r="IK996" s="519"/>
      <c r="IL996" s="519"/>
      <c r="IM996" s="519"/>
      <c r="IN996" s="519"/>
      <c r="IO996" s="519"/>
      <c r="IP996" s="519"/>
      <c r="IQ996" s="519"/>
      <c r="IR996" s="519"/>
      <c r="IS996" s="519"/>
      <c r="IT996" s="519"/>
      <c r="IU996" s="519"/>
      <c r="IV996" s="519"/>
    </row>
    <row r="997" spans="1:256" s="510" customFormat="1" ht="24.75" customHeight="1" hidden="1">
      <c r="A997" s="541" t="s">
        <v>46</v>
      </c>
      <c r="B997" s="363"/>
      <c r="C997" s="363">
        <f t="shared" si="58"/>
        <v>0</v>
      </c>
      <c r="D997" s="363">
        <v>0</v>
      </c>
      <c r="E997" s="542"/>
      <c r="F997" s="543">
        <v>0</v>
      </c>
      <c r="G997" s="542"/>
      <c r="H997" s="518"/>
      <c r="I997" s="519"/>
      <c r="J997" s="519"/>
      <c r="K997" s="519"/>
      <c r="L997" s="519"/>
      <c r="M997" s="519"/>
      <c r="N997" s="519"/>
      <c r="O997" s="519"/>
      <c r="P997" s="519"/>
      <c r="Q997" s="519"/>
      <c r="R997" s="519"/>
      <c r="S997" s="519"/>
      <c r="T997" s="519"/>
      <c r="U997" s="519"/>
      <c r="V997" s="519"/>
      <c r="W997" s="519"/>
      <c r="X997" s="519"/>
      <c r="Y997" s="519"/>
      <c r="Z997" s="519"/>
      <c r="AA997" s="519"/>
      <c r="AB997" s="519"/>
      <c r="AC997" s="519"/>
      <c r="AD997" s="519"/>
      <c r="AE997" s="519"/>
      <c r="AF997" s="519"/>
      <c r="HQ997" s="519"/>
      <c r="HR997" s="519"/>
      <c r="HS997" s="519"/>
      <c r="HT997" s="519"/>
      <c r="HU997" s="519"/>
      <c r="HV997" s="519"/>
      <c r="HW997" s="519"/>
      <c r="HX997" s="519"/>
      <c r="HY997" s="519"/>
      <c r="HZ997" s="519"/>
      <c r="IA997" s="519"/>
      <c r="IB997" s="519"/>
      <c r="IC997" s="519"/>
      <c r="ID997" s="519"/>
      <c r="IE997" s="519"/>
      <c r="IF997" s="519"/>
      <c r="IG997" s="519"/>
      <c r="IH997" s="519"/>
      <c r="II997" s="519"/>
      <c r="IJ997" s="519"/>
      <c r="IK997" s="519"/>
      <c r="IL997" s="519"/>
      <c r="IM997" s="519"/>
      <c r="IN997" s="519"/>
      <c r="IO997" s="519"/>
      <c r="IP997" s="519"/>
      <c r="IQ997" s="519"/>
      <c r="IR997" s="519"/>
      <c r="IS997" s="519"/>
      <c r="IT997" s="519"/>
      <c r="IU997" s="519"/>
      <c r="IV997" s="519"/>
    </row>
    <row r="998" spans="1:256" s="510" customFormat="1" ht="24.75" customHeight="1" hidden="1">
      <c r="A998" s="541" t="s">
        <v>47</v>
      </c>
      <c r="B998" s="363"/>
      <c r="C998" s="363">
        <f t="shared" si="58"/>
        <v>0</v>
      </c>
      <c r="D998" s="363"/>
      <c r="E998" s="542"/>
      <c r="F998" s="543"/>
      <c r="G998" s="542"/>
      <c r="H998" s="518"/>
      <c r="I998" s="519"/>
      <c r="J998" s="519"/>
      <c r="K998" s="519"/>
      <c r="L998" s="519"/>
      <c r="M998" s="519"/>
      <c r="N998" s="519"/>
      <c r="O998" s="519"/>
      <c r="P998" s="519"/>
      <c r="Q998" s="519"/>
      <c r="R998" s="519"/>
      <c r="S998" s="519"/>
      <c r="T998" s="519"/>
      <c r="U998" s="519"/>
      <c r="V998" s="519"/>
      <c r="W998" s="519"/>
      <c r="X998" s="519"/>
      <c r="Y998" s="519"/>
      <c r="Z998" s="519"/>
      <c r="AA998" s="519"/>
      <c r="AB998" s="519"/>
      <c r="AC998" s="519"/>
      <c r="AD998" s="519"/>
      <c r="AE998" s="519"/>
      <c r="AF998" s="519"/>
      <c r="HQ998" s="519"/>
      <c r="HR998" s="519"/>
      <c r="HS998" s="519"/>
      <c r="HT998" s="519"/>
      <c r="HU998" s="519"/>
      <c r="HV998" s="519"/>
      <c r="HW998" s="519"/>
      <c r="HX998" s="519"/>
      <c r="HY998" s="519"/>
      <c r="HZ998" s="519"/>
      <c r="IA998" s="519"/>
      <c r="IB998" s="519"/>
      <c r="IC998" s="519"/>
      <c r="ID998" s="519"/>
      <c r="IE998" s="519"/>
      <c r="IF998" s="519"/>
      <c r="IG998" s="519"/>
      <c r="IH998" s="519"/>
      <c r="II998" s="519"/>
      <c r="IJ998" s="519"/>
      <c r="IK998" s="519"/>
      <c r="IL998" s="519"/>
      <c r="IM998" s="519"/>
      <c r="IN998" s="519"/>
      <c r="IO998" s="519"/>
      <c r="IP998" s="519"/>
      <c r="IQ998" s="519"/>
      <c r="IR998" s="519"/>
      <c r="IS998" s="519"/>
      <c r="IT998" s="519"/>
      <c r="IU998" s="519"/>
      <c r="IV998" s="519"/>
    </row>
    <row r="999" spans="1:256" s="510" customFormat="1" ht="24.75" customHeight="1" hidden="1">
      <c r="A999" s="541" t="s">
        <v>801</v>
      </c>
      <c r="B999" s="363"/>
      <c r="C999" s="363">
        <f t="shared" si="58"/>
        <v>0</v>
      </c>
      <c r="D999" s="363">
        <f>SUM(D1000:D1008)</f>
        <v>0</v>
      </c>
      <c r="E999" s="542"/>
      <c r="F999" s="543"/>
      <c r="G999" s="542"/>
      <c r="H999" s="518"/>
      <c r="I999" s="519"/>
      <c r="J999" s="519"/>
      <c r="K999" s="519"/>
      <c r="L999" s="519"/>
      <c r="M999" s="519"/>
      <c r="N999" s="519"/>
      <c r="O999" s="519"/>
      <c r="P999" s="519"/>
      <c r="Q999" s="519"/>
      <c r="R999" s="519"/>
      <c r="S999" s="519"/>
      <c r="T999" s="519"/>
      <c r="U999" s="519"/>
      <c r="V999" s="519"/>
      <c r="W999" s="519"/>
      <c r="X999" s="519"/>
      <c r="Y999" s="519"/>
      <c r="Z999" s="519"/>
      <c r="AA999" s="519"/>
      <c r="AB999" s="519"/>
      <c r="AC999" s="519"/>
      <c r="AD999" s="519"/>
      <c r="AE999" s="519"/>
      <c r="AF999" s="519"/>
      <c r="HQ999" s="519"/>
      <c r="HR999" s="519"/>
      <c r="HS999" s="519"/>
      <c r="HT999" s="519"/>
      <c r="HU999" s="519"/>
      <c r="HV999" s="519"/>
      <c r="HW999" s="519"/>
      <c r="HX999" s="519"/>
      <c r="HY999" s="519"/>
      <c r="HZ999" s="519"/>
      <c r="IA999" s="519"/>
      <c r="IB999" s="519"/>
      <c r="IC999" s="519"/>
      <c r="ID999" s="519"/>
      <c r="IE999" s="519"/>
      <c r="IF999" s="519"/>
      <c r="IG999" s="519"/>
      <c r="IH999" s="519"/>
      <c r="II999" s="519"/>
      <c r="IJ999" s="519"/>
      <c r="IK999" s="519"/>
      <c r="IL999" s="519"/>
      <c r="IM999" s="519"/>
      <c r="IN999" s="519"/>
      <c r="IO999" s="519"/>
      <c r="IP999" s="519"/>
      <c r="IQ999" s="519"/>
      <c r="IR999" s="519"/>
      <c r="IS999" s="519"/>
      <c r="IT999" s="519"/>
      <c r="IU999" s="519"/>
      <c r="IV999" s="519"/>
    </row>
    <row r="1000" spans="1:8" s="508" customFormat="1" ht="24.75" customHeight="1" hidden="1">
      <c r="A1000" s="541" t="s">
        <v>802</v>
      </c>
      <c r="B1000" s="363"/>
      <c r="C1000" s="363">
        <f t="shared" si="58"/>
        <v>0</v>
      </c>
      <c r="D1000" s="363">
        <v>0</v>
      </c>
      <c r="E1000" s="542"/>
      <c r="F1000" s="543"/>
      <c r="G1000" s="542"/>
      <c r="H1000" s="544"/>
    </row>
    <row r="1001" spans="1:256" s="510" customFormat="1" ht="24.75" customHeight="1" hidden="1">
      <c r="A1001" s="541" t="s">
        <v>803</v>
      </c>
      <c r="B1001" s="363"/>
      <c r="C1001" s="363">
        <f t="shared" si="58"/>
        <v>0</v>
      </c>
      <c r="D1001" s="363">
        <v>0</v>
      </c>
      <c r="E1001" s="542"/>
      <c r="F1001" s="543"/>
      <c r="G1001" s="542"/>
      <c r="H1001" s="518"/>
      <c r="I1001" s="519"/>
      <c r="J1001" s="519"/>
      <c r="K1001" s="519"/>
      <c r="L1001" s="519"/>
      <c r="M1001" s="519"/>
      <c r="N1001" s="519"/>
      <c r="O1001" s="519"/>
      <c r="P1001" s="519"/>
      <c r="Q1001" s="519"/>
      <c r="R1001" s="519"/>
      <c r="S1001" s="519"/>
      <c r="T1001" s="519"/>
      <c r="U1001" s="519"/>
      <c r="V1001" s="519"/>
      <c r="W1001" s="519"/>
      <c r="X1001" s="519"/>
      <c r="Y1001" s="519"/>
      <c r="Z1001" s="519"/>
      <c r="AA1001" s="519"/>
      <c r="AB1001" s="519"/>
      <c r="AC1001" s="519"/>
      <c r="AD1001" s="519"/>
      <c r="AE1001" s="519"/>
      <c r="AF1001" s="519"/>
      <c r="HQ1001" s="519"/>
      <c r="HR1001" s="519"/>
      <c r="HS1001" s="519"/>
      <c r="HT1001" s="519"/>
      <c r="HU1001" s="519"/>
      <c r="HV1001" s="519"/>
      <c r="HW1001" s="519"/>
      <c r="HX1001" s="519"/>
      <c r="HY1001" s="519"/>
      <c r="HZ1001" s="519"/>
      <c r="IA1001" s="519"/>
      <c r="IB1001" s="519"/>
      <c r="IC1001" s="519"/>
      <c r="ID1001" s="519"/>
      <c r="IE1001" s="519"/>
      <c r="IF1001" s="519"/>
      <c r="IG1001" s="519"/>
      <c r="IH1001" s="519"/>
      <c r="II1001" s="519"/>
      <c r="IJ1001" s="519"/>
      <c r="IK1001" s="519"/>
      <c r="IL1001" s="519"/>
      <c r="IM1001" s="519"/>
      <c r="IN1001" s="519"/>
      <c r="IO1001" s="519"/>
      <c r="IP1001" s="519"/>
      <c r="IQ1001" s="519"/>
      <c r="IR1001" s="519"/>
      <c r="IS1001" s="519"/>
      <c r="IT1001" s="519"/>
      <c r="IU1001" s="519"/>
      <c r="IV1001" s="519"/>
    </row>
    <row r="1002" spans="1:256" s="510" customFormat="1" ht="24.75" customHeight="1" hidden="1">
      <c r="A1002" s="541" t="s">
        <v>804</v>
      </c>
      <c r="B1002" s="363"/>
      <c r="C1002" s="363">
        <f t="shared" si="58"/>
        <v>0</v>
      </c>
      <c r="D1002" s="363">
        <v>0</v>
      </c>
      <c r="E1002" s="542"/>
      <c r="F1002" s="543"/>
      <c r="G1002" s="542"/>
      <c r="H1002" s="518"/>
      <c r="I1002" s="519"/>
      <c r="J1002" s="519"/>
      <c r="K1002" s="519"/>
      <c r="L1002" s="519"/>
      <c r="M1002" s="519"/>
      <c r="N1002" s="519"/>
      <c r="O1002" s="519"/>
      <c r="P1002" s="519"/>
      <c r="Q1002" s="519"/>
      <c r="R1002" s="519"/>
      <c r="S1002" s="519"/>
      <c r="T1002" s="519"/>
      <c r="U1002" s="519"/>
      <c r="V1002" s="519"/>
      <c r="W1002" s="519"/>
      <c r="X1002" s="519"/>
      <c r="Y1002" s="519"/>
      <c r="Z1002" s="519"/>
      <c r="AA1002" s="519"/>
      <c r="AB1002" s="519"/>
      <c r="AC1002" s="519"/>
      <c r="AD1002" s="519"/>
      <c r="AE1002" s="519"/>
      <c r="AF1002" s="519"/>
      <c r="HQ1002" s="519"/>
      <c r="HR1002" s="519"/>
      <c r="HS1002" s="519"/>
      <c r="HT1002" s="519"/>
      <c r="HU1002" s="519"/>
      <c r="HV1002" s="519"/>
      <c r="HW1002" s="519"/>
      <c r="HX1002" s="519"/>
      <c r="HY1002" s="519"/>
      <c r="HZ1002" s="519"/>
      <c r="IA1002" s="519"/>
      <c r="IB1002" s="519"/>
      <c r="IC1002" s="519"/>
      <c r="ID1002" s="519"/>
      <c r="IE1002" s="519"/>
      <c r="IF1002" s="519"/>
      <c r="IG1002" s="519"/>
      <c r="IH1002" s="519"/>
      <c r="II1002" s="519"/>
      <c r="IJ1002" s="519"/>
      <c r="IK1002" s="519"/>
      <c r="IL1002" s="519"/>
      <c r="IM1002" s="519"/>
      <c r="IN1002" s="519"/>
      <c r="IO1002" s="519"/>
      <c r="IP1002" s="519"/>
      <c r="IQ1002" s="519"/>
      <c r="IR1002" s="519"/>
      <c r="IS1002" s="519"/>
      <c r="IT1002" s="519"/>
      <c r="IU1002" s="519"/>
      <c r="IV1002" s="519"/>
    </row>
    <row r="1003" spans="1:256" s="510" customFormat="1" ht="24.75" customHeight="1" hidden="1">
      <c r="A1003" s="541" t="s">
        <v>805</v>
      </c>
      <c r="B1003" s="363"/>
      <c r="C1003" s="363">
        <f t="shared" si="58"/>
        <v>0</v>
      </c>
      <c r="D1003" s="363">
        <v>0</v>
      </c>
      <c r="E1003" s="542"/>
      <c r="F1003" s="543"/>
      <c r="G1003" s="542"/>
      <c r="H1003" s="518"/>
      <c r="I1003" s="519"/>
      <c r="J1003" s="519"/>
      <c r="K1003" s="519"/>
      <c r="L1003" s="519"/>
      <c r="M1003" s="519"/>
      <c r="N1003" s="519"/>
      <c r="O1003" s="519"/>
      <c r="P1003" s="519"/>
      <c r="Q1003" s="519"/>
      <c r="R1003" s="519"/>
      <c r="S1003" s="519"/>
      <c r="T1003" s="519"/>
      <c r="U1003" s="519"/>
      <c r="V1003" s="519"/>
      <c r="W1003" s="519"/>
      <c r="X1003" s="519"/>
      <c r="Y1003" s="519"/>
      <c r="Z1003" s="519"/>
      <c r="AA1003" s="519"/>
      <c r="AB1003" s="519"/>
      <c r="AC1003" s="519"/>
      <c r="AD1003" s="519"/>
      <c r="AE1003" s="519"/>
      <c r="AF1003" s="519"/>
      <c r="HQ1003" s="519"/>
      <c r="HR1003" s="519"/>
      <c r="HS1003" s="519"/>
      <c r="HT1003" s="519"/>
      <c r="HU1003" s="519"/>
      <c r="HV1003" s="519"/>
      <c r="HW1003" s="519"/>
      <c r="HX1003" s="519"/>
      <c r="HY1003" s="519"/>
      <c r="HZ1003" s="519"/>
      <c r="IA1003" s="519"/>
      <c r="IB1003" s="519"/>
      <c r="IC1003" s="519"/>
      <c r="ID1003" s="519"/>
      <c r="IE1003" s="519"/>
      <c r="IF1003" s="519"/>
      <c r="IG1003" s="519"/>
      <c r="IH1003" s="519"/>
      <c r="II1003" s="519"/>
      <c r="IJ1003" s="519"/>
      <c r="IK1003" s="519"/>
      <c r="IL1003" s="519"/>
      <c r="IM1003" s="519"/>
      <c r="IN1003" s="519"/>
      <c r="IO1003" s="519"/>
      <c r="IP1003" s="519"/>
      <c r="IQ1003" s="519"/>
      <c r="IR1003" s="519"/>
      <c r="IS1003" s="519"/>
      <c r="IT1003" s="519"/>
      <c r="IU1003" s="519"/>
      <c r="IV1003" s="519"/>
    </row>
    <row r="1004" spans="1:256" s="510" customFormat="1" ht="24.75" customHeight="1" hidden="1">
      <c r="A1004" s="541" t="s">
        <v>806</v>
      </c>
      <c r="B1004" s="363"/>
      <c r="C1004" s="363">
        <f t="shared" si="58"/>
        <v>0</v>
      </c>
      <c r="D1004" s="363">
        <v>0</v>
      </c>
      <c r="E1004" s="542"/>
      <c r="F1004" s="543"/>
      <c r="G1004" s="542"/>
      <c r="H1004" s="518"/>
      <c r="I1004" s="519"/>
      <c r="J1004" s="519"/>
      <c r="K1004" s="519"/>
      <c r="L1004" s="519"/>
      <c r="M1004" s="519"/>
      <c r="N1004" s="519"/>
      <c r="O1004" s="519"/>
      <c r="P1004" s="519"/>
      <c r="Q1004" s="519"/>
      <c r="R1004" s="519"/>
      <c r="S1004" s="519"/>
      <c r="T1004" s="519"/>
      <c r="U1004" s="519"/>
      <c r="V1004" s="519"/>
      <c r="W1004" s="519"/>
      <c r="X1004" s="519"/>
      <c r="Y1004" s="519"/>
      <c r="Z1004" s="519"/>
      <c r="AA1004" s="519"/>
      <c r="AB1004" s="519"/>
      <c r="AC1004" s="519"/>
      <c r="AD1004" s="519"/>
      <c r="AE1004" s="519"/>
      <c r="AF1004" s="519"/>
      <c r="HQ1004" s="519"/>
      <c r="HR1004" s="519"/>
      <c r="HS1004" s="519"/>
      <c r="HT1004" s="519"/>
      <c r="HU1004" s="519"/>
      <c r="HV1004" s="519"/>
      <c r="HW1004" s="519"/>
      <c r="HX1004" s="519"/>
      <c r="HY1004" s="519"/>
      <c r="HZ1004" s="519"/>
      <c r="IA1004" s="519"/>
      <c r="IB1004" s="519"/>
      <c r="IC1004" s="519"/>
      <c r="ID1004" s="519"/>
      <c r="IE1004" s="519"/>
      <c r="IF1004" s="519"/>
      <c r="IG1004" s="519"/>
      <c r="IH1004" s="519"/>
      <c r="II1004" s="519"/>
      <c r="IJ1004" s="519"/>
      <c r="IK1004" s="519"/>
      <c r="IL1004" s="519"/>
      <c r="IM1004" s="519"/>
      <c r="IN1004" s="519"/>
      <c r="IO1004" s="519"/>
      <c r="IP1004" s="519"/>
      <c r="IQ1004" s="519"/>
      <c r="IR1004" s="519"/>
      <c r="IS1004" s="519"/>
      <c r="IT1004" s="519"/>
      <c r="IU1004" s="519"/>
      <c r="IV1004" s="519"/>
    </row>
    <row r="1005" spans="1:8" s="508" customFormat="1" ht="24.75" customHeight="1" hidden="1">
      <c r="A1005" s="534" t="s">
        <v>807</v>
      </c>
      <c r="B1005" s="360">
        <f>SUM(B1006:B1014)</f>
        <v>0</v>
      </c>
      <c r="C1005" s="360">
        <f t="shared" si="58"/>
        <v>0</v>
      </c>
      <c r="D1005" s="360">
        <f>SUM(D1006:D1014)</f>
        <v>0</v>
      </c>
      <c r="E1005" s="536"/>
      <c r="F1005" s="539">
        <f>SUM(F1006:F1014)</f>
        <v>0</v>
      </c>
      <c r="G1005" s="536"/>
      <c r="H1005" s="540"/>
    </row>
    <row r="1006" spans="1:8" s="508" customFormat="1" ht="24.75" customHeight="1" hidden="1">
      <c r="A1006" s="541" t="s">
        <v>45</v>
      </c>
      <c r="B1006" s="363"/>
      <c r="C1006" s="363">
        <f t="shared" si="58"/>
        <v>0</v>
      </c>
      <c r="D1006" s="363">
        <v>0</v>
      </c>
      <c r="E1006" s="542"/>
      <c r="F1006" s="543"/>
      <c r="G1006" s="542"/>
      <c r="H1006" s="544"/>
    </row>
    <row r="1007" spans="1:256" s="510" customFormat="1" ht="24.75" customHeight="1" hidden="1">
      <c r="A1007" s="541" t="s">
        <v>46</v>
      </c>
      <c r="B1007" s="363"/>
      <c r="C1007" s="363">
        <f t="shared" si="58"/>
        <v>0</v>
      </c>
      <c r="D1007" s="363">
        <v>0</v>
      </c>
      <c r="E1007" s="542"/>
      <c r="F1007" s="543"/>
      <c r="G1007" s="542"/>
      <c r="H1007" s="518"/>
      <c r="I1007" s="519"/>
      <c r="J1007" s="519"/>
      <c r="K1007" s="519"/>
      <c r="L1007" s="519"/>
      <c r="M1007" s="519"/>
      <c r="N1007" s="519"/>
      <c r="O1007" s="519"/>
      <c r="P1007" s="519"/>
      <c r="Q1007" s="519"/>
      <c r="R1007" s="519"/>
      <c r="S1007" s="519"/>
      <c r="T1007" s="519"/>
      <c r="U1007" s="519"/>
      <c r="V1007" s="519"/>
      <c r="W1007" s="519"/>
      <c r="X1007" s="519"/>
      <c r="Y1007" s="519"/>
      <c r="Z1007" s="519"/>
      <c r="AA1007" s="519"/>
      <c r="AB1007" s="519"/>
      <c r="AC1007" s="519"/>
      <c r="AD1007" s="519"/>
      <c r="AE1007" s="519"/>
      <c r="AF1007" s="519"/>
      <c r="HQ1007" s="519"/>
      <c r="HR1007" s="519"/>
      <c r="HS1007" s="519"/>
      <c r="HT1007" s="519"/>
      <c r="HU1007" s="519"/>
      <c r="HV1007" s="519"/>
      <c r="HW1007" s="519"/>
      <c r="HX1007" s="519"/>
      <c r="HY1007" s="519"/>
      <c r="HZ1007" s="519"/>
      <c r="IA1007" s="519"/>
      <c r="IB1007" s="519"/>
      <c r="IC1007" s="519"/>
      <c r="ID1007" s="519"/>
      <c r="IE1007" s="519"/>
      <c r="IF1007" s="519"/>
      <c r="IG1007" s="519"/>
      <c r="IH1007" s="519"/>
      <c r="II1007" s="519"/>
      <c r="IJ1007" s="519"/>
      <c r="IK1007" s="519"/>
      <c r="IL1007" s="519"/>
      <c r="IM1007" s="519"/>
      <c r="IN1007" s="519"/>
      <c r="IO1007" s="519"/>
      <c r="IP1007" s="519"/>
      <c r="IQ1007" s="519"/>
      <c r="IR1007" s="519"/>
      <c r="IS1007" s="519"/>
      <c r="IT1007" s="519"/>
      <c r="IU1007" s="519"/>
      <c r="IV1007" s="519"/>
    </row>
    <row r="1008" spans="1:256" s="509" customFormat="1" ht="24.75" customHeight="1" hidden="1">
      <c r="A1008" s="541" t="s">
        <v>47</v>
      </c>
      <c r="B1008" s="363"/>
      <c r="C1008" s="363">
        <f t="shared" si="58"/>
        <v>0</v>
      </c>
      <c r="D1008" s="363">
        <v>0</v>
      </c>
      <c r="E1008" s="542"/>
      <c r="F1008" s="543"/>
      <c r="G1008" s="542"/>
      <c r="H1008" s="518"/>
      <c r="I1008" s="519"/>
      <c r="J1008" s="519"/>
      <c r="K1008" s="519"/>
      <c r="L1008" s="519"/>
      <c r="M1008" s="519"/>
      <c r="N1008" s="519"/>
      <c r="O1008" s="519"/>
      <c r="P1008" s="519"/>
      <c r="Q1008" s="519"/>
      <c r="R1008" s="519"/>
      <c r="S1008" s="519"/>
      <c r="T1008" s="519"/>
      <c r="U1008" s="519"/>
      <c r="V1008" s="519"/>
      <c r="W1008" s="519"/>
      <c r="X1008" s="519"/>
      <c r="Y1008" s="519"/>
      <c r="Z1008" s="519"/>
      <c r="AA1008" s="519"/>
      <c r="AB1008" s="519"/>
      <c r="AC1008" s="519"/>
      <c r="AD1008" s="519"/>
      <c r="AE1008" s="519"/>
      <c r="AF1008" s="519"/>
      <c r="HQ1008" s="519"/>
      <c r="HR1008" s="519"/>
      <c r="HS1008" s="519"/>
      <c r="HT1008" s="519"/>
      <c r="HU1008" s="519"/>
      <c r="HV1008" s="519"/>
      <c r="HW1008" s="519"/>
      <c r="HX1008" s="519"/>
      <c r="HY1008" s="519"/>
      <c r="HZ1008" s="519"/>
      <c r="IA1008" s="519"/>
      <c r="IB1008" s="519"/>
      <c r="IC1008" s="519"/>
      <c r="ID1008" s="519"/>
      <c r="IE1008" s="519"/>
      <c r="IF1008" s="519"/>
      <c r="IG1008" s="519"/>
      <c r="IH1008" s="519"/>
      <c r="II1008" s="519"/>
      <c r="IJ1008" s="519"/>
      <c r="IK1008" s="519"/>
      <c r="IL1008" s="519"/>
      <c r="IM1008" s="519"/>
      <c r="IN1008" s="519"/>
      <c r="IO1008" s="519"/>
      <c r="IP1008" s="519"/>
      <c r="IQ1008" s="519"/>
      <c r="IR1008" s="519"/>
      <c r="IS1008" s="519"/>
      <c r="IT1008" s="519"/>
      <c r="IU1008" s="519"/>
      <c r="IV1008" s="519"/>
    </row>
    <row r="1009" spans="1:256" s="506" customFormat="1" ht="24.75" customHeight="1" hidden="1">
      <c r="A1009" s="541" t="s">
        <v>808</v>
      </c>
      <c r="B1009" s="363"/>
      <c r="C1009" s="363">
        <f t="shared" si="58"/>
        <v>0</v>
      </c>
      <c r="D1009" s="363"/>
      <c r="E1009" s="542"/>
      <c r="F1009" s="543"/>
      <c r="G1009" s="542"/>
      <c r="H1009" s="518"/>
      <c r="I1009" s="519"/>
      <c r="J1009" s="519"/>
      <c r="K1009" s="519"/>
      <c r="L1009" s="519"/>
      <c r="M1009" s="519"/>
      <c r="N1009" s="519"/>
      <c r="O1009" s="519"/>
      <c r="P1009" s="519"/>
      <c r="Q1009" s="519"/>
      <c r="R1009" s="519"/>
      <c r="S1009" s="519"/>
      <c r="T1009" s="519"/>
      <c r="U1009" s="519"/>
      <c r="V1009" s="519"/>
      <c r="W1009" s="519"/>
      <c r="X1009" s="519"/>
      <c r="Y1009" s="519"/>
      <c r="Z1009" s="519"/>
      <c r="AA1009" s="519"/>
      <c r="AB1009" s="519"/>
      <c r="AC1009" s="519"/>
      <c r="AD1009" s="519"/>
      <c r="AE1009" s="519"/>
      <c r="AF1009" s="519"/>
      <c r="HQ1009" s="519"/>
      <c r="HR1009" s="519"/>
      <c r="HS1009" s="519"/>
      <c r="HT1009" s="519"/>
      <c r="HU1009" s="519"/>
      <c r="HV1009" s="519"/>
      <c r="HW1009" s="519"/>
      <c r="HX1009" s="519"/>
      <c r="HY1009" s="519"/>
      <c r="HZ1009" s="519"/>
      <c r="IA1009" s="519"/>
      <c r="IB1009" s="519"/>
      <c r="IC1009" s="519"/>
      <c r="ID1009" s="519"/>
      <c r="IE1009" s="519"/>
      <c r="IF1009" s="519"/>
      <c r="IG1009" s="519"/>
      <c r="IH1009" s="519"/>
      <c r="II1009" s="519"/>
      <c r="IJ1009" s="519"/>
      <c r="IK1009" s="519"/>
      <c r="IL1009" s="519"/>
      <c r="IM1009" s="519"/>
      <c r="IN1009" s="519"/>
      <c r="IO1009" s="519"/>
      <c r="IP1009" s="519"/>
      <c r="IQ1009" s="519"/>
      <c r="IR1009" s="519"/>
      <c r="IS1009" s="519"/>
      <c r="IT1009" s="519"/>
      <c r="IU1009" s="519"/>
      <c r="IV1009" s="519"/>
    </row>
    <row r="1010" spans="1:256" s="506" customFormat="1" ht="24.75" customHeight="1" hidden="1">
      <c r="A1010" s="541" t="s">
        <v>809</v>
      </c>
      <c r="B1010" s="363"/>
      <c r="C1010" s="363">
        <f t="shared" si="58"/>
        <v>0</v>
      </c>
      <c r="D1010" s="363">
        <v>0</v>
      </c>
      <c r="E1010" s="542"/>
      <c r="F1010" s="543"/>
      <c r="G1010" s="542"/>
      <c r="H1010" s="518"/>
      <c r="I1010" s="519"/>
      <c r="J1010" s="519"/>
      <c r="K1010" s="519"/>
      <c r="L1010" s="519"/>
      <c r="M1010" s="519"/>
      <c r="N1010" s="519"/>
      <c r="O1010" s="519"/>
      <c r="P1010" s="519"/>
      <c r="Q1010" s="519"/>
      <c r="R1010" s="519"/>
      <c r="S1010" s="519"/>
      <c r="T1010" s="519"/>
      <c r="U1010" s="519"/>
      <c r="V1010" s="519"/>
      <c r="W1010" s="519"/>
      <c r="X1010" s="519"/>
      <c r="Y1010" s="519"/>
      <c r="Z1010" s="519"/>
      <c r="AA1010" s="519"/>
      <c r="AB1010" s="519"/>
      <c r="AC1010" s="519"/>
      <c r="AD1010" s="519"/>
      <c r="AE1010" s="519"/>
      <c r="AF1010" s="519"/>
      <c r="HQ1010" s="519"/>
      <c r="HR1010" s="519"/>
      <c r="HS1010" s="519"/>
      <c r="HT1010" s="519"/>
      <c r="HU1010" s="519"/>
      <c r="HV1010" s="519"/>
      <c r="HW1010" s="519"/>
      <c r="HX1010" s="519"/>
      <c r="HY1010" s="519"/>
      <c r="HZ1010" s="519"/>
      <c r="IA1010" s="519"/>
      <c r="IB1010" s="519"/>
      <c r="IC1010" s="519"/>
      <c r="ID1010" s="519"/>
      <c r="IE1010" s="519"/>
      <c r="IF1010" s="519"/>
      <c r="IG1010" s="519"/>
      <c r="IH1010" s="519"/>
      <c r="II1010" s="519"/>
      <c r="IJ1010" s="519"/>
      <c r="IK1010" s="519"/>
      <c r="IL1010" s="519"/>
      <c r="IM1010" s="519"/>
      <c r="IN1010" s="519"/>
      <c r="IO1010" s="519"/>
      <c r="IP1010" s="519"/>
      <c r="IQ1010" s="519"/>
      <c r="IR1010" s="519"/>
      <c r="IS1010" s="519"/>
      <c r="IT1010" s="519"/>
      <c r="IU1010" s="519"/>
      <c r="IV1010" s="519"/>
    </row>
    <row r="1011" spans="1:256" s="506" customFormat="1" ht="24.75" customHeight="1" hidden="1">
      <c r="A1011" s="541" t="s">
        <v>810</v>
      </c>
      <c r="B1011" s="363"/>
      <c r="C1011" s="363">
        <f t="shared" si="58"/>
        <v>0</v>
      </c>
      <c r="D1011" s="363">
        <v>0</v>
      </c>
      <c r="E1011" s="542"/>
      <c r="F1011" s="543"/>
      <c r="G1011" s="542"/>
      <c r="H1011" s="518"/>
      <c r="I1011" s="519"/>
      <c r="J1011" s="519"/>
      <c r="K1011" s="519"/>
      <c r="L1011" s="519"/>
      <c r="M1011" s="519"/>
      <c r="N1011" s="519"/>
      <c r="O1011" s="519"/>
      <c r="P1011" s="519"/>
      <c r="Q1011" s="519"/>
      <c r="R1011" s="519"/>
      <c r="S1011" s="519"/>
      <c r="T1011" s="519"/>
      <c r="U1011" s="519"/>
      <c r="V1011" s="519"/>
      <c r="W1011" s="519"/>
      <c r="X1011" s="519"/>
      <c r="Y1011" s="519"/>
      <c r="Z1011" s="519"/>
      <c r="AA1011" s="519"/>
      <c r="AB1011" s="519"/>
      <c r="AC1011" s="519"/>
      <c r="AD1011" s="519"/>
      <c r="AE1011" s="519"/>
      <c r="AF1011" s="519"/>
      <c r="HQ1011" s="519"/>
      <c r="HR1011" s="519"/>
      <c r="HS1011" s="519"/>
      <c r="HT1011" s="519"/>
      <c r="HU1011" s="519"/>
      <c r="HV1011" s="519"/>
      <c r="HW1011" s="519"/>
      <c r="HX1011" s="519"/>
      <c r="HY1011" s="519"/>
      <c r="HZ1011" s="519"/>
      <c r="IA1011" s="519"/>
      <c r="IB1011" s="519"/>
      <c r="IC1011" s="519"/>
      <c r="ID1011" s="519"/>
      <c r="IE1011" s="519"/>
      <c r="IF1011" s="519"/>
      <c r="IG1011" s="519"/>
      <c r="IH1011" s="519"/>
      <c r="II1011" s="519"/>
      <c r="IJ1011" s="519"/>
      <c r="IK1011" s="519"/>
      <c r="IL1011" s="519"/>
      <c r="IM1011" s="519"/>
      <c r="IN1011" s="519"/>
      <c r="IO1011" s="519"/>
      <c r="IP1011" s="519"/>
      <c r="IQ1011" s="519"/>
      <c r="IR1011" s="519"/>
      <c r="IS1011" s="519"/>
      <c r="IT1011" s="519"/>
      <c r="IU1011" s="519"/>
      <c r="IV1011" s="519"/>
    </row>
    <row r="1012" spans="1:256" s="506" customFormat="1" ht="24.75" customHeight="1" hidden="1">
      <c r="A1012" s="541" t="s">
        <v>811</v>
      </c>
      <c r="B1012" s="363"/>
      <c r="C1012" s="363">
        <f t="shared" si="58"/>
        <v>0</v>
      </c>
      <c r="D1012" s="363">
        <v>0</v>
      </c>
      <c r="E1012" s="542"/>
      <c r="F1012" s="543"/>
      <c r="G1012" s="542"/>
      <c r="H1012" s="518"/>
      <c r="I1012" s="519"/>
      <c r="J1012" s="519"/>
      <c r="K1012" s="519"/>
      <c r="L1012" s="519"/>
      <c r="M1012" s="519"/>
      <c r="N1012" s="519"/>
      <c r="O1012" s="519"/>
      <c r="P1012" s="519"/>
      <c r="Q1012" s="519"/>
      <c r="R1012" s="519"/>
      <c r="S1012" s="519"/>
      <c r="T1012" s="519"/>
      <c r="U1012" s="519"/>
      <c r="V1012" s="519"/>
      <c r="W1012" s="519"/>
      <c r="X1012" s="519"/>
      <c r="Y1012" s="519"/>
      <c r="Z1012" s="519"/>
      <c r="AA1012" s="519"/>
      <c r="AB1012" s="519"/>
      <c r="AC1012" s="519"/>
      <c r="AD1012" s="519"/>
      <c r="AE1012" s="519"/>
      <c r="AF1012" s="519"/>
      <c r="HQ1012" s="519"/>
      <c r="HR1012" s="519"/>
      <c r="HS1012" s="519"/>
      <c r="HT1012" s="519"/>
      <c r="HU1012" s="519"/>
      <c r="HV1012" s="519"/>
      <c r="HW1012" s="519"/>
      <c r="HX1012" s="519"/>
      <c r="HY1012" s="519"/>
      <c r="HZ1012" s="519"/>
      <c r="IA1012" s="519"/>
      <c r="IB1012" s="519"/>
      <c r="IC1012" s="519"/>
      <c r="ID1012" s="519"/>
      <c r="IE1012" s="519"/>
      <c r="IF1012" s="519"/>
      <c r="IG1012" s="519"/>
      <c r="IH1012" s="519"/>
      <c r="II1012" s="519"/>
      <c r="IJ1012" s="519"/>
      <c r="IK1012" s="519"/>
      <c r="IL1012" s="519"/>
      <c r="IM1012" s="519"/>
      <c r="IN1012" s="519"/>
      <c r="IO1012" s="519"/>
      <c r="IP1012" s="519"/>
      <c r="IQ1012" s="519"/>
      <c r="IR1012" s="519"/>
      <c r="IS1012" s="519"/>
      <c r="IT1012" s="519"/>
      <c r="IU1012" s="519"/>
      <c r="IV1012" s="519"/>
    </row>
    <row r="1013" spans="1:8" s="508" customFormat="1" ht="24.75" customHeight="1" hidden="1">
      <c r="A1013" s="541" t="s">
        <v>812</v>
      </c>
      <c r="B1013" s="363"/>
      <c r="C1013" s="363">
        <f t="shared" si="58"/>
        <v>0</v>
      </c>
      <c r="D1013" s="363">
        <v>0</v>
      </c>
      <c r="E1013" s="542"/>
      <c r="F1013" s="543"/>
      <c r="G1013" s="542"/>
      <c r="H1013" s="544"/>
    </row>
    <row r="1014" spans="1:256" s="506" customFormat="1" ht="24.75" customHeight="1" hidden="1">
      <c r="A1014" s="541" t="s">
        <v>813</v>
      </c>
      <c r="B1014" s="363"/>
      <c r="C1014" s="363">
        <f t="shared" si="58"/>
        <v>0</v>
      </c>
      <c r="D1014" s="363">
        <v>0</v>
      </c>
      <c r="E1014" s="542"/>
      <c r="F1014" s="543"/>
      <c r="G1014" s="542"/>
      <c r="H1014" s="518"/>
      <c r="I1014" s="519"/>
      <c r="J1014" s="519"/>
      <c r="K1014" s="519"/>
      <c r="L1014" s="519"/>
      <c r="M1014" s="519"/>
      <c r="N1014" s="519"/>
      <c r="O1014" s="519"/>
      <c r="P1014" s="519"/>
      <c r="Q1014" s="519"/>
      <c r="R1014" s="519"/>
      <c r="S1014" s="519"/>
      <c r="T1014" s="519"/>
      <c r="U1014" s="519"/>
      <c r="V1014" s="519"/>
      <c r="W1014" s="519"/>
      <c r="X1014" s="519"/>
      <c r="Y1014" s="519"/>
      <c r="Z1014" s="519"/>
      <c r="AA1014" s="519"/>
      <c r="AB1014" s="519"/>
      <c r="AC1014" s="519"/>
      <c r="AD1014" s="519"/>
      <c r="AE1014" s="519"/>
      <c r="AF1014" s="519"/>
      <c r="HQ1014" s="519"/>
      <c r="HR1014" s="519"/>
      <c r="HS1014" s="519"/>
      <c r="HT1014" s="519"/>
      <c r="HU1014" s="519"/>
      <c r="HV1014" s="519"/>
      <c r="HW1014" s="519"/>
      <c r="HX1014" s="519"/>
      <c r="HY1014" s="519"/>
      <c r="HZ1014" s="519"/>
      <c r="IA1014" s="519"/>
      <c r="IB1014" s="519"/>
      <c r="IC1014" s="519"/>
      <c r="ID1014" s="519"/>
      <c r="IE1014" s="519"/>
      <c r="IF1014" s="519"/>
      <c r="IG1014" s="519"/>
      <c r="IH1014" s="519"/>
      <c r="II1014" s="519"/>
      <c r="IJ1014" s="519"/>
      <c r="IK1014" s="519"/>
      <c r="IL1014" s="519"/>
      <c r="IM1014" s="519"/>
      <c r="IN1014" s="519"/>
      <c r="IO1014" s="519"/>
      <c r="IP1014" s="519"/>
      <c r="IQ1014" s="519"/>
      <c r="IR1014" s="519"/>
      <c r="IS1014" s="519"/>
      <c r="IT1014" s="519"/>
      <c r="IU1014" s="519"/>
      <c r="IV1014" s="519"/>
    </row>
    <row r="1015" spans="1:8" s="508" customFormat="1" ht="39.75" customHeight="1" hidden="1">
      <c r="A1015" s="534" t="s">
        <v>814</v>
      </c>
      <c r="B1015" s="360">
        <f>SUM(B1016:B1019)</f>
        <v>0</v>
      </c>
      <c r="C1015" s="360">
        <f t="shared" si="58"/>
        <v>0</v>
      </c>
      <c r="D1015" s="360">
        <f>SUM(D1016:D1019)</f>
        <v>0</v>
      </c>
      <c r="E1015" s="536"/>
      <c r="F1015" s="539">
        <f>SUM(F1016:F1019)</f>
        <v>0</v>
      </c>
      <c r="G1015" s="536"/>
      <c r="H1015" s="540"/>
    </row>
    <row r="1016" spans="1:256" s="506" customFormat="1" ht="24.75" customHeight="1" hidden="1">
      <c r="A1016" s="541" t="s">
        <v>815</v>
      </c>
      <c r="B1016" s="363"/>
      <c r="C1016" s="363">
        <f t="shared" si="58"/>
        <v>0</v>
      </c>
      <c r="D1016" s="363">
        <v>0</v>
      </c>
      <c r="E1016" s="542"/>
      <c r="F1016" s="543"/>
      <c r="G1016" s="542"/>
      <c r="H1016" s="518"/>
      <c r="I1016" s="519"/>
      <c r="J1016" s="519"/>
      <c r="K1016" s="519"/>
      <c r="L1016" s="519"/>
      <c r="M1016" s="519"/>
      <c r="N1016" s="519"/>
      <c r="O1016" s="519"/>
      <c r="P1016" s="519"/>
      <c r="Q1016" s="519"/>
      <c r="R1016" s="519"/>
      <c r="S1016" s="519"/>
      <c r="T1016" s="519"/>
      <c r="U1016" s="519"/>
      <c r="V1016" s="519"/>
      <c r="W1016" s="519"/>
      <c r="X1016" s="519"/>
      <c r="Y1016" s="519"/>
      <c r="Z1016" s="519"/>
      <c r="AA1016" s="519"/>
      <c r="AB1016" s="519"/>
      <c r="AC1016" s="519"/>
      <c r="AD1016" s="519"/>
      <c r="AE1016" s="519"/>
      <c r="AF1016" s="519"/>
      <c r="HQ1016" s="519"/>
      <c r="HR1016" s="519"/>
      <c r="HS1016" s="519"/>
      <c r="HT1016" s="519"/>
      <c r="HU1016" s="519"/>
      <c r="HV1016" s="519"/>
      <c r="HW1016" s="519"/>
      <c r="HX1016" s="519"/>
      <c r="HY1016" s="519"/>
      <c r="HZ1016" s="519"/>
      <c r="IA1016" s="519"/>
      <c r="IB1016" s="519"/>
      <c r="IC1016" s="519"/>
      <c r="ID1016" s="519"/>
      <c r="IE1016" s="519"/>
      <c r="IF1016" s="519"/>
      <c r="IG1016" s="519"/>
      <c r="IH1016" s="519"/>
      <c r="II1016" s="519"/>
      <c r="IJ1016" s="519"/>
      <c r="IK1016" s="519"/>
      <c r="IL1016" s="519"/>
      <c r="IM1016" s="519"/>
      <c r="IN1016" s="519"/>
      <c r="IO1016" s="519"/>
      <c r="IP1016" s="519"/>
      <c r="IQ1016" s="519"/>
      <c r="IR1016" s="519"/>
      <c r="IS1016" s="519"/>
      <c r="IT1016" s="519"/>
      <c r="IU1016" s="519"/>
      <c r="IV1016" s="519"/>
    </row>
    <row r="1017" spans="1:8" s="508" customFormat="1" ht="24.75" customHeight="1" hidden="1">
      <c r="A1017" s="541" t="s">
        <v>816</v>
      </c>
      <c r="B1017" s="363"/>
      <c r="C1017" s="363">
        <f t="shared" si="58"/>
        <v>0</v>
      </c>
      <c r="D1017" s="363">
        <v>0</v>
      </c>
      <c r="E1017" s="542"/>
      <c r="F1017" s="543"/>
      <c r="G1017" s="542"/>
      <c r="H1017" s="544"/>
    </row>
    <row r="1018" spans="1:256" s="509" customFormat="1" ht="24.75" customHeight="1" hidden="1">
      <c r="A1018" s="541" t="s">
        <v>817</v>
      </c>
      <c r="B1018" s="363"/>
      <c r="C1018" s="363">
        <f t="shared" si="58"/>
        <v>0</v>
      </c>
      <c r="D1018" s="363">
        <v>0</v>
      </c>
      <c r="E1018" s="542"/>
      <c r="F1018" s="543"/>
      <c r="G1018" s="542"/>
      <c r="H1018" s="518"/>
      <c r="I1018" s="519"/>
      <c r="J1018" s="519"/>
      <c r="K1018" s="519"/>
      <c r="L1018" s="519"/>
      <c r="M1018" s="519"/>
      <c r="N1018" s="519"/>
      <c r="O1018" s="519"/>
      <c r="P1018" s="519"/>
      <c r="Q1018" s="519"/>
      <c r="R1018" s="519"/>
      <c r="S1018" s="519"/>
      <c r="T1018" s="519"/>
      <c r="U1018" s="519"/>
      <c r="V1018" s="519"/>
      <c r="W1018" s="519"/>
      <c r="X1018" s="519"/>
      <c r="Y1018" s="519"/>
      <c r="Z1018" s="519"/>
      <c r="AA1018" s="519"/>
      <c r="AB1018" s="519"/>
      <c r="AC1018" s="519"/>
      <c r="AD1018" s="519"/>
      <c r="AE1018" s="519"/>
      <c r="AF1018" s="519"/>
      <c r="HQ1018" s="519"/>
      <c r="HR1018" s="519"/>
      <c r="HS1018" s="519"/>
      <c r="HT1018" s="519"/>
      <c r="HU1018" s="519"/>
      <c r="HV1018" s="519"/>
      <c r="HW1018" s="519"/>
      <c r="HX1018" s="519"/>
      <c r="HY1018" s="519"/>
      <c r="HZ1018" s="519"/>
      <c r="IA1018" s="519"/>
      <c r="IB1018" s="519"/>
      <c r="IC1018" s="519"/>
      <c r="ID1018" s="519"/>
      <c r="IE1018" s="519"/>
      <c r="IF1018" s="519"/>
      <c r="IG1018" s="519"/>
      <c r="IH1018" s="519"/>
      <c r="II1018" s="519"/>
      <c r="IJ1018" s="519"/>
      <c r="IK1018" s="519"/>
      <c r="IL1018" s="519"/>
      <c r="IM1018" s="519"/>
      <c r="IN1018" s="519"/>
      <c r="IO1018" s="519"/>
      <c r="IP1018" s="519"/>
      <c r="IQ1018" s="519"/>
      <c r="IR1018" s="519"/>
      <c r="IS1018" s="519"/>
      <c r="IT1018" s="519"/>
      <c r="IU1018" s="519"/>
      <c r="IV1018" s="519"/>
    </row>
    <row r="1019" spans="1:8" s="508" customFormat="1" ht="24.75" customHeight="1" hidden="1">
      <c r="A1019" s="541" t="s">
        <v>818</v>
      </c>
      <c r="B1019" s="363"/>
      <c r="C1019" s="363">
        <f t="shared" si="58"/>
        <v>0</v>
      </c>
      <c r="D1019" s="363"/>
      <c r="E1019" s="542"/>
      <c r="F1019" s="543"/>
      <c r="G1019" s="542"/>
      <c r="H1019" s="544"/>
    </row>
    <row r="1020" spans="1:8" s="508" customFormat="1" ht="24.75" customHeight="1" hidden="1">
      <c r="A1020" s="534" t="s">
        <v>819</v>
      </c>
      <c r="B1020" s="360">
        <f>SUM(B1021:B1026)</f>
        <v>0</v>
      </c>
      <c r="C1020" s="360">
        <f t="shared" si="58"/>
        <v>0</v>
      </c>
      <c r="D1020" s="360">
        <v>0</v>
      </c>
      <c r="E1020" s="536"/>
      <c r="F1020" s="539">
        <v>0</v>
      </c>
      <c r="G1020" s="536"/>
      <c r="H1020" s="540"/>
    </row>
    <row r="1021" spans="1:8" s="508" customFormat="1" ht="24.75" customHeight="1" hidden="1">
      <c r="A1021" s="541" t="s">
        <v>45</v>
      </c>
      <c r="B1021" s="363"/>
      <c r="C1021" s="363">
        <f t="shared" si="58"/>
        <v>0</v>
      </c>
      <c r="D1021" s="363"/>
      <c r="E1021" s="542"/>
      <c r="F1021" s="543"/>
      <c r="G1021" s="542"/>
      <c r="H1021" s="544"/>
    </row>
    <row r="1022" spans="1:256" s="511" customFormat="1" ht="24.75" customHeight="1" hidden="1">
      <c r="A1022" s="541" t="s">
        <v>46</v>
      </c>
      <c r="B1022" s="363"/>
      <c r="C1022" s="363">
        <f t="shared" si="58"/>
        <v>0</v>
      </c>
      <c r="D1022" s="363">
        <v>0</v>
      </c>
      <c r="E1022" s="542"/>
      <c r="F1022" s="543">
        <v>0</v>
      </c>
      <c r="G1022" s="542"/>
      <c r="H1022" s="518"/>
      <c r="I1022" s="519"/>
      <c r="J1022" s="519"/>
      <c r="K1022" s="519"/>
      <c r="L1022" s="519"/>
      <c r="M1022" s="519"/>
      <c r="N1022" s="519"/>
      <c r="O1022" s="519"/>
      <c r="P1022" s="519"/>
      <c r="Q1022" s="519"/>
      <c r="R1022" s="519"/>
      <c r="S1022" s="519"/>
      <c r="T1022" s="519"/>
      <c r="U1022" s="519"/>
      <c r="V1022" s="519"/>
      <c r="W1022" s="519"/>
      <c r="X1022" s="519"/>
      <c r="Y1022" s="519"/>
      <c r="Z1022" s="519"/>
      <c r="AA1022" s="519"/>
      <c r="AB1022" s="519"/>
      <c r="AC1022" s="519"/>
      <c r="AD1022" s="519"/>
      <c r="AE1022" s="519"/>
      <c r="AF1022" s="519"/>
      <c r="HQ1022" s="519"/>
      <c r="HR1022" s="519"/>
      <c r="HS1022" s="519"/>
      <c r="HT1022" s="519"/>
      <c r="HU1022" s="519"/>
      <c r="HV1022" s="519"/>
      <c r="HW1022" s="519"/>
      <c r="HX1022" s="519"/>
      <c r="HY1022" s="519"/>
      <c r="HZ1022" s="519"/>
      <c r="IA1022" s="519"/>
      <c r="IB1022" s="519"/>
      <c r="IC1022" s="519"/>
      <c r="ID1022" s="519"/>
      <c r="IE1022" s="519"/>
      <c r="IF1022" s="519"/>
      <c r="IG1022" s="519"/>
      <c r="IH1022" s="519"/>
      <c r="II1022" s="519"/>
      <c r="IJ1022" s="519"/>
      <c r="IK1022" s="519"/>
      <c r="IL1022" s="519"/>
      <c r="IM1022" s="519"/>
      <c r="IN1022" s="519"/>
      <c r="IO1022" s="519"/>
      <c r="IP1022" s="519"/>
      <c r="IQ1022" s="519"/>
      <c r="IR1022" s="519"/>
      <c r="IS1022" s="519"/>
      <c r="IT1022" s="519"/>
      <c r="IU1022" s="519"/>
      <c r="IV1022" s="519"/>
    </row>
    <row r="1023" spans="1:256" s="511" customFormat="1" ht="24.75" customHeight="1" hidden="1">
      <c r="A1023" s="541" t="s">
        <v>47</v>
      </c>
      <c r="B1023" s="363"/>
      <c r="C1023" s="363">
        <f t="shared" si="58"/>
        <v>0</v>
      </c>
      <c r="D1023" s="363">
        <v>0</v>
      </c>
      <c r="E1023" s="542"/>
      <c r="F1023" s="543">
        <v>0</v>
      </c>
      <c r="G1023" s="542"/>
      <c r="H1023" s="518"/>
      <c r="I1023" s="519"/>
      <c r="J1023" s="519"/>
      <c r="K1023" s="519"/>
      <c r="L1023" s="519"/>
      <c r="M1023" s="519"/>
      <c r="N1023" s="519"/>
      <c r="O1023" s="519"/>
      <c r="P1023" s="519"/>
      <c r="Q1023" s="519"/>
      <c r="R1023" s="519"/>
      <c r="S1023" s="519"/>
      <c r="T1023" s="519"/>
      <c r="U1023" s="519"/>
      <c r="V1023" s="519"/>
      <c r="W1023" s="519"/>
      <c r="X1023" s="519"/>
      <c r="Y1023" s="519"/>
      <c r="Z1023" s="519"/>
      <c r="AA1023" s="519"/>
      <c r="AB1023" s="519"/>
      <c r="AC1023" s="519"/>
      <c r="AD1023" s="519"/>
      <c r="AE1023" s="519"/>
      <c r="AF1023" s="519"/>
      <c r="HQ1023" s="519"/>
      <c r="HR1023" s="519"/>
      <c r="HS1023" s="519"/>
      <c r="HT1023" s="519"/>
      <c r="HU1023" s="519"/>
      <c r="HV1023" s="519"/>
      <c r="HW1023" s="519"/>
      <c r="HX1023" s="519"/>
      <c r="HY1023" s="519"/>
      <c r="HZ1023" s="519"/>
      <c r="IA1023" s="519"/>
      <c r="IB1023" s="519"/>
      <c r="IC1023" s="519"/>
      <c r="ID1023" s="519"/>
      <c r="IE1023" s="519"/>
      <c r="IF1023" s="519"/>
      <c r="IG1023" s="519"/>
      <c r="IH1023" s="519"/>
      <c r="II1023" s="519"/>
      <c r="IJ1023" s="519"/>
      <c r="IK1023" s="519"/>
      <c r="IL1023" s="519"/>
      <c r="IM1023" s="519"/>
      <c r="IN1023" s="519"/>
      <c r="IO1023" s="519"/>
      <c r="IP1023" s="519"/>
      <c r="IQ1023" s="519"/>
      <c r="IR1023" s="519"/>
      <c r="IS1023" s="519"/>
      <c r="IT1023" s="519"/>
      <c r="IU1023" s="519"/>
      <c r="IV1023" s="519"/>
    </row>
    <row r="1024" spans="1:256" s="506" customFormat="1" ht="24.75" customHeight="1" hidden="1">
      <c r="A1024" s="541" t="s">
        <v>805</v>
      </c>
      <c r="B1024" s="363"/>
      <c r="C1024" s="363">
        <f t="shared" si="58"/>
        <v>0</v>
      </c>
      <c r="D1024" s="363">
        <f>SUM(D1025:D1030)</f>
        <v>0</v>
      </c>
      <c r="E1024" s="542"/>
      <c r="F1024" s="543">
        <f>SUM(F1025:F1030)</f>
        <v>0</v>
      </c>
      <c r="G1024" s="542"/>
      <c r="H1024" s="518"/>
      <c r="I1024" s="519"/>
      <c r="J1024" s="519"/>
      <c r="K1024" s="519"/>
      <c r="L1024" s="519"/>
      <c r="M1024" s="519"/>
      <c r="N1024" s="519"/>
      <c r="O1024" s="519"/>
      <c r="P1024" s="519"/>
      <c r="Q1024" s="519"/>
      <c r="R1024" s="519"/>
      <c r="S1024" s="519"/>
      <c r="T1024" s="519"/>
      <c r="U1024" s="519"/>
      <c r="V1024" s="519"/>
      <c r="W1024" s="519"/>
      <c r="X1024" s="519"/>
      <c r="Y1024" s="519"/>
      <c r="Z1024" s="519"/>
      <c r="AA1024" s="519"/>
      <c r="AB1024" s="519"/>
      <c r="AC1024" s="519"/>
      <c r="AD1024" s="519"/>
      <c r="AE1024" s="519"/>
      <c r="AF1024" s="519"/>
      <c r="HQ1024" s="519"/>
      <c r="HR1024" s="519"/>
      <c r="HS1024" s="519"/>
      <c r="HT1024" s="519"/>
      <c r="HU1024" s="519"/>
      <c r="HV1024" s="519"/>
      <c r="HW1024" s="519"/>
      <c r="HX1024" s="519"/>
      <c r="HY1024" s="519"/>
      <c r="HZ1024" s="519"/>
      <c r="IA1024" s="519"/>
      <c r="IB1024" s="519"/>
      <c r="IC1024" s="519"/>
      <c r="ID1024" s="519"/>
      <c r="IE1024" s="519"/>
      <c r="IF1024" s="519"/>
      <c r="IG1024" s="519"/>
      <c r="IH1024" s="519"/>
      <c r="II1024" s="519"/>
      <c r="IJ1024" s="519"/>
      <c r="IK1024" s="519"/>
      <c r="IL1024" s="519"/>
      <c r="IM1024" s="519"/>
      <c r="IN1024" s="519"/>
      <c r="IO1024" s="519"/>
      <c r="IP1024" s="519"/>
      <c r="IQ1024" s="519"/>
      <c r="IR1024" s="519"/>
      <c r="IS1024" s="519"/>
      <c r="IT1024" s="519"/>
      <c r="IU1024" s="519"/>
      <c r="IV1024" s="519"/>
    </row>
    <row r="1025" spans="1:256" s="506" customFormat="1" ht="24.75" customHeight="1" hidden="1">
      <c r="A1025" s="541" t="s">
        <v>820</v>
      </c>
      <c r="B1025" s="363"/>
      <c r="C1025" s="363">
        <f t="shared" si="58"/>
        <v>0</v>
      </c>
      <c r="D1025" s="363">
        <v>0</v>
      </c>
      <c r="E1025" s="542"/>
      <c r="F1025" s="543">
        <v>0</v>
      </c>
      <c r="G1025" s="542"/>
      <c r="H1025" s="518"/>
      <c r="I1025" s="519"/>
      <c r="J1025" s="519"/>
      <c r="K1025" s="519"/>
      <c r="L1025" s="519"/>
      <c r="M1025" s="519"/>
      <c r="N1025" s="519"/>
      <c r="O1025" s="519"/>
      <c r="P1025" s="519"/>
      <c r="Q1025" s="519"/>
      <c r="R1025" s="519"/>
      <c r="S1025" s="519"/>
      <c r="T1025" s="519"/>
      <c r="U1025" s="519"/>
      <c r="V1025" s="519"/>
      <c r="W1025" s="519"/>
      <c r="X1025" s="519"/>
      <c r="Y1025" s="519"/>
      <c r="Z1025" s="519"/>
      <c r="AA1025" s="519"/>
      <c r="AB1025" s="519"/>
      <c r="AC1025" s="519"/>
      <c r="AD1025" s="519"/>
      <c r="AE1025" s="519"/>
      <c r="AF1025" s="519"/>
      <c r="HQ1025" s="519"/>
      <c r="HR1025" s="519"/>
      <c r="HS1025" s="519"/>
      <c r="HT1025" s="519"/>
      <c r="HU1025" s="519"/>
      <c r="HV1025" s="519"/>
      <c r="HW1025" s="519"/>
      <c r="HX1025" s="519"/>
      <c r="HY1025" s="519"/>
      <c r="HZ1025" s="519"/>
      <c r="IA1025" s="519"/>
      <c r="IB1025" s="519"/>
      <c r="IC1025" s="519"/>
      <c r="ID1025" s="519"/>
      <c r="IE1025" s="519"/>
      <c r="IF1025" s="519"/>
      <c r="IG1025" s="519"/>
      <c r="IH1025" s="519"/>
      <c r="II1025" s="519"/>
      <c r="IJ1025" s="519"/>
      <c r="IK1025" s="519"/>
      <c r="IL1025" s="519"/>
      <c r="IM1025" s="519"/>
      <c r="IN1025" s="519"/>
      <c r="IO1025" s="519"/>
      <c r="IP1025" s="519"/>
      <c r="IQ1025" s="519"/>
      <c r="IR1025" s="519"/>
      <c r="IS1025" s="519"/>
      <c r="IT1025" s="519"/>
      <c r="IU1025" s="519"/>
      <c r="IV1025" s="519"/>
    </row>
    <row r="1026" spans="1:256" s="506" customFormat="1" ht="24.75" customHeight="1" hidden="1">
      <c r="A1026" s="541" t="s">
        <v>821</v>
      </c>
      <c r="B1026" s="363"/>
      <c r="C1026" s="363">
        <f t="shared" si="58"/>
        <v>0</v>
      </c>
      <c r="D1026" s="363">
        <v>0</v>
      </c>
      <c r="E1026" s="542"/>
      <c r="F1026" s="543">
        <v>0</v>
      </c>
      <c r="G1026" s="542"/>
      <c r="H1026" s="518"/>
      <c r="I1026" s="519"/>
      <c r="J1026" s="519"/>
      <c r="K1026" s="519"/>
      <c r="L1026" s="519"/>
      <c r="M1026" s="519"/>
      <c r="N1026" s="519"/>
      <c r="O1026" s="519"/>
      <c r="P1026" s="519"/>
      <c r="Q1026" s="519"/>
      <c r="R1026" s="519"/>
      <c r="S1026" s="519"/>
      <c r="T1026" s="519"/>
      <c r="U1026" s="519"/>
      <c r="V1026" s="519"/>
      <c r="W1026" s="519"/>
      <c r="X1026" s="519"/>
      <c r="Y1026" s="519"/>
      <c r="Z1026" s="519"/>
      <c r="AA1026" s="519"/>
      <c r="AB1026" s="519"/>
      <c r="AC1026" s="519"/>
      <c r="AD1026" s="519"/>
      <c r="AE1026" s="519"/>
      <c r="AF1026" s="519"/>
      <c r="HQ1026" s="519"/>
      <c r="HR1026" s="519"/>
      <c r="HS1026" s="519"/>
      <c r="HT1026" s="519"/>
      <c r="HU1026" s="519"/>
      <c r="HV1026" s="519"/>
      <c r="HW1026" s="519"/>
      <c r="HX1026" s="519"/>
      <c r="HY1026" s="519"/>
      <c r="HZ1026" s="519"/>
      <c r="IA1026" s="519"/>
      <c r="IB1026" s="519"/>
      <c r="IC1026" s="519"/>
      <c r="ID1026" s="519"/>
      <c r="IE1026" s="519"/>
      <c r="IF1026" s="519"/>
      <c r="IG1026" s="519"/>
      <c r="IH1026" s="519"/>
      <c r="II1026" s="519"/>
      <c r="IJ1026" s="519"/>
      <c r="IK1026" s="519"/>
      <c r="IL1026" s="519"/>
      <c r="IM1026" s="519"/>
      <c r="IN1026" s="519"/>
      <c r="IO1026" s="519"/>
      <c r="IP1026" s="519"/>
      <c r="IQ1026" s="519"/>
      <c r="IR1026" s="519"/>
      <c r="IS1026" s="519"/>
      <c r="IT1026" s="519"/>
      <c r="IU1026" s="519"/>
      <c r="IV1026" s="519"/>
    </row>
    <row r="1027" spans="1:8" s="508" customFormat="1" ht="24.75" customHeight="1">
      <c r="A1027" s="534" t="s">
        <v>822</v>
      </c>
      <c r="B1027" s="360">
        <f>SUM(B1028:B1031)</f>
        <v>177</v>
      </c>
      <c r="C1027" s="360">
        <f t="shared" si="58"/>
        <v>23</v>
      </c>
      <c r="D1027" s="360">
        <f>SUM(D1028:D1031)</f>
        <v>0</v>
      </c>
      <c r="E1027" s="536">
        <f aca="true" t="shared" si="59" ref="E1027:E1032">D1027/C1027</f>
        <v>0</v>
      </c>
      <c r="F1027" s="539">
        <f>SUM(F1028:F1031)</f>
        <v>0</v>
      </c>
      <c r="G1027" s="536"/>
      <c r="H1027" s="540">
        <f>SUM(H1028:H1031)</f>
        <v>23</v>
      </c>
    </row>
    <row r="1028" spans="1:256" s="509" customFormat="1" ht="39.75" customHeight="1">
      <c r="A1028" s="541" t="s">
        <v>823</v>
      </c>
      <c r="B1028" s="363"/>
      <c r="C1028" s="363">
        <f t="shared" si="58"/>
        <v>0</v>
      </c>
      <c r="D1028" s="363"/>
      <c r="E1028" s="542"/>
      <c r="F1028" s="543"/>
      <c r="G1028" s="542"/>
      <c r="H1028" s="518"/>
      <c r="I1028" s="519"/>
      <c r="J1028" s="519"/>
      <c r="K1028" s="519"/>
      <c r="L1028" s="519"/>
      <c r="M1028" s="519"/>
      <c r="N1028" s="519"/>
      <c r="O1028" s="519"/>
      <c r="P1028" s="519"/>
      <c r="Q1028" s="519"/>
      <c r="R1028" s="519"/>
      <c r="S1028" s="519"/>
      <c r="T1028" s="519"/>
      <c r="U1028" s="519"/>
      <c r="V1028" s="519"/>
      <c r="W1028" s="519"/>
      <c r="X1028" s="519"/>
      <c r="Y1028" s="519"/>
      <c r="Z1028" s="519"/>
      <c r="AA1028" s="519"/>
      <c r="AB1028" s="519"/>
      <c r="AC1028" s="519"/>
      <c r="AD1028" s="519"/>
      <c r="AE1028" s="519"/>
      <c r="AF1028" s="519"/>
      <c r="HQ1028" s="519"/>
      <c r="HR1028" s="519"/>
      <c r="HS1028" s="519"/>
      <c r="HT1028" s="519"/>
      <c r="HU1028" s="519"/>
      <c r="HV1028" s="519"/>
      <c r="HW1028" s="519"/>
      <c r="HX1028" s="519"/>
      <c r="HY1028" s="519"/>
      <c r="HZ1028" s="519"/>
      <c r="IA1028" s="519"/>
      <c r="IB1028" s="519"/>
      <c r="IC1028" s="519"/>
      <c r="ID1028" s="519"/>
      <c r="IE1028" s="519"/>
      <c r="IF1028" s="519"/>
      <c r="IG1028" s="519"/>
      <c r="IH1028" s="519"/>
      <c r="II1028" s="519"/>
      <c r="IJ1028" s="519"/>
      <c r="IK1028" s="519"/>
      <c r="IL1028" s="519"/>
      <c r="IM1028" s="519"/>
      <c r="IN1028" s="519"/>
      <c r="IO1028" s="519"/>
      <c r="IP1028" s="519"/>
      <c r="IQ1028" s="519"/>
      <c r="IR1028" s="519"/>
      <c r="IS1028" s="519"/>
      <c r="IT1028" s="519"/>
      <c r="IU1028" s="519"/>
      <c r="IV1028" s="519"/>
    </row>
    <row r="1029" spans="1:256" s="510" customFormat="1" ht="39.75" customHeight="1">
      <c r="A1029" s="541" t="s">
        <v>824</v>
      </c>
      <c r="B1029" s="363">
        <v>177</v>
      </c>
      <c r="C1029" s="363">
        <f t="shared" si="58"/>
        <v>23</v>
      </c>
      <c r="D1029" s="363"/>
      <c r="E1029" s="542">
        <f t="shared" si="59"/>
        <v>0</v>
      </c>
      <c r="F1029" s="543"/>
      <c r="G1029" s="542"/>
      <c r="H1029" s="518">
        <v>23</v>
      </c>
      <c r="I1029" s="519"/>
      <c r="J1029" s="519"/>
      <c r="K1029" s="519"/>
      <c r="L1029" s="519"/>
      <c r="M1029" s="519"/>
      <c r="N1029" s="519"/>
      <c r="O1029" s="519"/>
      <c r="P1029" s="519"/>
      <c r="Q1029" s="519"/>
      <c r="R1029" s="519"/>
      <c r="S1029" s="519"/>
      <c r="T1029" s="519"/>
      <c r="U1029" s="519"/>
      <c r="V1029" s="519"/>
      <c r="W1029" s="519"/>
      <c r="X1029" s="519"/>
      <c r="Y1029" s="519"/>
      <c r="Z1029" s="519"/>
      <c r="AA1029" s="519"/>
      <c r="AB1029" s="519"/>
      <c r="AC1029" s="519"/>
      <c r="AD1029" s="519"/>
      <c r="AE1029" s="519"/>
      <c r="AF1029" s="519"/>
      <c r="HQ1029" s="519"/>
      <c r="HR1029" s="519"/>
      <c r="HS1029" s="519"/>
      <c r="HT1029" s="519"/>
      <c r="HU1029" s="519"/>
      <c r="HV1029" s="519"/>
      <c r="HW1029" s="519"/>
      <c r="HX1029" s="519"/>
      <c r="HY1029" s="519"/>
      <c r="HZ1029" s="519"/>
      <c r="IA1029" s="519"/>
      <c r="IB1029" s="519"/>
      <c r="IC1029" s="519"/>
      <c r="ID1029" s="519"/>
      <c r="IE1029" s="519"/>
      <c r="IF1029" s="519"/>
      <c r="IG1029" s="519"/>
      <c r="IH1029" s="519"/>
      <c r="II1029" s="519"/>
      <c r="IJ1029" s="519"/>
      <c r="IK1029" s="519"/>
      <c r="IL1029" s="519"/>
      <c r="IM1029" s="519"/>
      <c r="IN1029" s="519"/>
      <c r="IO1029" s="519"/>
      <c r="IP1029" s="519"/>
      <c r="IQ1029" s="519"/>
      <c r="IR1029" s="519"/>
      <c r="IS1029" s="519"/>
      <c r="IT1029" s="519"/>
      <c r="IU1029" s="519"/>
      <c r="IV1029" s="519"/>
    </row>
    <row r="1030" spans="1:256" s="510" customFormat="1" ht="39.75" customHeight="1">
      <c r="A1030" s="541" t="s">
        <v>825</v>
      </c>
      <c r="B1030" s="363"/>
      <c r="C1030" s="363">
        <f t="shared" si="58"/>
        <v>0</v>
      </c>
      <c r="D1030" s="363"/>
      <c r="E1030" s="542"/>
      <c r="F1030" s="543"/>
      <c r="G1030" s="542"/>
      <c r="H1030" s="518"/>
      <c r="I1030" s="519"/>
      <c r="J1030" s="519"/>
      <c r="K1030" s="519"/>
      <c r="L1030" s="519"/>
      <c r="M1030" s="519"/>
      <c r="N1030" s="519"/>
      <c r="O1030" s="519"/>
      <c r="P1030" s="519"/>
      <c r="Q1030" s="519"/>
      <c r="R1030" s="519"/>
      <c r="S1030" s="519"/>
      <c r="T1030" s="519"/>
      <c r="U1030" s="519"/>
      <c r="V1030" s="519"/>
      <c r="W1030" s="519"/>
      <c r="X1030" s="519"/>
      <c r="Y1030" s="519"/>
      <c r="Z1030" s="519"/>
      <c r="AA1030" s="519"/>
      <c r="AB1030" s="519"/>
      <c r="AC1030" s="519"/>
      <c r="AD1030" s="519"/>
      <c r="AE1030" s="519"/>
      <c r="AF1030" s="519"/>
      <c r="HQ1030" s="519"/>
      <c r="HR1030" s="519"/>
      <c r="HS1030" s="519"/>
      <c r="HT1030" s="519"/>
      <c r="HU1030" s="519"/>
      <c r="HV1030" s="519"/>
      <c r="HW1030" s="519"/>
      <c r="HX1030" s="519"/>
      <c r="HY1030" s="519"/>
      <c r="HZ1030" s="519"/>
      <c r="IA1030" s="519"/>
      <c r="IB1030" s="519"/>
      <c r="IC1030" s="519"/>
      <c r="ID1030" s="519"/>
      <c r="IE1030" s="519"/>
      <c r="IF1030" s="519"/>
      <c r="IG1030" s="519"/>
      <c r="IH1030" s="519"/>
      <c r="II1030" s="519"/>
      <c r="IJ1030" s="519"/>
      <c r="IK1030" s="519"/>
      <c r="IL1030" s="519"/>
      <c r="IM1030" s="519"/>
      <c r="IN1030" s="519"/>
      <c r="IO1030" s="519"/>
      <c r="IP1030" s="519"/>
      <c r="IQ1030" s="519"/>
      <c r="IR1030" s="519"/>
      <c r="IS1030" s="519"/>
      <c r="IT1030" s="519"/>
      <c r="IU1030" s="519"/>
      <c r="IV1030" s="519"/>
    </row>
    <row r="1031" spans="1:8" s="508" customFormat="1" ht="24.75" customHeight="1">
      <c r="A1031" s="541" t="s">
        <v>826</v>
      </c>
      <c r="B1031" s="363"/>
      <c r="C1031" s="363">
        <f aca="true" t="shared" si="60" ref="C1031:C1094">D1031+H1031</f>
        <v>0</v>
      </c>
      <c r="D1031" s="360"/>
      <c r="E1031" s="542"/>
      <c r="F1031" s="539"/>
      <c r="G1031" s="542"/>
      <c r="H1031" s="544"/>
    </row>
    <row r="1032" spans="1:8" s="508" customFormat="1" ht="24.75" customHeight="1">
      <c r="A1032" s="534" t="s">
        <v>827</v>
      </c>
      <c r="B1032" s="360">
        <f>SUM(B1033:B1034)</f>
        <v>0</v>
      </c>
      <c r="C1032" s="360">
        <f t="shared" si="60"/>
        <v>126</v>
      </c>
      <c r="D1032" s="360">
        <f>SUM(D1033:D1034)</f>
        <v>105</v>
      </c>
      <c r="E1032" s="536">
        <f t="shared" si="59"/>
        <v>0.8333333333333334</v>
      </c>
      <c r="F1032" s="539">
        <f>SUM(F1033:F1034)</f>
        <v>0</v>
      </c>
      <c r="G1032" s="536"/>
      <c r="H1032" s="540">
        <f>SUM(H1033:H1034)</f>
        <v>21</v>
      </c>
    </row>
    <row r="1033" spans="1:256" s="509" customFormat="1" ht="24.75" customHeight="1">
      <c r="A1033" s="541" t="s">
        <v>828</v>
      </c>
      <c r="B1033" s="363"/>
      <c r="C1033" s="363">
        <f t="shared" si="60"/>
        <v>0</v>
      </c>
      <c r="D1033" s="363">
        <v>0</v>
      </c>
      <c r="E1033" s="542"/>
      <c r="F1033" s="543">
        <v>0</v>
      </c>
      <c r="G1033" s="542"/>
      <c r="H1033" s="518"/>
      <c r="I1033" s="519"/>
      <c r="J1033" s="519"/>
      <c r="K1033" s="519"/>
      <c r="L1033" s="519"/>
      <c r="M1033" s="519"/>
      <c r="N1033" s="519"/>
      <c r="O1033" s="519"/>
      <c r="P1033" s="519"/>
      <c r="Q1033" s="519"/>
      <c r="R1033" s="519"/>
      <c r="S1033" s="519"/>
      <c r="T1033" s="519"/>
      <c r="U1033" s="519"/>
      <c r="V1033" s="519"/>
      <c r="W1033" s="519"/>
      <c r="X1033" s="519"/>
      <c r="Y1033" s="519"/>
      <c r="Z1033" s="519"/>
      <c r="AA1033" s="519"/>
      <c r="AB1033" s="519"/>
      <c r="AC1033" s="519"/>
      <c r="AD1033" s="519"/>
      <c r="AE1033" s="519"/>
      <c r="AF1033" s="519"/>
      <c r="HQ1033" s="519"/>
      <c r="HR1033" s="519"/>
      <c r="HS1033" s="519"/>
      <c r="HT1033" s="519"/>
      <c r="HU1033" s="519"/>
      <c r="HV1033" s="519"/>
      <c r="HW1033" s="519"/>
      <c r="HX1033" s="519"/>
      <c r="HY1033" s="519"/>
      <c r="HZ1033" s="519"/>
      <c r="IA1033" s="519"/>
      <c r="IB1033" s="519"/>
      <c r="IC1033" s="519"/>
      <c r="ID1033" s="519"/>
      <c r="IE1033" s="519"/>
      <c r="IF1033" s="519"/>
      <c r="IG1033" s="519"/>
      <c r="IH1033" s="519"/>
      <c r="II1033" s="519"/>
      <c r="IJ1033" s="519"/>
      <c r="IK1033" s="519"/>
      <c r="IL1033" s="519"/>
      <c r="IM1033" s="519"/>
      <c r="IN1033" s="519"/>
      <c r="IO1033" s="519"/>
      <c r="IP1033" s="519"/>
      <c r="IQ1033" s="519"/>
      <c r="IR1033" s="519"/>
      <c r="IS1033" s="519"/>
      <c r="IT1033" s="519"/>
      <c r="IU1033" s="519"/>
      <c r="IV1033" s="519"/>
    </row>
    <row r="1034" spans="1:256" s="510" customFormat="1" ht="24.75" customHeight="1">
      <c r="A1034" s="541" t="s">
        <v>829</v>
      </c>
      <c r="B1034" s="363"/>
      <c r="C1034" s="363">
        <f t="shared" si="60"/>
        <v>126</v>
      </c>
      <c r="D1034" s="363">
        <v>105</v>
      </c>
      <c r="E1034" s="542">
        <f>D1034/C1034</f>
        <v>0.8333333333333334</v>
      </c>
      <c r="F1034" s="543">
        <v>0</v>
      </c>
      <c r="G1034" s="542"/>
      <c r="H1034" s="518">
        <v>21</v>
      </c>
      <c r="I1034" s="519"/>
      <c r="J1034" s="519"/>
      <c r="K1034" s="519"/>
      <c r="L1034" s="519"/>
      <c r="M1034" s="519"/>
      <c r="N1034" s="519"/>
      <c r="O1034" s="519"/>
      <c r="P1034" s="519"/>
      <c r="Q1034" s="519"/>
      <c r="R1034" s="519"/>
      <c r="S1034" s="519"/>
      <c r="T1034" s="519"/>
      <c r="U1034" s="519"/>
      <c r="V1034" s="519"/>
      <c r="W1034" s="519"/>
      <c r="X1034" s="519"/>
      <c r="Y1034" s="519"/>
      <c r="Z1034" s="519"/>
      <c r="AA1034" s="519"/>
      <c r="AB1034" s="519"/>
      <c r="AC1034" s="519"/>
      <c r="AD1034" s="519"/>
      <c r="AE1034" s="519"/>
      <c r="AF1034" s="519"/>
      <c r="HQ1034" s="519"/>
      <c r="HR1034" s="519"/>
      <c r="HS1034" s="519"/>
      <c r="HT1034" s="519"/>
      <c r="HU1034" s="519"/>
      <c r="HV1034" s="519"/>
      <c r="HW1034" s="519"/>
      <c r="HX1034" s="519"/>
      <c r="HY1034" s="519"/>
      <c r="HZ1034" s="519"/>
      <c r="IA1034" s="519"/>
      <c r="IB1034" s="519"/>
      <c r="IC1034" s="519"/>
      <c r="ID1034" s="519"/>
      <c r="IE1034" s="519"/>
      <c r="IF1034" s="519"/>
      <c r="IG1034" s="519"/>
      <c r="IH1034" s="519"/>
      <c r="II1034" s="519"/>
      <c r="IJ1034" s="519"/>
      <c r="IK1034" s="519"/>
      <c r="IL1034" s="519"/>
      <c r="IM1034" s="519"/>
      <c r="IN1034" s="519"/>
      <c r="IO1034" s="519"/>
      <c r="IP1034" s="519"/>
      <c r="IQ1034" s="519"/>
      <c r="IR1034" s="519"/>
      <c r="IS1034" s="519"/>
      <c r="IT1034" s="519"/>
      <c r="IU1034" s="519"/>
      <c r="IV1034" s="519"/>
    </row>
    <row r="1035" spans="1:8" s="508" customFormat="1" ht="24.75" customHeight="1">
      <c r="A1035" s="534" t="s">
        <v>830</v>
      </c>
      <c r="B1035" s="360">
        <f>B1036+B1046+B1062+B1067+B1081+B1088+B1095</f>
        <v>660</v>
      </c>
      <c r="C1035" s="360">
        <f t="shared" si="60"/>
        <v>2545</v>
      </c>
      <c r="D1035" s="360">
        <f>D1036+D1046+D1062+D1067+D1081+D1088+D1095</f>
        <v>488</v>
      </c>
      <c r="E1035" s="536">
        <f>D1035/C1035</f>
        <v>0.19174852652259333</v>
      </c>
      <c r="F1035" s="539">
        <f>F1036+F1046+F1062+F1067+F1081+F1088+F1095</f>
        <v>135</v>
      </c>
      <c r="G1035" s="536">
        <f>(D1035-F1035)/F1035</f>
        <v>2.6148148148148147</v>
      </c>
      <c r="H1035" s="540">
        <f>H1036+H1046+H1062+H1067+H1081+H1088+H1095</f>
        <v>2057</v>
      </c>
    </row>
    <row r="1036" spans="1:8" s="508" customFormat="1" ht="24.75" customHeight="1" hidden="1">
      <c r="A1036" s="534" t="s">
        <v>831</v>
      </c>
      <c r="B1036" s="360">
        <f>SUM(B1037:B1045)</f>
        <v>0</v>
      </c>
      <c r="C1036" s="360">
        <f t="shared" si="60"/>
        <v>0</v>
      </c>
      <c r="D1036" s="360">
        <f>SUM(D1037:D1045)</f>
        <v>0</v>
      </c>
      <c r="E1036" s="536"/>
      <c r="F1036" s="539">
        <f>SUM(F1037:F1045)</f>
        <v>0</v>
      </c>
      <c r="G1036" s="536"/>
      <c r="H1036" s="540">
        <f>SUM(H1037:H1045)</f>
        <v>0</v>
      </c>
    </row>
    <row r="1037" spans="1:256" s="510" customFormat="1" ht="24.75" customHeight="1" hidden="1">
      <c r="A1037" s="541" t="s">
        <v>45</v>
      </c>
      <c r="B1037" s="363"/>
      <c r="C1037" s="363">
        <f t="shared" si="60"/>
        <v>0</v>
      </c>
      <c r="D1037" s="363"/>
      <c r="E1037" s="542"/>
      <c r="F1037" s="543"/>
      <c r="G1037" s="542"/>
      <c r="H1037" s="518"/>
      <c r="I1037" s="519"/>
      <c r="J1037" s="519"/>
      <c r="K1037" s="519"/>
      <c r="L1037" s="519"/>
      <c r="M1037" s="519"/>
      <c r="N1037" s="519"/>
      <c r="O1037" s="519"/>
      <c r="P1037" s="519"/>
      <c r="Q1037" s="519"/>
      <c r="R1037" s="519"/>
      <c r="S1037" s="519"/>
      <c r="T1037" s="519"/>
      <c r="U1037" s="519"/>
      <c r="V1037" s="519"/>
      <c r="W1037" s="519"/>
      <c r="X1037" s="519"/>
      <c r="Y1037" s="519"/>
      <c r="Z1037" s="519"/>
      <c r="AA1037" s="519"/>
      <c r="AB1037" s="519"/>
      <c r="AC1037" s="519"/>
      <c r="AD1037" s="519"/>
      <c r="AE1037" s="519"/>
      <c r="AF1037" s="519"/>
      <c r="HQ1037" s="519"/>
      <c r="HR1037" s="519"/>
      <c r="HS1037" s="519"/>
      <c r="HT1037" s="519"/>
      <c r="HU1037" s="519"/>
      <c r="HV1037" s="519"/>
      <c r="HW1037" s="519"/>
      <c r="HX1037" s="519"/>
      <c r="HY1037" s="519"/>
      <c r="HZ1037" s="519"/>
      <c r="IA1037" s="519"/>
      <c r="IB1037" s="519"/>
      <c r="IC1037" s="519"/>
      <c r="ID1037" s="519"/>
      <c r="IE1037" s="519"/>
      <c r="IF1037" s="519"/>
      <c r="IG1037" s="519"/>
      <c r="IH1037" s="519"/>
      <c r="II1037" s="519"/>
      <c r="IJ1037" s="519"/>
      <c r="IK1037" s="519"/>
      <c r="IL1037" s="519"/>
      <c r="IM1037" s="519"/>
      <c r="IN1037" s="519"/>
      <c r="IO1037" s="519"/>
      <c r="IP1037" s="519"/>
      <c r="IQ1037" s="519"/>
      <c r="IR1037" s="519"/>
      <c r="IS1037" s="519"/>
      <c r="IT1037" s="519"/>
      <c r="IU1037" s="519"/>
      <c r="IV1037" s="519"/>
    </row>
    <row r="1038" spans="1:256" s="510" customFormat="1" ht="24.75" customHeight="1" hidden="1">
      <c r="A1038" s="541" t="s">
        <v>46</v>
      </c>
      <c r="B1038" s="363"/>
      <c r="C1038" s="363">
        <f t="shared" si="60"/>
        <v>0</v>
      </c>
      <c r="D1038" s="363"/>
      <c r="E1038" s="542"/>
      <c r="F1038" s="543"/>
      <c r="G1038" s="542"/>
      <c r="H1038" s="518"/>
      <c r="I1038" s="519"/>
      <c r="J1038" s="519"/>
      <c r="K1038" s="519"/>
      <c r="L1038" s="519"/>
      <c r="M1038" s="519"/>
      <c r="N1038" s="519"/>
      <c r="O1038" s="519"/>
      <c r="P1038" s="519"/>
      <c r="Q1038" s="519"/>
      <c r="R1038" s="519"/>
      <c r="S1038" s="519"/>
      <c r="T1038" s="519"/>
      <c r="U1038" s="519"/>
      <c r="V1038" s="519"/>
      <c r="W1038" s="519"/>
      <c r="X1038" s="519"/>
      <c r="Y1038" s="519"/>
      <c r="Z1038" s="519"/>
      <c r="AA1038" s="519"/>
      <c r="AB1038" s="519"/>
      <c r="AC1038" s="519"/>
      <c r="AD1038" s="519"/>
      <c r="AE1038" s="519"/>
      <c r="AF1038" s="519"/>
      <c r="HQ1038" s="519"/>
      <c r="HR1038" s="519"/>
      <c r="HS1038" s="519"/>
      <c r="HT1038" s="519"/>
      <c r="HU1038" s="519"/>
      <c r="HV1038" s="519"/>
      <c r="HW1038" s="519"/>
      <c r="HX1038" s="519"/>
      <c r="HY1038" s="519"/>
      <c r="HZ1038" s="519"/>
      <c r="IA1038" s="519"/>
      <c r="IB1038" s="519"/>
      <c r="IC1038" s="519"/>
      <c r="ID1038" s="519"/>
      <c r="IE1038" s="519"/>
      <c r="IF1038" s="519"/>
      <c r="IG1038" s="519"/>
      <c r="IH1038" s="519"/>
      <c r="II1038" s="519"/>
      <c r="IJ1038" s="519"/>
      <c r="IK1038" s="519"/>
      <c r="IL1038" s="519"/>
      <c r="IM1038" s="519"/>
      <c r="IN1038" s="519"/>
      <c r="IO1038" s="519"/>
      <c r="IP1038" s="519"/>
      <c r="IQ1038" s="519"/>
      <c r="IR1038" s="519"/>
      <c r="IS1038" s="519"/>
      <c r="IT1038" s="519"/>
      <c r="IU1038" s="519"/>
      <c r="IV1038" s="519"/>
    </row>
    <row r="1039" spans="1:8" s="508" customFormat="1" ht="24.75" customHeight="1" hidden="1">
      <c r="A1039" s="541" t="s">
        <v>47</v>
      </c>
      <c r="B1039" s="363"/>
      <c r="C1039" s="363">
        <f t="shared" si="60"/>
        <v>0</v>
      </c>
      <c r="D1039" s="360"/>
      <c r="E1039" s="542"/>
      <c r="F1039" s="539"/>
      <c r="G1039" s="542"/>
      <c r="H1039" s="544"/>
    </row>
    <row r="1040" spans="1:8" s="508" customFormat="1" ht="24.75" customHeight="1" hidden="1">
      <c r="A1040" s="541" t="s">
        <v>832</v>
      </c>
      <c r="B1040" s="363"/>
      <c r="C1040" s="363">
        <f t="shared" si="60"/>
        <v>0</v>
      </c>
      <c r="D1040" s="360"/>
      <c r="E1040" s="542"/>
      <c r="F1040" s="539"/>
      <c r="G1040" s="542"/>
      <c r="H1040" s="544"/>
    </row>
    <row r="1041" spans="1:256" s="511" customFormat="1" ht="24.75" customHeight="1" hidden="1">
      <c r="A1041" s="541" t="s">
        <v>833</v>
      </c>
      <c r="B1041" s="363"/>
      <c r="C1041" s="363">
        <f t="shared" si="60"/>
        <v>0</v>
      </c>
      <c r="D1041" s="363"/>
      <c r="E1041" s="542"/>
      <c r="F1041" s="543"/>
      <c r="G1041" s="542"/>
      <c r="H1041" s="518"/>
      <c r="I1041" s="519"/>
      <c r="J1041" s="519"/>
      <c r="K1041" s="519"/>
      <c r="L1041" s="519"/>
      <c r="M1041" s="519"/>
      <c r="N1041" s="519"/>
      <c r="O1041" s="519"/>
      <c r="P1041" s="519"/>
      <c r="Q1041" s="519"/>
      <c r="R1041" s="519"/>
      <c r="S1041" s="519"/>
      <c r="T1041" s="519"/>
      <c r="U1041" s="519"/>
      <c r="V1041" s="519"/>
      <c r="W1041" s="519"/>
      <c r="X1041" s="519"/>
      <c r="Y1041" s="519"/>
      <c r="Z1041" s="519"/>
      <c r="AA1041" s="519"/>
      <c r="AB1041" s="519"/>
      <c r="AC1041" s="519"/>
      <c r="AD1041" s="519"/>
      <c r="AE1041" s="519"/>
      <c r="AF1041" s="519"/>
      <c r="HQ1041" s="519"/>
      <c r="HR1041" s="519"/>
      <c r="HS1041" s="519"/>
      <c r="HT1041" s="519"/>
      <c r="HU1041" s="519"/>
      <c r="HV1041" s="519"/>
      <c r="HW1041" s="519"/>
      <c r="HX1041" s="519"/>
      <c r="HY1041" s="519"/>
      <c r="HZ1041" s="519"/>
      <c r="IA1041" s="519"/>
      <c r="IB1041" s="519"/>
      <c r="IC1041" s="519"/>
      <c r="ID1041" s="519"/>
      <c r="IE1041" s="519"/>
      <c r="IF1041" s="519"/>
      <c r="IG1041" s="519"/>
      <c r="IH1041" s="519"/>
      <c r="II1041" s="519"/>
      <c r="IJ1041" s="519"/>
      <c r="IK1041" s="519"/>
      <c r="IL1041" s="519"/>
      <c r="IM1041" s="519"/>
      <c r="IN1041" s="519"/>
      <c r="IO1041" s="519"/>
      <c r="IP1041" s="519"/>
      <c r="IQ1041" s="519"/>
      <c r="IR1041" s="519"/>
      <c r="IS1041" s="519"/>
      <c r="IT1041" s="519"/>
      <c r="IU1041" s="519"/>
      <c r="IV1041" s="519"/>
    </row>
    <row r="1042" spans="1:256" s="511" customFormat="1" ht="24.75" customHeight="1" hidden="1">
      <c r="A1042" s="541" t="s">
        <v>834</v>
      </c>
      <c r="B1042" s="363"/>
      <c r="C1042" s="363">
        <f t="shared" si="60"/>
        <v>0</v>
      </c>
      <c r="D1042" s="363"/>
      <c r="E1042" s="542"/>
      <c r="F1042" s="543"/>
      <c r="G1042" s="542"/>
      <c r="H1042" s="518"/>
      <c r="I1042" s="519"/>
      <c r="J1042" s="519"/>
      <c r="K1042" s="519"/>
      <c r="L1042" s="519"/>
      <c r="M1042" s="519"/>
      <c r="N1042" s="519"/>
      <c r="O1042" s="519"/>
      <c r="P1042" s="519"/>
      <c r="Q1042" s="519"/>
      <c r="R1042" s="519"/>
      <c r="S1042" s="519"/>
      <c r="T1042" s="519"/>
      <c r="U1042" s="519"/>
      <c r="V1042" s="519"/>
      <c r="W1042" s="519"/>
      <c r="X1042" s="519"/>
      <c r="Y1042" s="519"/>
      <c r="Z1042" s="519"/>
      <c r="AA1042" s="519"/>
      <c r="AB1042" s="519"/>
      <c r="AC1042" s="519"/>
      <c r="AD1042" s="519"/>
      <c r="AE1042" s="519"/>
      <c r="AF1042" s="519"/>
      <c r="HQ1042" s="519"/>
      <c r="HR1042" s="519"/>
      <c r="HS1042" s="519"/>
      <c r="HT1042" s="519"/>
      <c r="HU1042" s="519"/>
      <c r="HV1042" s="519"/>
      <c r="HW1042" s="519"/>
      <c r="HX1042" s="519"/>
      <c r="HY1042" s="519"/>
      <c r="HZ1042" s="519"/>
      <c r="IA1042" s="519"/>
      <c r="IB1042" s="519"/>
      <c r="IC1042" s="519"/>
      <c r="ID1042" s="519"/>
      <c r="IE1042" s="519"/>
      <c r="IF1042" s="519"/>
      <c r="IG1042" s="519"/>
      <c r="IH1042" s="519"/>
      <c r="II1042" s="519"/>
      <c r="IJ1042" s="519"/>
      <c r="IK1042" s="519"/>
      <c r="IL1042" s="519"/>
      <c r="IM1042" s="519"/>
      <c r="IN1042" s="519"/>
      <c r="IO1042" s="519"/>
      <c r="IP1042" s="519"/>
      <c r="IQ1042" s="519"/>
      <c r="IR1042" s="519"/>
      <c r="IS1042" s="519"/>
      <c r="IT1042" s="519"/>
      <c r="IU1042" s="519"/>
      <c r="IV1042" s="519"/>
    </row>
    <row r="1043" spans="1:256" s="506" customFormat="1" ht="24.75" customHeight="1" hidden="1">
      <c r="A1043" s="541" t="s">
        <v>835</v>
      </c>
      <c r="B1043" s="363"/>
      <c r="C1043" s="363">
        <f t="shared" si="60"/>
        <v>0</v>
      </c>
      <c r="D1043" s="363"/>
      <c r="E1043" s="542"/>
      <c r="F1043" s="543"/>
      <c r="G1043" s="542"/>
      <c r="H1043" s="518"/>
      <c r="I1043" s="519"/>
      <c r="J1043" s="519"/>
      <c r="K1043" s="519"/>
      <c r="L1043" s="519"/>
      <c r="M1043" s="519"/>
      <c r="N1043" s="519"/>
      <c r="O1043" s="519"/>
      <c r="P1043" s="519"/>
      <c r="Q1043" s="519"/>
      <c r="R1043" s="519"/>
      <c r="S1043" s="519"/>
      <c r="T1043" s="519"/>
      <c r="U1043" s="519"/>
      <c r="V1043" s="519"/>
      <c r="W1043" s="519"/>
      <c r="X1043" s="519"/>
      <c r="Y1043" s="519"/>
      <c r="Z1043" s="519"/>
      <c r="AA1043" s="519"/>
      <c r="AB1043" s="519"/>
      <c r="AC1043" s="519"/>
      <c r="AD1043" s="519"/>
      <c r="AE1043" s="519"/>
      <c r="AF1043" s="519"/>
      <c r="HQ1043" s="519"/>
      <c r="HR1043" s="519"/>
      <c r="HS1043" s="519"/>
      <c r="HT1043" s="519"/>
      <c r="HU1043" s="519"/>
      <c r="HV1043" s="519"/>
      <c r="HW1043" s="519"/>
      <c r="HX1043" s="519"/>
      <c r="HY1043" s="519"/>
      <c r="HZ1043" s="519"/>
      <c r="IA1043" s="519"/>
      <c r="IB1043" s="519"/>
      <c r="IC1043" s="519"/>
      <c r="ID1043" s="519"/>
      <c r="IE1043" s="519"/>
      <c r="IF1043" s="519"/>
      <c r="IG1043" s="519"/>
      <c r="IH1043" s="519"/>
      <c r="II1043" s="519"/>
      <c r="IJ1043" s="519"/>
      <c r="IK1043" s="519"/>
      <c r="IL1043" s="519"/>
      <c r="IM1043" s="519"/>
      <c r="IN1043" s="519"/>
      <c r="IO1043" s="519"/>
      <c r="IP1043" s="519"/>
      <c r="IQ1043" s="519"/>
      <c r="IR1043" s="519"/>
      <c r="IS1043" s="519"/>
      <c r="IT1043" s="519"/>
      <c r="IU1043" s="519"/>
      <c r="IV1043" s="519"/>
    </row>
    <row r="1044" spans="1:256" s="506" customFormat="1" ht="24.75" customHeight="1" hidden="1">
      <c r="A1044" s="541" t="s">
        <v>836</v>
      </c>
      <c r="B1044" s="363"/>
      <c r="C1044" s="363">
        <f t="shared" si="60"/>
        <v>0</v>
      </c>
      <c r="D1044" s="363"/>
      <c r="E1044" s="542"/>
      <c r="F1044" s="543"/>
      <c r="G1044" s="542"/>
      <c r="H1044" s="518"/>
      <c r="I1044" s="519"/>
      <c r="J1044" s="519"/>
      <c r="K1044" s="519"/>
      <c r="L1044" s="519"/>
      <c r="M1044" s="519"/>
      <c r="N1044" s="519"/>
      <c r="O1044" s="519"/>
      <c r="P1044" s="519"/>
      <c r="Q1044" s="519"/>
      <c r="R1044" s="519"/>
      <c r="S1044" s="519"/>
      <c r="T1044" s="519"/>
      <c r="U1044" s="519"/>
      <c r="V1044" s="519"/>
      <c r="W1044" s="519"/>
      <c r="X1044" s="519"/>
      <c r="Y1044" s="519"/>
      <c r="Z1044" s="519"/>
      <c r="AA1044" s="519"/>
      <c r="AB1044" s="519"/>
      <c r="AC1044" s="519"/>
      <c r="AD1044" s="519"/>
      <c r="AE1044" s="519"/>
      <c r="AF1044" s="519"/>
      <c r="HQ1044" s="519"/>
      <c r="HR1044" s="519"/>
      <c r="HS1044" s="519"/>
      <c r="HT1044" s="519"/>
      <c r="HU1044" s="519"/>
      <c r="HV1044" s="519"/>
      <c r="HW1044" s="519"/>
      <c r="HX1044" s="519"/>
      <c r="HY1044" s="519"/>
      <c r="HZ1044" s="519"/>
      <c r="IA1044" s="519"/>
      <c r="IB1044" s="519"/>
      <c r="IC1044" s="519"/>
      <c r="ID1044" s="519"/>
      <c r="IE1044" s="519"/>
      <c r="IF1044" s="519"/>
      <c r="IG1044" s="519"/>
      <c r="IH1044" s="519"/>
      <c r="II1044" s="519"/>
      <c r="IJ1044" s="519"/>
      <c r="IK1044" s="519"/>
      <c r="IL1044" s="519"/>
      <c r="IM1044" s="519"/>
      <c r="IN1044" s="519"/>
      <c r="IO1044" s="519"/>
      <c r="IP1044" s="519"/>
      <c r="IQ1044" s="519"/>
      <c r="IR1044" s="519"/>
      <c r="IS1044" s="519"/>
      <c r="IT1044" s="519"/>
      <c r="IU1044" s="519"/>
      <c r="IV1044" s="519"/>
    </row>
    <row r="1045" spans="1:256" s="509" customFormat="1" ht="24.75" customHeight="1" hidden="1">
      <c r="A1045" s="541" t="s">
        <v>837</v>
      </c>
      <c r="B1045" s="363"/>
      <c r="C1045" s="363">
        <f t="shared" si="60"/>
        <v>0</v>
      </c>
      <c r="D1045" s="363"/>
      <c r="E1045" s="542"/>
      <c r="F1045" s="543"/>
      <c r="G1045" s="542"/>
      <c r="H1045" s="518"/>
      <c r="I1045" s="519"/>
      <c r="J1045" s="519"/>
      <c r="K1045" s="519"/>
      <c r="L1045" s="519"/>
      <c r="M1045" s="519"/>
      <c r="N1045" s="519"/>
      <c r="O1045" s="519"/>
      <c r="P1045" s="519"/>
      <c r="Q1045" s="519"/>
      <c r="R1045" s="519"/>
      <c r="S1045" s="519"/>
      <c r="T1045" s="519"/>
      <c r="U1045" s="519"/>
      <c r="V1045" s="519"/>
      <c r="W1045" s="519"/>
      <c r="X1045" s="519"/>
      <c r="Y1045" s="519"/>
      <c r="Z1045" s="519"/>
      <c r="AA1045" s="519"/>
      <c r="AB1045" s="519"/>
      <c r="AC1045" s="519"/>
      <c r="AD1045" s="519"/>
      <c r="AE1045" s="519"/>
      <c r="AF1045" s="519"/>
      <c r="HQ1045" s="519"/>
      <c r="HR1045" s="519"/>
      <c r="HS1045" s="519"/>
      <c r="HT1045" s="519"/>
      <c r="HU1045" s="519"/>
      <c r="HV1045" s="519"/>
      <c r="HW1045" s="519"/>
      <c r="HX1045" s="519"/>
      <c r="HY1045" s="519"/>
      <c r="HZ1045" s="519"/>
      <c r="IA1045" s="519"/>
      <c r="IB1045" s="519"/>
      <c r="IC1045" s="519"/>
      <c r="ID1045" s="519"/>
      <c r="IE1045" s="519"/>
      <c r="IF1045" s="519"/>
      <c r="IG1045" s="519"/>
      <c r="IH1045" s="519"/>
      <c r="II1045" s="519"/>
      <c r="IJ1045" s="519"/>
      <c r="IK1045" s="519"/>
      <c r="IL1045" s="519"/>
      <c r="IM1045" s="519"/>
      <c r="IN1045" s="519"/>
      <c r="IO1045" s="519"/>
      <c r="IP1045" s="519"/>
      <c r="IQ1045" s="519"/>
      <c r="IR1045" s="519"/>
      <c r="IS1045" s="519"/>
      <c r="IT1045" s="519"/>
      <c r="IU1045" s="519"/>
      <c r="IV1045" s="519"/>
    </row>
    <row r="1046" spans="1:8" s="508" customFormat="1" ht="24.75" customHeight="1">
      <c r="A1046" s="534" t="s">
        <v>838</v>
      </c>
      <c r="B1046" s="360">
        <f>SUM(B1047:B1061)</f>
        <v>409</v>
      </c>
      <c r="C1046" s="360">
        <f t="shared" si="60"/>
        <v>2186</v>
      </c>
      <c r="D1046" s="360">
        <f>SUM(D1047:D1061)</f>
        <v>232</v>
      </c>
      <c r="E1046" s="536">
        <f>D1046/C1046</f>
        <v>0.10612991765782251</v>
      </c>
      <c r="F1046" s="539">
        <f>SUM(F1047:F1061)</f>
        <v>-114</v>
      </c>
      <c r="G1046" s="536">
        <f>(D1046-F1046)/F1046</f>
        <v>-3.0350877192982457</v>
      </c>
      <c r="H1046" s="540">
        <f>SUM(H1047:H1061)</f>
        <v>1954</v>
      </c>
    </row>
    <row r="1047" spans="1:256" s="510" customFormat="1" ht="24.75" customHeight="1">
      <c r="A1047" s="541" t="s">
        <v>45</v>
      </c>
      <c r="B1047" s="363"/>
      <c r="C1047" s="363">
        <f t="shared" si="60"/>
        <v>0</v>
      </c>
      <c r="D1047" s="363"/>
      <c r="E1047" s="542"/>
      <c r="F1047" s="543"/>
      <c r="G1047" s="542"/>
      <c r="H1047" s="518"/>
      <c r="I1047" s="519"/>
      <c r="J1047" s="519"/>
      <c r="K1047" s="519"/>
      <c r="L1047" s="519"/>
      <c r="M1047" s="519"/>
      <c r="N1047" s="519"/>
      <c r="O1047" s="519"/>
      <c r="P1047" s="519"/>
      <c r="Q1047" s="519"/>
      <c r="R1047" s="519"/>
      <c r="S1047" s="519"/>
      <c r="T1047" s="519"/>
      <c r="U1047" s="519"/>
      <c r="V1047" s="519"/>
      <c r="W1047" s="519"/>
      <c r="X1047" s="519"/>
      <c r="Y1047" s="519"/>
      <c r="Z1047" s="519"/>
      <c r="AA1047" s="519"/>
      <c r="AB1047" s="519"/>
      <c r="AC1047" s="519"/>
      <c r="AD1047" s="519"/>
      <c r="AE1047" s="519"/>
      <c r="AF1047" s="519"/>
      <c r="HQ1047" s="519"/>
      <c r="HR1047" s="519"/>
      <c r="HS1047" s="519"/>
      <c r="HT1047" s="519"/>
      <c r="HU1047" s="519"/>
      <c r="HV1047" s="519"/>
      <c r="HW1047" s="519"/>
      <c r="HX1047" s="519"/>
      <c r="HY1047" s="519"/>
      <c r="HZ1047" s="519"/>
      <c r="IA1047" s="519"/>
      <c r="IB1047" s="519"/>
      <c r="IC1047" s="519"/>
      <c r="ID1047" s="519"/>
      <c r="IE1047" s="519"/>
      <c r="IF1047" s="519"/>
      <c r="IG1047" s="519"/>
      <c r="IH1047" s="519"/>
      <c r="II1047" s="519"/>
      <c r="IJ1047" s="519"/>
      <c r="IK1047" s="519"/>
      <c r="IL1047" s="519"/>
      <c r="IM1047" s="519"/>
      <c r="IN1047" s="519"/>
      <c r="IO1047" s="519"/>
      <c r="IP1047" s="519"/>
      <c r="IQ1047" s="519"/>
      <c r="IR1047" s="519"/>
      <c r="IS1047" s="519"/>
      <c r="IT1047" s="519"/>
      <c r="IU1047" s="519"/>
      <c r="IV1047" s="519"/>
    </row>
    <row r="1048" spans="1:256" s="509" customFormat="1" ht="24.75" customHeight="1">
      <c r="A1048" s="541" t="s">
        <v>46</v>
      </c>
      <c r="B1048" s="363"/>
      <c r="C1048" s="363">
        <f t="shared" si="60"/>
        <v>0</v>
      </c>
      <c r="D1048" s="363"/>
      <c r="E1048" s="542"/>
      <c r="F1048" s="543"/>
      <c r="G1048" s="542"/>
      <c r="H1048" s="518"/>
      <c r="I1048" s="519"/>
      <c r="J1048" s="519"/>
      <c r="K1048" s="519"/>
      <c r="L1048" s="519"/>
      <c r="M1048" s="519"/>
      <c r="N1048" s="519"/>
      <c r="O1048" s="519"/>
      <c r="P1048" s="519"/>
      <c r="Q1048" s="519"/>
      <c r="R1048" s="519"/>
      <c r="S1048" s="519"/>
      <c r="T1048" s="519"/>
      <c r="U1048" s="519"/>
      <c r="V1048" s="519"/>
      <c r="W1048" s="519"/>
      <c r="X1048" s="519"/>
      <c r="Y1048" s="519"/>
      <c r="Z1048" s="519"/>
      <c r="AA1048" s="519"/>
      <c r="AB1048" s="519"/>
      <c r="AC1048" s="519"/>
      <c r="AD1048" s="519"/>
      <c r="AE1048" s="519"/>
      <c r="AF1048" s="519"/>
      <c r="HQ1048" s="519"/>
      <c r="HR1048" s="519"/>
      <c r="HS1048" s="519"/>
      <c r="HT1048" s="519"/>
      <c r="HU1048" s="519"/>
      <c r="HV1048" s="519"/>
      <c r="HW1048" s="519"/>
      <c r="HX1048" s="519"/>
      <c r="HY1048" s="519"/>
      <c r="HZ1048" s="519"/>
      <c r="IA1048" s="519"/>
      <c r="IB1048" s="519"/>
      <c r="IC1048" s="519"/>
      <c r="ID1048" s="519"/>
      <c r="IE1048" s="519"/>
      <c r="IF1048" s="519"/>
      <c r="IG1048" s="519"/>
      <c r="IH1048" s="519"/>
      <c r="II1048" s="519"/>
      <c r="IJ1048" s="519"/>
      <c r="IK1048" s="519"/>
      <c r="IL1048" s="519"/>
      <c r="IM1048" s="519"/>
      <c r="IN1048" s="519"/>
      <c r="IO1048" s="519"/>
      <c r="IP1048" s="519"/>
      <c r="IQ1048" s="519"/>
      <c r="IR1048" s="519"/>
      <c r="IS1048" s="519"/>
      <c r="IT1048" s="519"/>
      <c r="IU1048" s="519"/>
      <c r="IV1048" s="519"/>
    </row>
    <row r="1049" spans="1:256" s="509" customFormat="1" ht="24.75" customHeight="1" hidden="1">
      <c r="A1049" s="541" t="s">
        <v>47</v>
      </c>
      <c r="B1049" s="363"/>
      <c r="C1049" s="363">
        <f t="shared" si="60"/>
        <v>0</v>
      </c>
      <c r="D1049" s="363"/>
      <c r="E1049" s="542"/>
      <c r="F1049" s="543"/>
      <c r="G1049" s="542"/>
      <c r="H1049" s="518"/>
      <c r="I1049" s="519"/>
      <c r="J1049" s="519"/>
      <c r="K1049" s="519"/>
      <c r="L1049" s="519"/>
      <c r="M1049" s="519"/>
      <c r="N1049" s="519"/>
      <c r="O1049" s="519"/>
      <c r="P1049" s="519"/>
      <c r="Q1049" s="519"/>
      <c r="R1049" s="519"/>
      <c r="S1049" s="519"/>
      <c r="T1049" s="519"/>
      <c r="U1049" s="519"/>
      <c r="V1049" s="519"/>
      <c r="W1049" s="519"/>
      <c r="X1049" s="519"/>
      <c r="Y1049" s="519"/>
      <c r="Z1049" s="519"/>
      <c r="AA1049" s="519"/>
      <c r="AB1049" s="519"/>
      <c r="AC1049" s="519"/>
      <c r="AD1049" s="519"/>
      <c r="AE1049" s="519"/>
      <c r="AF1049" s="519"/>
      <c r="HQ1049" s="519"/>
      <c r="HR1049" s="519"/>
      <c r="HS1049" s="519"/>
      <c r="HT1049" s="519"/>
      <c r="HU1049" s="519"/>
      <c r="HV1049" s="519"/>
      <c r="HW1049" s="519"/>
      <c r="HX1049" s="519"/>
      <c r="HY1049" s="519"/>
      <c r="HZ1049" s="519"/>
      <c r="IA1049" s="519"/>
      <c r="IB1049" s="519"/>
      <c r="IC1049" s="519"/>
      <c r="ID1049" s="519"/>
      <c r="IE1049" s="519"/>
      <c r="IF1049" s="519"/>
      <c r="IG1049" s="519"/>
      <c r="IH1049" s="519"/>
      <c r="II1049" s="519"/>
      <c r="IJ1049" s="519"/>
      <c r="IK1049" s="519"/>
      <c r="IL1049" s="519"/>
      <c r="IM1049" s="519"/>
      <c r="IN1049" s="519"/>
      <c r="IO1049" s="519"/>
      <c r="IP1049" s="519"/>
      <c r="IQ1049" s="519"/>
      <c r="IR1049" s="519"/>
      <c r="IS1049" s="519"/>
      <c r="IT1049" s="519"/>
      <c r="IU1049" s="519"/>
      <c r="IV1049" s="519"/>
    </row>
    <row r="1050" spans="1:8" s="508" customFormat="1" ht="24.75" customHeight="1" hidden="1">
      <c r="A1050" s="541" t="s">
        <v>839</v>
      </c>
      <c r="B1050" s="363"/>
      <c r="C1050" s="363">
        <f t="shared" si="60"/>
        <v>0</v>
      </c>
      <c r="D1050" s="360"/>
      <c r="E1050" s="542"/>
      <c r="F1050" s="539"/>
      <c r="G1050" s="542"/>
      <c r="H1050" s="544"/>
    </row>
    <row r="1051" spans="1:8" s="508" customFormat="1" ht="24.75" customHeight="1" hidden="1">
      <c r="A1051" s="541" t="s">
        <v>840</v>
      </c>
      <c r="B1051" s="363"/>
      <c r="C1051" s="363">
        <f t="shared" si="60"/>
        <v>0</v>
      </c>
      <c r="D1051" s="363"/>
      <c r="E1051" s="542"/>
      <c r="F1051" s="543"/>
      <c r="G1051" s="542"/>
      <c r="H1051" s="544"/>
    </row>
    <row r="1052" spans="1:256" s="511" customFormat="1" ht="24.75" customHeight="1" hidden="1">
      <c r="A1052" s="541" t="s">
        <v>841</v>
      </c>
      <c r="B1052" s="363"/>
      <c r="C1052" s="363">
        <f t="shared" si="60"/>
        <v>0</v>
      </c>
      <c r="D1052" s="363"/>
      <c r="E1052" s="542"/>
      <c r="F1052" s="543"/>
      <c r="G1052" s="542"/>
      <c r="H1052" s="518"/>
      <c r="I1052" s="519"/>
      <c r="J1052" s="519"/>
      <c r="K1052" s="519"/>
      <c r="L1052" s="519"/>
      <c r="M1052" s="519"/>
      <c r="N1052" s="519"/>
      <c r="O1052" s="519"/>
      <c r="P1052" s="519"/>
      <c r="Q1052" s="519"/>
      <c r="R1052" s="519"/>
      <c r="S1052" s="519"/>
      <c r="T1052" s="519"/>
      <c r="U1052" s="519"/>
      <c r="V1052" s="519"/>
      <c r="W1052" s="519"/>
      <c r="X1052" s="519"/>
      <c r="Y1052" s="519"/>
      <c r="Z1052" s="519"/>
      <c r="AA1052" s="519"/>
      <c r="AB1052" s="519"/>
      <c r="AC1052" s="519"/>
      <c r="AD1052" s="519"/>
      <c r="AE1052" s="519"/>
      <c r="AF1052" s="519"/>
      <c r="HQ1052" s="519"/>
      <c r="HR1052" s="519"/>
      <c r="HS1052" s="519"/>
      <c r="HT1052" s="519"/>
      <c r="HU1052" s="519"/>
      <c r="HV1052" s="519"/>
      <c r="HW1052" s="519"/>
      <c r="HX1052" s="519"/>
      <c r="HY1052" s="519"/>
      <c r="HZ1052" s="519"/>
      <c r="IA1052" s="519"/>
      <c r="IB1052" s="519"/>
      <c r="IC1052" s="519"/>
      <c r="ID1052" s="519"/>
      <c r="IE1052" s="519"/>
      <c r="IF1052" s="519"/>
      <c r="IG1052" s="519"/>
      <c r="IH1052" s="519"/>
      <c r="II1052" s="519"/>
      <c r="IJ1052" s="519"/>
      <c r="IK1052" s="519"/>
      <c r="IL1052" s="519"/>
      <c r="IM1052" s="519"/>
      <c r="IN1052" s="519"/>
      <c r="IO1052" s="519"/>
      <c r="IP1052" s="519"/>
      <c r="IQ1052" s="519"/>
      <c r="IR1052" s="519"/>
      <c r="IS1052" s="519"/>
      <c r="IT1052" s="519"/>
      <c r="IU1052" s="519"/>
      <c r="IV1052" s="519"/>
    </row>
    <row r="1053" spans="1:256" s="511" customFormat="1" ht="39.75" customHeight="1" hidden="1">
      <c r="A1053" s="541" t="s">
        <v>842</v>
      </c>
      <c r="B1053" s="363"/>
      <c r="C1053" s="363">
        <f t="shared" si="60"/>
        <v>0</v>
      </c>
      <c r="D1053" s="363"/>
      <c r="E1053" s="542"/>
      <c r="F1053" s="543"/>
      <c r="G1053" s="542"/>
      <c r="H1053" s="518"/>
      <c r="I1053" s="519"/>
      <c r="J1053" s="519"/>
      <c r="K1053" s="519"/>
      <c r="L1053" s="519"/>
      <c r="M1053" s="519"/>
      <c r="N1053" s="519"/>
      <c r="O1053" s="519"/>
      <c r="P1053" s="519"/>
      <c r="Q1053" s="519"/>
      <c r="R1053" s="519"/>
      <c r="S1053" s="519"/>
      <c r="T1053" s="519"/>
      <c r="U1053" s="519"/>
      <c r="V1053" s="519"/>
      <c r="W1053" s="519"/>
      <c r="X1053" s="519"/>
      <c r="Y1053" s="519"/>
      <c r="Z1053" s="519"/>
      <c r="AA1053" s="519"/>
      <c r="AB1053" s="519"/>
      <c r="AC1053" s="519"/>
      <c r="AD1053" s="519"/>
      <c r="AE1053" s="519"/>
      <c r="AF1053" s="519"/>
      <c r="HQ1053" s="519"/>
      <c r="HR1053" s="519"/>
      <c r="HS1053" s="519"/>
      <c r="HT1053" s="519"/>
      <c r="HU1053" s="519"/>
      <c r="HV1053" s="519"/>
      <c r="HW1053" s="519"/>
      <c r="HX1053" s="519"/>
      <c r="HY1053" s="519"/>
      <c r="HZ1053" s="519"/>
      <c r="IA1053" s="519"/>
      <c r="IB1053" s="519"/>
      <c r="IC1053" s="519"/>
      <c r="ID1053" s="519"/>
      <c r="IE1053" s="519"/>
      <c r="IF1053" s="519"/>
      <c r="IG1053" s="519"/>
      <c r="IH1053" s="519"/>
      <c r="II1053" s="519"/>
      <c r="IJ1053" s="519"/>
      <c r="IK1053" s="519"/>
      <c r="IL1053" s="519"/>
      <c r="IM1053" s="519"/>
      <c r="IN1053" s="519"/>
      <c r="IO1053" s="519"/>
      <c r="IP1053" s="519"/>
      <c r="IQ1053" s="519"/>
      <c r="IR1053" s="519"/>
      <c r="IS1053" s="519"/>
      <c r="IT1053" s="519"/>
      <c r="IU1053" s="519"/>
      <c r="IV1053" s="519"/>
    </row>
    <row r="1054" spans="1:256" s="506" customFormat="1" ht="24.75" customHeight="1" hidden="1">
      <c r="A1054" s="541" t="s">
        <v>843</v>
      </c>
      <c r="B1054" s="363"/>
      <c r="C1054" s="363">
        <f t="shared" si="60"/>
        <v>0</v>
      </c>
      <c r="D1054" s="363"/>
      <c r="E1054" s="542"/>
      <c r="F1054" s="543"/>
      <c r="G1054" s="542"/>
      <c r="H1054" s="518"/>
      <c r="I1054" s="519"/>
      <c r="J1054" s="519"/>
      <c r="K1054" s="519"/>
      <c r="L1054" s="519"/>
      <c r="M1054" s="519"/>
      <c r="N1054" s="519"/>
      <c r="O1054" s="519"/>
      <c r="P1054" s="519"/>
      <c r="Q1054" s="519"/>
      <c r="R1054" s="519"/>
      <c r="S1054" s="519"/>
      <c r="T1054" s="519"/>
      <c r="U1054" s="519"/>
      <c r="V1054" s="519"/>
      <c r="W1054" s="519"/>
      <c r="X1054" s="519"/>
      <c r="Y1054" s="519"/>
      <c r="Z1054" s="519"/>
      <c r="AA1054" s="519"/>
      <c r="AB1054" s="519"/>
      <c r="AC1054" s="519"/>
      <c r="AD1054" s="519"/>
      <c r="AE1054" s="519"/>
      <c r="AF1054" s="519"/>
      <c r="HQ1054" s="519"/>
      <c r="HR1054" s="519"/>
      <c r="HS1054" s="519"/>
      <c r="HT1054" s="519"/>
      <c r="HU1054" s="519"/>
      <c r="HV1054" s="519"/>
      <c r="HW1054" s="519"/>
      <c r="HX1054" s="519"/>
      <c r="HY1054" s="519"/>
      <c r="HZ1054" s="519"/>
      <c r="IA1054" s="519"/>
      <c r="IB1054" s="519"/>
      <c r="IC1054" s="519"/>
      <c r="ID1054" s="519"/>
      <c r="IE1054" s="519"/>
      <c r="IF1054" s="519"/>
      <c r="IG1054" s="519"/>
      <c r="IH1054" s="519"/>
      <c r="II1054" s="519"/>
      <c r="IJ1054" s="519"/>
      <c r="IK1054" s="519"/>
      <c r="IL1054" s="519"/>
      <c r="IM1054" s="519"/>
      <c r="IN1054" s="519"/>
      <c r="IO1054" s="519"/>
      <c r="IP1054" s="519"/>
      <c r="IQ1054" s="519"/>
      <c r="IR1054" s="519"/>
      <c r="IS1054" s="519"/>
      <c r="IT1054" s="519"/>
      <c r="IU1054" s="519"/>
      <c r="IV1054" s="519"/>
    </row>
    <row r="1055" spans="1:256" s="506" customFormat="1" ht="24.75" customHeight="1" hidden="1">
      <c r="A1055" s="541" t="s">
        <v>844</v>
      </c>
      <c r="B1055" s="363"/>
      <c r="C1055" s="363">
        <f t="shared" si="60"/>
        <v>0</v>
      </c>
      <c r="D1055" s="363"/>
      <c r="E1055" s="542"/>
      <c r="F1055" s="543"/>
      <c r="G1055" s="542"/>
      <c r="H1055" s="518"/>
      <c r="I1055" s="519"/>
      <c r="J1055" s="519"/>
      <c r="K1055" s="519"/>
      <c r="L1055" s="519"/>
      <c r="M1055" s="519"/>
      <c r="N1055" s="519"/>
      <c r="O1055" s="519"/>
      <c r="P1055" s="519"/>
      <c r="Q1055" s="519"/>
      <c r="R1055" s="519"/>
      <c r="S1055" s="519"/>
      <c r="T1055" s="519"/>
      <c r="U1055" s="519"/>
      <c r="V1055" s="519"/>
      <c r="W1055" s="519"/>
      <c r="X1055" s="519"/>
      <c r="Y1055" s="519"/>
      <c r="Z1055" s="519"/>
      <c r="AA1055" s="519"/>
      <c r="AB1055" s="519"/>
      <c r="AC1055" s="519"/>
      <c r="AD1055" s="519"/>
      <c r="AE1055" s="519"/>
      <c r="AF1055" s="519"/>
      <c r="HQ1055" s="519"/>
      <c r="HR1055" s="519"/>
      <c r="HS1055" s="519"/>
      <c r="HT1055" s="519"/>
      <c r="HU1055" s="519"/>
      <c r="HV1055" s="519"/>
      <c r="HW1055" s="519"/>
      <c r="HX1055" s="519"/>
      <c r="HY1055" s="519"/>
      <c r="HZ1055" s="519"/>
      <c r="IA1055" s="519"/>
      <c r="IB1055" s="519"/>
      <c r="IC1055" s="519"/>
      <c r="ID1055" s="519"/>
      <c r="IE1055" s="519"/>
      <c r="IF1055" s="519"/>
      <c r="IG1055" s="519"/>
      <c r="IH1055" s="519"/>
      <c r="II1055" s="519"/>
      <c r="IJ1055" s="519"/>
      <c r="IK1055" s="519"/>
      <c r="IL1055" s="519"/>
      <c r="IM1055" s="519"/>
      <c r="IN1055" s="519"/>
      <c r="IO1055" s="519"/>
      <c r="IP1055" s="519"/>
      <c r="IQ1055" s="519"/>
      <c r="IR1055" s="519"/>
      <c r="IS1055" s="519"/>
      <c r="IT1055" s="519"/>
      <c r="IU1055" s="519"/>
      <c r="IV1055" s="519"/>
    </row>
    <row r="1056" spans="1:256" s="506" customFormat="1" ht="24.75" customHeight="1" hidden="1">
      <c r="A1056" s="541" t="s">
        <v>845</v>
      </c>
      <c r="B1056" s="363"/>
      <c r="C1056" s="363">
        <f t="shared" si="60"/>
        <v>0</v>
      </c>
      <c r="D1056" s="363"/>
      <c r="E1056" s="542"/>
      <c r="F1056" s="543"/>
      <c r="G1056" s="542"/>
      <c r="H1056" s="518"/>
      <c r="I1056" s="519"/>
      <c r="J1056" s="519"/>
      <c r="K1056" s="519"/>
      <c r="L1056" s="519"/>
      <c r="M1056" s="519"/>
      <c r="N1056" s="519"/>
      <c r="O1056" s="519"/>
      <c r="P1056" s="519"/>
      <c r="Q1056" s="519"/>
      <c r="R1056" s="519"/>
      <c r="S1056" s="519"/>
      <c r="T1056" s="519"/>
      <c r="U1056" s="519"/>
      <c r="V1056" s="519"/>
      <c r="W1056" s="519"/>
      <c r="X1056" s="519"/>
      <c r="Y1056" s="519"/>
      <c r="Z1056" s="519"/>
      <c r="AA1056" s="519"/>
      <c r="AB1056" s="519"/>
      <c r="AC1056" s="519"/>
      <c r="AD1056" s="519"/>
      <c r="AE1056" s="519"/>
      <c r="AF1056" s="519"/>
      <c r="HQ1056" s="519"/>
      <c r="HR1056" s="519"/>
      <c r="HS1056" s="519"/>
      <c r="HT1056" s="519"/>
      <c r="HU1056" s="519"/>
      <c r="HV1056" s="519"/>
      <c r="HW1056" s="519"/>
      <c r="HX1056" s="519"/>
      <c r="HY1056" s="519"/>
      <c r="HZ1056" s="519"/>
      <c r="IA1056" s="519"/>
      <c r="IB1056" s="519"/>
      <c r="IC1056" s="519"/>
      <c r="ID1056" s="519"/>
      <c r="IE1056" s="519"/>
      <c r="IF1056" s="519"/>
      <c r="IG1056" s="519"/>
      <c r="IH1056" s="519"/>
      <c r="II1056" s="519"/>
      <c r="IJ1056" s="519"/>
      <c r="IK1056" s="519"/>
      <c r="IL1056" s="519"/>
      <c r="IM1056" s="519"/>
      <c r="IN1056" s="519"/>
      <c r="IO1056" s="519"/>
      <c r="IP1056" s="519"/>
      <c r="IQ1056" s="519"/>
      <c r="IR1056" s="519"/>
      <c r="IS1056" s="519"/>
      <c r="IT1056" s="519"/>
      <c r="IU1056" s="519"/>
      <c r="IV1056" s="519"/>
    </row>
    <row r="1057" spans="1:256" s="506" customFormat="1" ht="39.75" customHeight="1" hidden="1">
      <c r="A1057" s="541" t="s">
        <v>846</v>
      </c>
      <c r="B1057" s="363"/>
      <c r="C1057" s="363">
        <f t="shared" si="60"/>
        <v>0</v>
      </c>
      <c r="D1057" s="363"/>
      <c r="E1057" s="542"/>
      <c r="F1057" s="543"/>
      <c r="G1057" s="542"/>
      <c r="H1057" s="518"/>
      <c r="I1057" s="519"/>
      <c r="J1057" s="519"/>
      <c r="K1057" s="519"/>
      <c r="L1057" s="519"/>
      <c r="M1057" s="519"/>
      <c r="N1057" s="519"/>
      <c r="O1057" s="519"/>
      <c r="P1057" s="519"/>
      <c r="Q1057" s="519"/>
      <c r="R1057" s="519"/>
      <c r="S1057" s="519"/>
      <c r="T1057" s="519"/>
      <c r="U1057" s="519"/>
      <c r="V1057" s="519"/>
      <c r="W1057" s="519"/>
      <c r="X1057" s="519"/>
      <c r="Y1057" s="519"/>
      <c r="Z1057" s="519"/>
      <c r="AA1057" s="519"/>
      <c r="AB1057" s="519"/>
      <c r="AC1057" s="519"/>
      <c r="AD1057" s="519"/>
      <c r="AE1057" s="519"/>
      <c r="AF1057" s="519"/>
      <c r="HQ1057" s="519"/>
      <c r="HR1057" s="519"/>
      <c r="HS1057" s="519"/>
      <c r="HT1057" s="519"/>
      <c r="HU1057" s="519"/>
      <c r="HV1057" s="519"/>
      <c r="HW1057" s="519"/>
      <c r="HX1057" s="519"/>
      <c r="HY1057" s="519"/>
      <c r="HZ1057" s="519"/>
      <c r="IA1057" s="519"/>
      <c r="IB1057" s="519"/>
      <c r="IC1057" s="519"/>
      <c r="ID1057" s="519"/>
      <c r="IE1057" s="519"/>
      <c r="IF1057" s="519"/>
      <c r="IG1057" s="519"/>
      <c r="IH1057" s="519"/>
      <c r="II1057" s="519"/>
      <c r="IJ1057" s="519"/>
      <c r="IK1057" s="519"/>
      <c r="IL1057" s="519"/>
      <c r="IM1057" s="519"/>
      <c r="IN1057" s="519"/>
      <c r="IO1057" s="519"/>
      <c r="IP1057" s="519"/>
      <c r="IQ1057" s="519"/>
      <c r="IR1057" s="519"/>
      <c r="IS1057" s="519"/>
      <c r="IT1057" s="519"/>
      <c r="IU1057" s="519"/>
      <c r="IV1057" s="519"/>
    </row>
    <row r="1058" spans="1:256" s="506" customFormat="1" ht="24.75" customHeight="1" hidden="1">
      <c r="A1058" s="541" t="s">
        <v>847</v>
      </c>
      <c r="B1058" s="363"/>
      <c r="C1058" s="363">
        <f t="shared" si="60"/>
        <v>0</v>
      </c>
      <c r="D1058" s="363"/>
      <c r="E1058" s="542"/>
      <c r="F1058" s="543"/>
      <c r="G1058" s="542"/>
      <c r="H1058" s="518"/>
      <c r="I1058" s="519"/>
      <c r="J1058" s="519"/>
      <c r="K1058" s="519"/>
      <c r="L1058" s="519"/>
      <c r="M1058" s="519"/>
      <c r="N1058" s="519"/>
      <c r="O1058" s="519"/>
      <c r="P1058" s="519"/>
      <c r="Q1058" s="519"/>
      <c r="R1058" s="519"/>
      <c r="S1058" s="519"/>
      <c r="T1058" s="519"/>
      <c r="U1058" s="519"/>
      <c r="V1058" s="519"/>
      <c r="W1058" s="519"/>
      <c r="X1058" s="519"/>
      <c r="Y1058" s="519"/>
      <c r="Z1058" s="519"/>
      <c r="AA1058" s="519"/>
      <c r="AB1058" s="519"/>
      <c r="AC1058" s="519"/>
      <c r="AD1058" s="519"/>
      <c r="AE1058" s="519"/>
      <c r="AF1058" s="519"/>
      <c r="HQ1058" s="519"/>
      <c r="HR1058" s="519"/>
      <c r="HS1058" s="519"/>
      <c r="HT1058" s="519"/>
      <c r="HU1058" s="519"/>
      <c r="HV1058" s="519"/>
      <c r="HW1058" s="519"/>
      <c r="HX1058" s="519"/>
      <c r="HY1058" s="519"/>
      <c r="HZ1058" s="519"/>
      <c r="IA1058" s="519"/>
      <c r="IB1058" s="519"/>
      <c r="IC1058" s="519"/>
      <c r="ID1058" s="519"/>
      <c r="IE1058" s="519"/>
      <c r="IF1058" s="519"/>
      <c r="IG1058" s="519"/>
      <c r="IH1058" s="519"/>
      <c r="II1058" s="519"/>
      <c r="IJ1058" s="519"/>
      <c r="IK1058" s="519"/>
      <c r="IL1058" s="519"/>
      <c r="IM1058" s="519"/>
      <c r="IN1058" s="519"/>
      <c r="IO1058" s="519"/>
      <c r="IP1058" s="519"/>
      <c r="IQ1058" s="519"/>
      <c r="IR1058" s="519"/>
      <c r="IS1058" s="519"/>
      <c r="IT1058" s="519"/>
      <c r="IU1058" s="519"/>
      <c r="IV1058" s="519"/>
    </row>
    <row r="1059" spans="1:256" s="509" customFormat="1" ht="24.75" customHeight="1" hidden="1">
      <c r="A1059" s="541" t="s">
        <v>848</v>
      </c>
      <c r="B1059" s="363"/>
      <c r="C1059" s="363">
        <f t="shared" si="60"/>
        <v>0</v>
      </c>
      <c r="D1059" s="363"/>
      <c r="E1059" s="542"/>
      <c r="F1059" s="543"/>
      <c r="G1059" s="542"/>
      <c r="H1059" s="518"/>
      <c r="I1059" s="519"/>
      <c r="J1059" s="519"/>
      <c r="K1059" s="519"/>
      <c r="L1059" s="519"/>
      <c r="M1059" s="519"/>
      <c r="N1059" s="519"/>
      <c r="O1059" s="519"/>
      <c r="P1059" s="519"/>
      <c r="Q1059" s="519"/>
      <c r="R1059" s="519"/>
      <c r="S1059" s="519"/>
      <c r="T1059" s="519"/>
      <c r="U1059" s="519"/>
      <c r="V1059" s="519"/>
      <c r="W1059" s="519"/>
      <c r="X1059" s="519"/>
      <c r="Y1059" s="519"/>
      <c r="Z1059" s="519"/>
      <c r="AA1059" s="519"/>
      <c r="AB1059" s="519"/>
      <c r="AC1059" s="519"/>
      <c r="AD1059" s="519"/>
      <c r="AE1059" s="519"/>
      <c r="AF1059" s="519"/>
      <c r="HQ1059" s="519"/>
      <c r="HR1059" s="519"/>
      <c r="HS1059" s="519"/>
      <c r="HT1059" s="519"/>
      <c r="HU1059" s="519"/>
      <c r="HV1059" s="519"/>
      <c r="HW1059" s="519"/>
      <c r="HX1059" s="519"/>
      <c r="HY1059" s="519"/>
      <c r="HZ1059" s="519"/>
      <c r="IA1059" s="519"/>
      <c r="IB1059" s="519"/>
      <c r="IC1059" s="519"/>
      <c r="ID1059" s="519"/>
      <c r="IE1059" s="519"/>
      <c r="IF1059" s="519"/>
      <c r="IG1059" s="519"/>
      <c r="IH1059" s="519"/>
      <c r="II1059" s="519"/>
      <c r="IJ1059" s="519"/>
      <c r="IK1059" s="519"/>
      <c r="IL1059" s="519"/>
      <c r="IM1059" s="519"/>
      <c r="IN1059" s="519"/>
      <c r="IO1059" s="519"/>
      <c r="IP1059" s="519"/>
      <c r="IQ1059" s="519"/>
      <c r="IR1059" s="519"/>
      <c r="IS1059" s="519"/>
      <c r="IT1059" s="519"/>
      <c r="IU1059" s="519"/>
      <c r="IV1059" s="519"/>
    </row>
    <row r="1060" spans="1:256" s="510" customFormat="1" ht="24.75" customHeight="1" hidden="1">
      <c r="A1060" s="541" t="s">
        <v>849</v>
      </c>
      <c r="B1060" s="363"/>
      <c r="C1060" s="363">
        <f t="shared" si="60"/>
        <v>0</v>
      </c>
      <c r="D1060" s="363"/>
      <c r="E1060" s="542"/>
      <c r="F1060" s="543"/>
      <c r="G1060" s="542"/>
      <c r="H1060" s="518"/>
      <c r="I1060" s="519"/>
      <c r="J1060" s="519"/>
      <c r="K1060" s="519"/>
      <c r="L1060" s="519"/>
      <c r="M1060" s="519"/>
      <c r="N1060" s="519"/>
      <c r="O1060" s="519"/>
      <c r="P1060" s="519"/>
      <c r="Q1060" s="519"/>
      <c r="R1060" s="519"/>
      <c r="S1060" s="519"/>
      <c r="T1060" s="519"/>
      <c r="U1060" s="519"/>
      <c r="V1060" s="519"/>
      <c r="W1060" s="519"/>
      <c r="X1060" s="519"/>
      <c r="Y1060" s="519"/>
      <c r="Z1060" s="519"/>
      <c r="AA1060" s="519"/>
      <c r="AB1060" s="519"/>
      <c r="AC1060" s="519"/>
      <c r="AD1060" s="519"/>
      <c r="AE1060" s="519"/>
      <c r="AF1060" s="519"/>
      <c r="HQ1060" s="519"/>
      <c r="HR1060" s="519"/>
      <c r="HS1060" s="519"/>
      <c r="HT1060" s="519"/>
      <c r="HU1060" s="519"/>
      <c r="HV1060" s="519"/>
      <c r="HW1060" s="519"/>
      <c r="HX1060" s="519"/>
      <c r="HY1060" s="519"/>
      <c r="HZ1060" s="519"/>
      <c r="IA1060" s="519"/>
      <c r="IB1060" s="519"/>
      <c r="IC1060" s="519"/>
      <c r="ID1060" s="519"/>
      <c r="IE1060" s="519"/>
      <c r="IF1060" s="519"/>
      <c r="IG1060" s="519"/>
      <c r="IH1060" s="519"/>
      <c r="II1060" s="519"/>
      <c r="IJ1060" s="519"/>
      <c r="IK1060" s="519"/>
      <c r="IL1060" s="519"/>
      <c r="IM1060" s="519"/>
      <c r="IN1060" s="519"/>
      <c r="IO1060" s="519"/>
      <c r="IP1060" s="519"/>
      <c r="IQ1060" s="519"/>
      <c r="IR1060" s="519"/>
      <c r="IS1060" s="519"/>
      <c r="IT1060" s="519"/>
      <c r="IU1060" s="519"/>
      <c r="IV1060" s="519"/>
    </row>
    <row r="1061" spans="1:8" s="508" customFormat="1" ht="24.75" customHeight="1">
      <c r="A1061" s="541" t="s">
        <v>850</v>
      </c>
      <c r="B1061" s="363">
        <v>409</v>
      </c>
      <c r="C1061" s="363">
        <f t="shared" si="60"/>
        <v>2186</v>
      </c>
      <c r="D1061" s="363">
        <v>232</v>
      </c>
      <c r="E1061" s="542">
        <f>D1061/C1061</f>
        <v>0.10612991765782251</v>
      </c>
      <c r="F1061" s="543">
        <v>-114</v>
      </c>
      <c r="G1061" s="542">
        <f>(D1061-F1061)/F1061</f>
        <v>-3.0350877192982457</v>
      </c>
      <c r="H1061" s="544">
        <v>1954</v>
      </c>
    </row>
    <row r="1062" spans="1:8" s="508" customFormat="1" ht="24.75" customHeight="1" hidden="1">
      <c r="A1062" s="534" t="s">
        <v>851</v>
      </c>
      <c r="B1062" s="360">
        <f>SUM(B1063:B1066)</f>
        <v>0</v>
      </c>
      <c r="C1062" s="360">
        <f t="shared" si="60"/>
        <v>0</v>
      </c>
      <c r="D1062" s="360"/>
      <c r="E1062" s="536"/>
      <c r="F1062" s="539"/>
      <c r="G1062" s="536"/>
      <c r="H1062" s="540"/>
    </row>
    <row r="1063" spans="1:256" s="510" customFormat="1" ht="24.75" customHeight="1" hidden="1">
      <c r="A1063" s="541" t="s">
        <v>45</v>
      </c>
      <c r="B1063" s="363"/>
      <c r="C1063" s="363">
        <f t="shared" si="60"/>
        <v>0</v>
      </c>
      <c r="D1063" s="363"/>
      <c r="E1063" s="542"/>
      <c r="F1063" s="543"/>
      <c r="G1063" s="542"/>
      <c r="H1063" s="518"/>
      <c r="I1063" s="519"/>
      <c r="J1063" s="519"/>
      <c r="K1063" s="519"/>
      <c r="L1063" s="519"/>
      <c r="M1063" s="519"/>
      <c r="N1063" s="519"/>
      <c r="O1063" s="519"/>
      <c r="P1063" s="519"/>
      <c r="Q1063" s="519"/>
      <c r="R1063" s="519"/>
      <c r="S1063" s="519"/>
      <c r="T1063" s="519"/>
      <c r="U1063" s="519"/>
      <c r="V1063" s="519"/>
      <c r="W1063" s="519"/>
      <c r="X1063" s="519"/>
      <c r="Y1063" s="519"/>
      <c r="Z1063" s="519"/>
      <c r="AA1063" s="519"/>
      <c r="AB1063" s="519"/>
      <c r="AC1063" s="519"/>
      <c r="AD1063" s="519"/>
      <c r="AE1063" s="519"/>
      <c r="AF1063" s="519"/>
      <c r="HQ1063" s="519"/>
      <c r="HR1063" s="519"/>
      <c r="HS1063" s="519"/>
      <c r="HT1063" s="519"/>
      <c r="HU1063" s="519"/>
      <c r="HV1063" s="519"/>
      <c r="HW1063" s="519"/>
      <c r="HX1063" s="519"/>
      <c r="HY1063" s="519"/>
      <c r="HZ1063" s="519"/>
      <c r="IA1063" s="519"/>
      <c r="IB1063" s="519"/>
      <c r="IC1063" s="519"/>
      <c r="ID1063" s="519"/>
      <c r="IE1063" s="519"/>
      <c r="IF1063" s="519"/>
      <c r="IG1063" s="519"/>
      <c r="IH1063" s="519"/>
      <c r="II1063" s="519"/>
      <c r="IJ1063" s="519"/>
      <c r="IK1063" s="519"/>
      <c r="IL1063" s="519"/>
      <c r="IM1063" s="519"/>
      <c r="IN1063" s="519"/>
      <c r="IO1063" s="519"/>
      <c r="IP1063" s="519"/>
      <c r="IQ1063" s="519"/>
      <c r="IR1063" s="519"/>
      <c r="IS1063" s="519"/>
      <c r="IT1063" s="519"/>
      <c r="IU1063" s="519"/>
      <c r="IV1063" s="519"/>
    </row>
    <row r="1064" spans="1:256" s="510" customFormat="1" ht="24.75" customHeight="1" hidden="1">
      <c r="A1064" s="541" t="s">
        <v>46</v>
      </c>
      <c r="B1064" s="363"/>
      <c r="C1064" s="363">
        <f t="shared" si="60"/>
        <v>0</v>
      </c>
      <c r="D1064" s="363"/>
      <c r="E1064" s="542"/>
      <c r="F1064" s="543"/>
      <c r="G1064" s="542"/>
      <c r="H1064" s="518"/>
      <c r="I1064" s="519"/>
      <c r="J1064" s="519"/>
      <c r="K1064" s="519"/>
      <c r="L1064" s="519"/>
      <c r="M1064" s="519"/>
      <c r="N1064" s="519"/>
      <c r="O1064" s="519"/>
      <c r="P1064" s="519"/>
      <c r="Q1064" s="519"/>
      <c r="R1064" s="519"/>
      <c r="S1064" s="519"/>
      <c r="T1064" s="519"/>
      <c r="U1064" s="519"/>
      <c r="V1064" s="519"/>
      <c r="W1064" s="519"/>
      <c r="X1064" s="519"/>
      <c r="Y1064" s="519"/>
      <c r="Z1064" s="519"/>
      <c r="AA1064" s="519"/>
      <c r="AB1064" s="519"/>
      <c r="AC1064" s="519"/>
      <c r="AD1064" s="519"/>
      <c r="AE1064" s="519"/>
      <c r="AF1064" s="519"/>
      <c r="HQ1064" s="519"/>
      <c r="HR1064" s="519"/>
      <c r="HS1064" s="519"/>
      <c r="HT1064" s="519"/>
      <c r="HU1064" s="519"/>
      <c r="HV1064" s="519"/>
      <c r="HW1064" s="519"/>
      <c r="HX1064" s="519"/>
      <c r="HY1064" s="519"/>
      <c r="HZ1064" s="519"/>
      <c r="IA1064" s="519"/>
      <c r="IB1064" s="519"/>
      <c r="IC1064" s="519"/>
      <c r="ID1064" s="519"/>
      <c r="IE1064" s="519"/>
      <c r="IF1064" s="519"/>
      <c r="IG1064" s="519"/>
      <c r="IH1064" s="519"/>
      <c r="II1064" s="519"/>
      <c r="IJ1064" s="519"/>
      <c r="IK1064" s="519"/>
      <c r="IL1064" s="519"/>
      <c r="IM1064" s="519"/>
      <c r="IN1064" s="519"/>
      <c r="IO1064" s="519"/>
      <c r="IP1064" s="519"/>
      <c r="IQ1064" s="519"/>
      <c r="IR1064" s="519"/>
      <c r="IS1064" s="519"/>
      <c r="IT1064" s="519"/>
      <c r="IU1064" s="519"/>
      <c r="IV1064" s="519"/>
    </row>
    <row r="1065" spans="1:256" s="510" customFormat="1" ht="24.75" customHeight="1" hidden="1">
      <c r="A1065" s="541" t="s">
        <v>47</v>
      </c>
      <c r="B1065" s="363"/>
      <c r="C1065" s="363">
        <f t="shared" si="60"/>
        <v>0</v>
      </c>
      <c r="D1065" s="363"/>
      <c r="E1065" s="542"/>
      <c r="F1065" s="543"/>
      <c r="G1065" s="542"/>
      <c r="H1065" s="518"/>
      <c r="I1065" s="519"/>
      <c r="J1065" s="519"/>
      <c r="K1065" s="519"/>
      <c r="L1065" s="519"/>
      <c r="M1065" s="519"/>
      <c r="N1065" s="519"/>
      <c r="O1065" s="519"/>
      <c r="P1065" s="519"/>
      <c r="Q1065" s="519"/>
      <c r="R1065" s="519"/>
      <c r="S1065" s="519"/>
      <c r="T1065" s="519"/>
      <c r="U1065" s="519"/>
      <c r="V1065" s="519"/>
      <c r="W1065" s="519"/>
      <c r="X1065" s="519"/>
      <c r="Y1065" s="519"/>
      <c r="Z1065" s="519"/>
      <c r="AA1065" s="519"/>
      <c r="AB1065" s="519"/>
      <c r="AC1065" s="519"/>
      <c r="AD1065" s="519"/>
      <c r="AE1065" s="519"/>
      <c r="AF1065" s="519"/>
      <c r="HQ1065" s="519"/>
      <c r="HR1065" s="519"/>
      <c r="HS1065" s="519"/>
      <c r="HT1065" s="519"/>
      <c r="HU1065" s="519"/>
      <c r="HV1065" s="519"/>
      <c r="HW1065" s="519"/>
      <c r="HX1065" s="519"/>
      <c r="HY1065" s="519"/>
      <c r="HZ1065" s="519"/>
      <c r="IA1065" s="519"/>
      <c r="IB1065" s="519"/>
      <c r="IC1065" s="519"/>
      <c r="ID1065" s="519"/>
      <c r="IE1065" s="519"/>
      <c r="IF1065" s="519"/>
      <c r="IG1065" s="519"/>
      <c r="IH1065" s="519"/>
      <c r="II1065" s="519"/>
      <c r="IJ1065" s="519"/>
      <c r="IK1065" s="519"/>
      <c r="IL1065" s="519"/>
      <c r="IM1065" s="519"/>
      <c r="IN1065" s="519"/>
      <c r="IO1065" s="519"/>
      <c r="IP1065" s="519"/>
      <c r="IQ1065" s="519"/>
      <c r="IR1065" s="519"/>
      <c r="IS1065" s="519"/>
      <c r="IT1065" s="519"/>
      <c r="IU1065" s="519"/>
      <c r="IV1065" s="519"/>
    </row>
    <row r="1066" spans="1:256" s="510" customFormat="1" ht="24.75" customHeight="1" hidden="1">
      <c r="A1066" s="541" t="s">
        <v>852</v>
      </c>
      <c r="B1066" s="363"/>
      <c r="C1066" s="363">
        <f t="shared" si="60"/>
        <v>0</v>
      </c>
      <c r="D1066" s="363"/>
      <c r="E1066" s="542"/>
      <c r="F1066" s="543"/>
      <c r="G1066" s="542"/>
      <c r="H1066" s="518"/>
      <c r="I1066" s="519"/>
      <c r="J1066" s="519"/>
      <c r="K1066" s="519"/>
      <c r="L1066" s="519"/>
      <c r="M1066" s="519"/>
      <c r="N1066" s="519"/>
      <c r="O1066" s="519"/>
      <c r="P1066" s="519"/>
      <c r="Q1066" s="519"/>
      <c r="R1066" s="519"/>
      <c r="S1066" s="519"/>
      <c r="T1066" s="519"/>
      <c r="U1066" s="519"/>
      <c r="V1066" s="519"/>
      <c r="W1066" s="519"/>
      <c r="X1066" s="519"/>
      <c r="Y1066" s="519"/>
      <c r="Z1066" s="519"/>
      <c r="AA1066" s="519"/>
      <c r="AB1066" s="519"/>
      <c r="AC1066" s="519"/>
      <c r="AD1066" s="519"/>
      <c r="AE1066" s="519"/>
      <c r="AF1066" s="519"/>
      <c r="HQ1066" s="519"/>
      <c r="HR1066" s="519"/>
      <c r="HS1066" s="519"/>
      <c r="HT1066" s="519"/>
      <c r="HU1066" s="519"/>
      <c r="HV1066" s="519"/>
      <c r="HW1066" s="519"/>
      <c r="HX1066" s="519"/>
      <c r="HY1066" s="519"/>
      <c r="HZ1066" s="519"/>
      <c r="IA1066" s="519"/>
      <c r="IB1066" s="519"/>
      <c r="IC1066" s="519"/>
      <c r="ID1066" s="519"/>
      <c r="IE1066" s="519"/>
      <c r="IF1066" s="519"/>
      <c r="IG1066" s="519"/>
      <c r="IH1066" s="519"/>
      <c r="II1066" s="519"/>
      <c r="IJ1066" s="519"/>
      <c r="IK1066" s="519"/>
      <c r="IL1066" s="519"/>
      <c r="IM1066" s="519"/>
      <c r="IN1066" s="519"/>
      <c r="IO1066" s="519"/>
      <c r="IP1066" s="519"/>
      <c r="IQ1066" s="519"/>
      <c r="IR1066" s="519"/>
      <c r="IS1066" s="519"/>
      <c r="IT1066" s="519"/>
      <c r="IU1066" s="519"/>
      <c r="IV1066" s="519"/>
    </row>
    <row r="1067" spans="1:8" s="508" customFormat="1" ht="24.75" customHeight="1">
      <c r="A1067" s="534" t="s">
        <v>853</v>
      </c>
      <c r="B1067" s="360">
        <f>SUM(B1068:B1080)</f>
        <v>235</v>
      </c>
      <c r="C1067" s="360">
        <f t="shared" si="60"/>
        <v>240</v>
      </c>
      <c r="D1067" s="360">
        <f>SUM(D1068:D1080)</f>
        <v>240</v>
      </c>
      <c r="E1067" s="536">
        <f>D1067/C1067</f>
        <v>1</v>
      </c>
      <c r="F1067" s="539">
        <f>SUM(F1068:F1080)</f>
        <v>249</v>
      </c>
      <c r="G1067" s="536">
        <f>(D1067-F1067)/F1067</f>
        <v>-0.03614457831325301</v>
      </c>
      <c r="H1067" s="540">
        <f>SUM(H1068:H1080)</f>
        <v>0</v>
      </c>
    </row>
    <row r="1068" spans="1:256" s="510" customFormat="1" ht="24.75" customHeight="1">
      <c r="A1068" s="541" t="s">
        <v>45</v>
      </c>
      <c r="B1068" s="363">
        <v>111</v>
      </c>
      <c r="C1068" s="363">
        <f t="shared" si="60"/>
        <v>117</v>
      </c>
      <c r="D1068" s="25">
        <v>117</v>
      </c>
      <c r="E1068" s="542">
        <f>D1068/C1068</f>
        <v>1</v>
      </c>
      <c r="F1068" s="543">
        <v>139</v>
      </c>
      <c r="G1068" s="542">
        <f>(D1068-F1068)/F1068</f>
        <v>-0.15827338129496402</v>
      </c>
      <c r="H1068" s="518"/>
      <c r="I1068" s="519"/>
      <c r="J1068" s="519"/>
      <c r="K1068" s="519"/>
      <c r="L1068" s="519"/>
      <c r="M1068" s="519"/>
      <c r="N1068" s="519"/>
      <c r="O1068" s="519"/>
      <c r="P1068" s="519"/>
      <c r="Q1068" s="519"/>
      <c r="R1068" s="519"/>
      <c r="S1068" s="519"/>
      <c r="T1068" s="519"/>
      <c r="U1068" s="519"/>
      <c r="V1068" s="519"/>
      <c r="W1068" s="519"/>
      <c r="X1068" s="519"/>
      <c r="Y1068" s="519"/>
      <c r="Z1068" s="519"/>
      <c r="AA1068" s="519"/>
      <c r="AB1068" s="519"/>
      <c r="AC1068" s="519"/>
      <c r="AD1068" s="519"/>
      <c r="AE1068" s="519"/>
      <c r="AF1068" s="519"/>
      <c r="HQ1068" s="519"/>
      <c r="HR1068" s="519"/>
      <c r="HS1068" s="519"/>
      <c r="HT1068" s="519"/>
      <c r="HU1068" s="519"/>
      <c r="HV1068" s="519"/>
      <c r="HW1068" s="519"/>
      <c r="HX1068" s="519"/>
      <c r="HY1068" s="519"/>
      <c r="HZ1068" s="519"/>
      <c r="IA1068" s="519"/>
      <c r="IB1068" s="519"/>
      <c r="IC1068" s="519"/>
      <c r="ID1068" s="519"/>
      <c r="IE1068" s="519"/>
      <c r="IF1068" s="519"/>
      <c r="IG1068" s="519"/>
      <c r="IH1068" s="519"/>
      <c r="II1068" s="519"/>
      <c r="IJ1068" s="519"/>
      <c r="IK1068" s="519"/>
      <c r="IL1068" s="519"/>
      <c r="IM1068" s="519"/>
      <c r="IN1068" s="519"/>
      <c r="IO1068" s="519"/>
      <c r="IP1068" s="519"/>
      <c r="IQ1068" s="519"/>
      <c r="IR1068" s="519"/>
      <c r="IS1068" s="519"/>
      <c r="IT1068" s="519"/>
      <c r="IU1068" s="519"/>
      <c r="IV1068" s="519"/>
    </row>
    <row r="1069" spans="1:256" s="510" customFormat="1" ht="24.75" customHeight="1">
      <c r="A1069" s="541" t="s">
        <v>46</v>
      </c>
      <c r="B1069" s="363"/>
      <c r="C1069" s="363">
        <f t="shared" si="60"/>
        <v>0</v>
      </c>
      <c r="D1069" s="25"/>
      <c r="E1069" s="542"/>
      <c r="F1069" s="543">
        <v>0</v>
      </c>
      <c r="G1069" s="542"/>
      <c r="H1069" s="518"/>
      <c r="I1069" s="519"/>
      <c r="J1069" s="519"/>
      <c r="K1069" s="519"/>
      <c r="L1069" s="519"/>
      <c r="M1069" s="519"/>
      <c r="N1069" s="519"/>
      <c r="O1069" s="519"/>
      <c r="P1069" s="519"/>
      <c r="Q1069" s="519"/>
      <c r="R1069" s="519"/>
      <c r="S1069" s="519"/>
      <c r="T1069" s="519"/>
      <c r="U1069" s="519"/>
      <c r="V1069" s="519"/>
      <c r="W1069" s="519"/>
      <c r="X1069" s="519"/>
      <c r="Y1069" s="519"/>
      <c r="Z1069" s="519"/>
      <c r="AA1069" s="519"/>
      <c r="AB1069" s="519"/>
      <c r="AC1069" s="519"/>
      <c r="AD1069" s="519"/>
      <c r="AE1069" s="519"/>
      <c r="AF1069" s="519"/>
      <c r="HQ1069" s="519"/>
      <c r="HR1069" s="519"/>
      <c r="HS1069" s="519"/>
      <c r="HT1069" s="519"/>
      <c r="HU1069" s="519"/>
      <c r="HV1069" s="519"/>
      <c r="HW1069" s="519"/>
      <c r="HX1069" s="519"/>
      <c r="HY1069" s="519"/>
      <c r="HZ1069" s="519"/>
      <c r="IA1069" s="519"/>
      <c r="IB1069" s="519"/>
      <c r="IC1069" s="519"/>
      <c r="ID1069" s="519"/>
      <c r="IE1069" s="519"/>
      <c r="IF1069" s="519"/>
      <c r="IG1069" s="519"/>
      <c r="IH1069" s="519"/>
      <c r="II1069" s="519"/>
      <c r="IJ1069" s="519"/>
      <c r="IK1069" s="519"/>
      <c r="IL1069" s="519"/>
      <c r="IM1069" s="519"/>
      <c r="IN1069" s="519"/>
      <c r="IO1069" s="519"/>
      <c r="IP1069" s="519"/>
      <c r="IQ1069" s="519"/>
      <c r="IR1069" s="519"/>
      <c r="IS1069" s="519"/>
      <c r="IT1069" s="519"/>
      <c r="IU1069" s="519"/>
      <c r="IV1069" s="519"/>
    </row>
    <row r="1070" spans="1:256" s="510" customFormat="1" ht="24.75" customHeight="1" hidden="1">
      <c r="A1070" s="541" t="s">
        <v>47</v>
      </c>
      <c r="B1070" s="363"/>
      <c r="C1070" s="363">
        <f t="shared" si="60"/>
        <v>0</v>
      </c>
      <c r="D1070" s="25"/>
      <c r="E1070" s="542"/>
      <c r="F1070" s="543">
        <v>0</v>
      </c>
      <c r="G1070" s="542"/>
      <c r="H1070" s="518"/>
      <c r="I1070" s="519"/>
      <c r="J1070" s="519"/>
      <c r="K1070" s="519"/>
      <c r="L1070" s="519"/>
      <c r="M1070" s="519"/>
      <c r="N1070" s="519"/>
      <c r="O1070" s="519"/>
      <c r="P1070" s="519"/>
      <c r="Q1070" s="519"/>
      <c r="R1070" s="519"/>
      <c r="S1070" s="519"/>
      <c r="T1070" s="519"/>
      <c r="U1070" s="519"/>
      <c r="V1070" s="519"/>
      <c r="W1070" s="519"/>
      <c r="X1070" s="519"/>
      <c r="Y1070" s="519"/>
      <c r="Z1070" s="519"/>
      <c r="AA1070" s="519"/>
      <c r="AB1070" s="519"/>
      <c r="AC1070" s="519"/>
      <c r="AD1070" s="519"/>
      <c r="AE1070" s="519"/>
      <c r="AF1070" s="519"/>
      <c r="HQ1070" s="519"/>
      <c r="HR1070" s="519"/>
      <c r="HS1070" s="519"/>
      <c r="HT1070" s="519"/>
      <c r="HU1070" s="519"/>
      <c r="HV1070" s="519"/>
      <c r="HW1070" s="519"/>
      <c r="HX1070" s="519"/>
      <c r="HY1070" s="519"/>
      <c r="HZ1070" s="519"/>
      <c r="IA1070" s="519"/>
      <c r="IB1070" s="519"/>
      <c r="IC1070" s="519"/>
      <c r="ID1070" s="519"/>
      <c r="IE1070" s="519"/>
      <c r="IF1070" s="519"/>
      <c r="IG1070" s="519"/>
      <c r="IH1070" s="519"/>
      <c r="II1070" s="519"/>
      <c r="IJ1070" s="519"/>
      <c r="IK1070" s="519"/>
      <c r="IL1070" s="519"/>
      <c r="IM1070" s="519"/>
      <c r="IN1070" s="519"/>
      <c r="IO1070" s="519"/>
      <c r="IP1070" s="519"/>
      <c r="IQ1070" s="519"/>
      <c r="IR1070" s="519"/>
      <c r="IS1070" s="519"/>
      <c r="IT1070" s="519"/>
      <c r="IU1070" s="519"/>
      <c r="IV1070" s="519"/>
    </row>
    <row r="1071" spans="1:8" s="508" customFormat="1" ht="24.75" customHeight="1" hidden="1">
      <c r="A1071" s="541" t="s">
        <v>854</v>
      </c>
      <c r="B1071" s="363"/>
      <c r="C1071" s="363">
        <f t="shared" si="60"/>
        <v>0</v>
      </c>
      <c r="D1071" s="25"/>
      <c r="E1071" s="542"/>
      <c r="F1071" s="543">
        <v>0</v>
      </c>
      <c r="G1071" s="542"/>
      <c r="H1071" s="544"/>
    </row>
    <row r="1072" spans="1:256" s="510" customFormat="1" ht="24.75" customHeight="1" hidden="1">
      <c r="A1072" s="541" t="s">
        <v>855</v>
      </c>
      <c r="B1072" s="363"/>
      <c r="C1072" s="363">
        <f t="shared" si="60"/>
        <v>0</v>
      </c>
      <c r="D1072" s="25"/>
      <c r="E1072" s="542"/>
      <c r="F1072" s="543"/>
      <c r="G1072" s="542"/>
      <c r="H1072" s="518"/>
      <c r="I1072" s="519"/>
      <c r="J1072" s="519"/>
      <c r="K1072" s="519"/>
      <c r="L1072" s="519"/>
      <c r="M1072" s="519"/>
      <c r="N1072" s="519"/>
      <c r="O1072" s="519"/>
      <c r="P1072" s="519"/>
      <c r="Q1072" s="519"/>
      <c r="R1072" s="519"/>
      <c r="S1072" s="519"/>
      <c r="T1072" s="519"/>
      <c r="U1072" s="519"/>
      <c r="V1072" s="519"/>
      <c r="W1072" s="519"/>
      <c r="X1072" s="519"/>
      <c r="Y1072" s="519"/>
      <c r="Z1072" s="519"/>
      <c r="AA1072" s="519"/>
      <c r="AB1072" s="519"/>
      <c r="AC1072" s="519"/>
      <c r="AD1072" s="519"/>
      <c r="AE1072" s="519"/>
      <c r="AF1072" s="519"/>
      <c r="HQ1072" s="519"/>
      <c r="HR1072" s="519"/>
      <c r="HS1072" s="519"/>
      <c r="HT1072" s="519"/>
      <c r="HU1072" s="519"/>
      <c r="HV1072" s="519"/>
      <c r="HW1072" s="519"/>
      <c r="HX1072" s="519"/>
      <c r="HY1072" s="519"/>
      <c r="HZ1072" s="519"/>
      <c r="IA1072" s="519"/>
      <c r="IB1072" s="519"/>
      <c r="IC1072" s="519"/>
      <c r="ID1072" s="519"/>
      <c r="IE1072" s="519"/>
      <c r="IF1072" s="519"/>
      <c r="IG1072" s="519"/>
      <c r="IH1072" s="519"/>
      <c r="II1072" s="519"/>
      <c r="IJ1072" s="519"/>
      <c r="IK1072" s="519"/>
      <c r="IL1072" s="519"/>
      <c r="IM1072" s="519"/>
      <c r="IN1072" s="519"/>
      <c r="IO1072" s="519"/>
      <c r="IP1072" s="519"/>
      <c r="IQ1072" s="519"/>
      <c r="IR1072" s="519"/>
      <c r="IS1072" s="519"/>
      <c r="IT1072" s="519"/>
      <c r="IU1072" s="519"/>
      <c r="IV1072" s="519"/>
    </row>
    <row r="1073" spans="1:256" s="510" customFormat="1" ht="24.75" customHeight="1" hidden="1">
      <c r="A1073" s="541" t="s">
        <v>856</v>
      </c>
      <c r="B1073" s="363"/>
      <c r="C1073" s="363">
        <f t="shared" si="60"/>
        <v>0</v>
      </c>
      <c r="D1073" s="25"/>
      <c r="E1073" s="542"/>
      <c r="F1073" s="543"/>
      <c r="G1073" s="542"/>
      <c r="H1073" s="518"/>
      <c r="I1073" s="519"/>
      <c r="J1073" s="519"/>
      <c r="K1073" s="519"/>
      <c r="L1073" s="519"/>
      <c r="M1073" s="519"/>
      <c r="N1073" s="519"/>
      <c r="O1073" s="519"/>
      <c r="P1073" s="519"/>
      <c r="Q1073" s="519"/>
      <c r="R1073" s="519"/>
      <c r="S1073" s="519"/>
      <c r="T1073" s="519"/>
      <c r="U1073" s="519"/>
      <c r="V1073" s="519"/>
      <c r="W1073" s="519"/>
      <c r="X1073" s="519"/>
      <c r="Y1073" s="519"/>
      <c r="Z1073" s="519"/>
      <c r="AA1073" s="519"/>
      <c r="AB1073" s="519"/>
      <c r="AC1073" s="519"/>
      <c r="AD1073" s="519"/>
      <c r="AE1073" s="519"/>
      <c r="AF1073" s="519"/>
      <c r="HQ1073" s="519"/>
      <c r="HR1073" s="519"/>
      <c r="HS1073" s="519"/>
      <c r="HT1073" s="519"/>
      <c r="HU1073" s="519"/>
      <c r="HV1073" s="519"/>
      <c r="HW1073" s="519"/>
      <c r="HX1073" s="519"/>
      <c r="HY1073" s="519"/>
      <c r="HZ1073" s="519"/>
      <c r="IA1073" s="519"/>
      <c r="IB1073" s="519"/>
      <c r="IC1073" s="519"/>
      <c r="ID1073" s="519"/>
      <c r="IE1073" s="519"/>
      <c r="IF1073" s="519"/>
      <c r="IG1073" s="519"/>
      <c r="IH1073" s="519"/>
      <c r="II1073" s="519"/>
      <c r="IJ1073" s="519"/>
      <c r="IK1073" s="519"/>
      <c r="IL1073" s="519"/>
      <c r="IM1073" s="519"/>
      <c r="IN1073" s="519"/>
      <c r="IO1073" s="519"/>
      <c r="IP1073" s="519"/>
      <c r="IQ1073" s="519"/>
      <c r="IR1073" s="519"/>
      <c r="IS1073" s="519"/>
      <c r="IT1073" s="519"/>
      <c r="IU1073" s="519"/>
      <c r="IV1073" s="519"/>
    </row>
    <row r="1074" spans="1:256" s="510" customFormat="1" ht="24.75" customHeight="1" hidden="1">
      <c r="A1074" s="541" t="s">
        <v>857</v>
      </c>
      <c r="B1074" s="363"/>
      <c r="C1074" s="363">
        <f t="shared" si="60"/>
        <v>0</v>
      </c>
      <c r="D1074" s="25"/>
      <c r="E1074" s="542"/>
      <c r="F1074" s="543"/>
      <c r="G1074" s="542"/>
      <c r="H1074" s="518"/>
      <c r="I1074" s="519"/>
      <c r="J1074" s="519"/>
      <c r="K1074" s="519"/>
      <c r="L1074" s="519"/>
      <c r="M1074" s="519"/>
      <c r="N1074" s="519"/>
      <c r="O1074" s="519"/>
      <c r="P1074" s="519"/>
      <c r="Q1074" s="519"/>
      <c r="R1074" s="519"/>
      <c r="S1074" s="519"/>
      <c r="T1074" s="519"/>
      <c r="U1074" s="519"/>
      <c r="V1074" s="519"/>
      <c r="W1074" s="519"/>
      <c r="X1074" s="519"/>
      <c r="Y1074" s="519"/>
      <c r="Z1074" s="519"/>
      <c r="AA1074" s="519"/>
      <c r="AB1074" s="519"/>
      <c r="AC1074" s="519"/>
      <c r="AD1074" s="519"/>
      <c r="AE1074" s="519"/>
      <c r="AF1074" s="519"/>
      <c r="HQ1074" s="519"/>
      <c r="HR1074" s="519"/>
      <c r="HS1074" s="519"/>
      <c r="HT1074" s="519"/>
      <c r="HU1074" s="519"/>
      <c r="HV1074" s="519"/>
      <c r="HW1074" s="519"/>
      <c r="HX1074" s="519"/>
      <c r="HY1074" s="519"/>
      <c r="HZ1074" s="519"/>
      <c r="IA1074" s="519"/>
      <c r="IB1074" s="519"/>
      <c r="IC1074" s="519"/>
      <c r="ID1074" s="519"/>
      <c r="IE1074" s="519"/>
      <c r="IF1074" s="519"/>
      <c r="IG1074" s="519"/>
      <c r="IH1074" s="519"/>
      <c r="II1074" s="519"/>
      <c r="IJ1074" s="519"/>
      <c r="IK1074" s="519"/>
      <c r="IL1074" s="519"/>
      <c r="IM1074" s="519"/>
      <c r="IN1074" s="519"/>
      <c r="IO1074" s="519"/>
      <c r="IP1074" s="519"/>
      <c r="IQ1074" s="519"/>
      <c r="IR1074" s="519"/>
      <c r="IS1074" s="519"/>
      <c r="IT1074" s="519"/>
      <c r="IU1074" s="519"/>
      <c r="IV1074" s="519"/>
    </row>
    <row r="1075" spans="1:256" s="509" customFormat="1" ht="39.75" customHeight="1" hidden="1">
      <c r="A1075" s="541" t="s">
        <v>858</v>
      </c>
      <c r="B1075" s="363"/>
      <c r="C1075" s="363">
        <f t="shared" si="60"/>
        <v>0</v>
      </c>
      <c r="D1075" s="25"/>
      <c r="E1075" s="542"/>
      <c r="F1075" s="537">
        <v>0</v>
      </c>
      <c r="G1075" s="542"/>
      <c r="H1075" s="518"/>
      <c r="I1075" s="519"/>
      <c r="J1075" s="519"/>
      <c r="K1075" s="519"/>
      <c r="L1075" s="519"/>
      <c r="M1075" s="519"/>
      <c r="N1075" s="519"/>
      <c r="O1075" s="519"/>
      <c r="P1075" s="519"/>
      <c r="Q1075" s="519"/>
      <c r="R1075" s="519"/>
      <c r="S1075" s="519"/>
      <c r="T1075" s="519"/>
      <c r="U1075" s="519"/>
      <c r="V1075" s="519"/>
      <c r="W1075" s="519"/>
      <c r="X1075" s="519"/>
      <c r="Y1075" s="519"/>
      <c r="Z1075" s="519"/>
      <c r="AA1075" s="519"/>
      <c r="AB1075" s="519"/>
      <c r="AC1075" s="519"/>
      <c r="AD1075" s="519"/>
      <c r="AE1075" s="519"/>
      <c r="AF1075" s="519"/>
      <c r="HQ1075" s="519"/>
      <c r="HR1075" s="519"/>
      <c r="HS1075" s="519"/>
      <c r="HT1075" s="519"/>
      <c r="HU1075" s="519"/>
      <c r="HV1075" s="519"/>
      <c r="HW1075" s="519"/>
      <c r="HX1075" s="519"/>
      <c r="HY1075" s="519"/>
      <c r="HZ1075" s="519"/>
      <c r="IA1075" s="519"/>
      <c r="IB1075" s="519"/>
      <c r="IC1075" s="519"/>
      <c r="ID1075" s="519"/>
      <c r="IE1075" s="519"/>
      <c r="IF1075" s="519"/>
      <c r="IG1075" s="519"/>
      <c r="IH1075" s="519"/>
      <c r="II1075" s="519"/>
      <c r="IJ1075" s="519"/>
      <c r="IK1075" s="519"/>
      <c r="IL1075" s="519"/>
      <c r="IM1075" s="519"/>
      <c r="IN1075" s="519"/>
      <c r="IO1075" s="519"/>
      <c r="IP1075" s="519"/>
      <c r="IQ1075" s="519"/>
      <c r="IR1075" s="519"/>
      <c r="IS1075" s="519"/>
      <c r="IT1075" s="519"/>
      <c r="IU1075" s="519"/>
      <c r="IV1075" s="519"/>
    </row>
    <row r="1076" spans="1:8" s="508" customFormat="1" ht="24.75" customHeight="1" hidden="1">
      <c r="A1076" s="541" t="s">
        <v>859</v>
      </c>
      <c r="B1076" s="363"/>
      <c r="C1076" s="363">
        <f t="shared" si="60"/>
        <v>0</v>
      </c>
      <c r="D1076" s="25"/>
      <c r="E1076" s="542"/>
      <c r="F1076" s="539">
        <v>0</v>
      </c>
      <c r="G1076" s="542"/>
      <c r="H1076" s="544"/>
    </row>
    <row r="1077" spans="1:256" s="506" customFormat="1" ht="24.75" customHeight="1" hidden="1">
      <c r="A1077" s="541" t="s">
        <v>860</v>
      </c>
      <c r="B1077" s="363"/>
      <c r="C1077" s="363">
        <f t="shared" si="60"/>
        <v>0</v>
      </c>
      <c r="D1077" s="25"/>
      <c r="E1077" s="542"/>
      <c r="F1077" s="543">
        <v>0</v>
      </c>
      <c r="G1077" s="542"/>
      <c r="H1077" s="518"/>
      <c r="I1077" s="519"/>
      <c r="J1077" s="519"/>
      <c r="K1077" s="519"/>
      <c r="L1077" s="519"/>
      <c r="M1077" s="519"/>
      <c r="N1077" s="519"/>
      <c r="O1077" s="519"/>
      <c r="P1077" s="519"/>
      <c r="Q1077" s="519"/>
      <c r="R1077" s="519"/>
      <c r="S1077" s="519"/>
      <c r="T1077" s="519"/>
      <c r="U1077" s="519"/>
      <c r="V1077" s="519"/>
      <c r="W1077" s="519"/>
      <c r="X1077" s="519"/>
      <c r="Y1077" s="519"/>
      <c r="Z1077" s="519"/>
      <c r="AA1077" s="519"/>
      <c r="AB1077" s="519"/>
      <c r="AC1077" s="519"/>
      <c r="AD1077" s="519"/>
      <c r="AE1077" s="519"/>
      <c r="AF1077" s="519"/>
      <c r="HQ1077" s="519"/>
      <c r="HR1077" s="519"/>
      <c r="HS1077" s="519"/>
      <c r="HT1077" s="519"/>
      <c r="HU1077" s="519"/>
      <c r="HV1077" s="519"/>
      <c r="HW1077" s="519"/>
      <c r="HX1077" s="519"/>
      <c r="HY1077" s="519"/>
      <c r="HZ1077" s="519"/>
      <c r="IA1077" s="519"/>
      <c r="IB1077" s="519"/>
      <c r="IC1077" s="519"/>
      <c r="ID1077" s="519"/>
      <c r="IE1077" s="519"/>
      <c r="IF1077" s="519"/>
      <c r="IG1077" s="519"/>
      <c r="IH1077" s="519"/>
      <c r="II1077" s="519"/>
      <c r="IJ1077" s="519"/>
      <c r="IK1077" s="519"/>
      <c r="IL1077" s="519"/>
      <c r="IM1077" s="519"/>
      <c r="IN1077" s="519"/>
      <c r="IO1077" s="519"/>
      <c r="IP1077" s="519"/>
      <c r="IQ1077" s="519"/>
      <c r="IR1077" s="519"/>
      <c r="IS1077" s="519"/>
      <c r="IT1077" s="519"/>
      <c r="IU1077" s="519"/>
      <c r="IV1077" s="519"/>
    </row>
    <row r="1078" spans="1:256" s="511" customFormat="1" ht="24.75" customHeight="1" hidden="1">
      <c r="A1078" s="541" t="s">
        <v>805</v>
      </c>
      <c r="B1078" s="363"/>
      <c r="C1078" s="363">
        <f t="shared" si="60"/>
        <v>0</v>
      </c>
      <c r="D1078" s="25"/>
      <c r="E1078" s="542"/>
      <c r="F1078" s="543">
        <v>0</v>
      </c>
      <c r="G1078" s="542"/>
      <c r="H1078" s="518"/>
      <c r="I1078" s="519"/>
      <c r="J1078" s="519"/>
      <c r="K1078" s="519"/>
      <c r="L1078" s="519"/>
      <c r="M1078" s="519"/>
      <c r="N1078" s="519"/>
      <c r="O1078" s="519"/>
      <c r="P1078" s="519"/>
      <c r="Q1078" s="519"/>
      <c r="R1078" s="519"/>
      <c r="S1078" s="519"/>
      <c r="T1078" s="519"/>
      <c r="U1078" s="519"/>
      <c r="V1078" s="519"/>
      <c r="W1078" s="519"/>
      <c r="X1078" s="519"/>
      <c r="Y1078" s="519"/>
      <c r="Z1078" s="519"/>
      <c r="AA1078" s="519"/>
      <c r="AB1078" s="519"/>
      <c r="AC1078" s="519"/>
      <c r="AD1078" s="519"/>
      <c r="AE1078" s="519"/>
      <c r="AF1078" s="519"/>
      <c r="HQ1078" s="519"/>
      <c r="HR1078" s="519"/>
      <c r="HS1078" s="519"/>
      <c r="HT1078" s="519"/>
      <c r="HU1078" s="519"/>
      <c r="HV1078" s="519"/>
      <c r="HW1078" s="519"/>
      <c r="HX1078" s="519"/>
      <c r="HY1078" s="519"/>
      <c r="HZ1078" s="519"/>
      <c r="IA1078" s="519"/>
      <c r="IB1078" s="519"/>
      <c r="IC1078" s="519"/>
      <c r="ID1078" s="519"/>
      <c r="IE1078" s="519"/>
      <c r="IF1078" s="519"/>
      <c r="IG1078" s="519"/>
      <c r="IH1078" s="519"/>
      <c r="II1078" s="519"/>
      <c r="IJ1078" s="519"/>
      <c r="IK1078" s="519"/>
      <c r="IL1078" s="519"/>
      <c r="IM1078" s="519"/>
      <c r="IN1078" s="519"/>
      <c r="IO1078" s="519"/>
      <c r="IP1078" s="519"/>
      <c r="IQ1078" s="519"/>
      <c r="IR1078" s="519"/>
      <c r="IS1078" s="519"/>
      <c r="IT1078" s="519"/>
      <c r="IU1078" s="519"/>
      <c r="IV1078" s="519"/>
    </row>
    <row r="1079" spans="1:256" s="506" customFormat="1" ht="24.75" customHeight="1">
      <c r="A1079" s="541" t="s">
        <v>861</v>
      </c>
      <c r="B1079" s="363"/>
      <c r="C1079" s="363">
        <f t="shared" si="60"/>
        <v>0</v>
      </c>
      <c r="D1079" s="25"/>
      <c r="E1079" s="542"/>
      <c r="F1079" s="543">
        <v>0</v>
      </c>
      <c r="G1079" s="542"/>
      <c r="H1079" s="518"/>
      <c r="I1079" s="519"/>
      <c r="J1079" s="519"/>
      <c r="K1079" s="519"/>
      <c r="L1079" s="519"/>
      <c r="M1079" s="519"/>
      <c r="N1079" s="519"/>
      <c r="O1079" s="519"/>
      <c r="P1079" s="519"/>
      <c r="Q1079" s="519"/>
      <c r="R1079" s="519"/>
      <c r="S1079" s="519"/>
      <c r="T1079" s="519"/>
      <c r="U1079" s="519"/>
      <c r="V1079" s="519"/>
      <c r="W1079" s="519"/>
      <c r="X1079" s="519"/>
      <c r="Y1079" s="519"/>
      <c r="Z1079" s="519"/>
      <c r="AA1079" s="519"/>
      <c r="AB1079" s="519"/>
      <c r="AC1079" s="519"/>
      <c r="AD1079" s="519"/>
      <c r="AE1079" s="519"/>
      <c r="AF1079" s="519"/>
      <c r="HQ1079" s="519"/>
      <c r="HR1079" s="519"/>
      <c r="HS1079" s="519"/>
      <c r="HT1079" s="519"/>
      <c r="HU1079" s="519"/>
      <c r="HV1079" s="519"/>
      <c r="HW1079" s="519"/>
      <c r="HX1079" s="519"/>
      <c r="HY1079" s="519"/>
      <c r="HZ1079" s="519"/>
      <c r="IA1079" s="519"/>
      <c r="IB1079" s="519"/>
      <c r="IC1079" s="519"/>
      <c r="ID1079" s="519"/>
      <c r="IE1079" s="519"/>
      <c r="IF1079" s="519"/>
      <c r="IG1079" s="519"/>
      <c r="IH1079" s="519"/>
      <c r="II1079" s="519"/>
      <c r="IJ1079" s="519"/>
      <c r="IK1079" s="519"/>
      <c r="IL1079" s="519"/>
      <c r="IM1079" s="519"/>
      <c r="IN1079" s="519"/>
      <c r="IO1079" s="519"/>
      <c r="IP1079" s="519"/>
      <c r="IQ1079" s="519"/>
      <c r="IR1079" s="519"/>
      <c r="IS1079" s="519"/>
      <c r="IT1079" s="519"/>
      <c r="IU1079" s="519"/>
      <c r="IV1079" s="519"/>
    </row>
    <row r="1080" spans="1:256" s="509" customFormat="1" ht="39.75" customHeight="1">
      <c r="A1080" s="541" t="s">
        <v>862</v>
      </c>
      <c r="B1080" s="363">
        <v>124</v>
      </c>
      <c r="C1080" s="363">
        <f t="shared" si="60"/>
        <v>123</v>
      </c>
      <c r="D1080" s="25">
        <v>123</v>
      </c>
      <c r="E1080" s="542">
        <f>D1080/C1080</f>
        <v>1</v>
      </c>
      <c r="F1080" s="543">
        <v>110</v>
      </c>
      <c r="G1080" s="542">
        <f>(D1080-F1080)/F1080</f>
        <v>0.11818181818181818</v>
      </c>
      <c r="H1080" s="518"/>
      <c r="I1080" s="519"/>
      <c r="J1080" s="519"/>
      <c r="K1080" s="519"/>
      <c r="L1080" s="519"/>
      <c r="M1080" s="519"/>
      <c r="N1080" s="519"/>
      <c r="O1080" s="519"/>
      <c r="P1080" s="519"/>
      <c r="Q1080" s="519"/>
      <c r="R1080" s="519"/>
      <c r="S1080" s="519"/>
      <c r="T1080" s="519"/>
      <c r="U1080" s="519"/>
      <c r="V1080" s="519"/>
      <c r="W1080" s="519"/>
      <c r="X1080" s="519"/>
      <c r="Y1080" s="519"/>
      <c r="Z1080" s="519"/>
      <c r="AA1080" s="519"/>
      <c r="AB1080" s="519"/>
      <c r="AC1080" s="519"/>
      <c r="AD1080" s="519"/>
      <c r="AE1080" s="519"/>
      <c r="AF1080" s="519"/>
      <c r="HQ1080" s="519"/>
      <c r="HR1080" s="519"/>
      <c r="HS1080" s="519"/>
      <c r="HT1080" s="519"/>
      <c r="HU1080" s="519"/>
      <c r="HV1080" s="519"/>
      <c r="HW1080" s="519"/>
      <c r="HX1080" s="519"/>
      <c r="HY1080" s="519"/>
      <c r="HZ1080" s="519"/>
      <c r="IA1080" s="519"/>
      <c r="IB1080" s="519"/>
      <c r="IC1080" s="519"/>
      <c r="ID1080" s="519"/>
      <c r="IE1080" s="519"/>
      <c r="IF1080" s="519"/>
      <c r="IG1080" s="519"/>
      <c r="IH1080" s="519"/>
      <c r="II1080" s="519"/>
      <c r="IJ1080" s="519"/>
      <c r="IK1080" s="519"/>
      <c r="IL1080" s="519"/>
      <c r="IM1080" s="519"/>
      <c r="IN1080" s="519"/>
      <c r="IO1080" s="519"/>
      <c r="IP1080" s="519"/>
      <c r="IQ1080" s="519"/>
      <c r="IR1080" s="519"/>
      <c r="IS1080" s="519"/>
      <c r="IT1080" s="519"/>
      <c r="IU1080" s="519"/>
      <c r="IV1080" s="519"/>
    </row>
    <row r="1081" spans="1:8" s="508" customFormat="1" ht="24.75" customHeight="1" hidden="1">
      <c r="A1081" s="534" t="s">
        <v>863</v>
      </c>
      <c r="B1081" s="360">
        <f>SUM(B1082:B1087)</f>
        <v>0</v>
      </c>
      <c r="C1081" s="360">
        <f t="shared" si="60"/>
        <v>0</v>
      </c>
      <c r="D1081" s="360">
        <f>SUM(D1082:D1087)</f>
        <v>0</v>
      </c>
      <c r="E1081" s="536"/>
      <c r="F1081" s="539">
        <f>SUM(F1082:F1087)</f>
        <v>0</v>
      </c>
      <c r="G1081" s="536"/>
      <c r="H1081" s="540">
        <f>SUM(H1082:H1087)</f>
        <v>0</v>
      </c>
    </row>
    <row r="1082" spans="1:256" s="506" customFormat="1" ht="24.75" customHeight="1" hidden="1">
      <c r="A1082" s="541" t="s">
        <v>45</v>
      </c>
      <c r="B1082" s="363"/>
      <c r="C1082" s="363">
        <f t="shared" si="60"/>
        <v>0</v>
      </c>
      <c r="D1082" s="363"/>
      <c r="E1082" s="542"/>
      <c r="F1082" s="543"/>
      <c r="G1082" s="542"/>
      <c r="H1082" s="518"/>
      <c r="I1082" s="519"/>
      <c r="J1082" s="519"/>
      <c r="K1082" s="519"/>
      <c r="L1082" s="519"/>
      <c r="M1082" s="519"/>
      <c r="N1082" s="519"/>
      <c r="O1082" s="519"/>
      <c r="P1082" s="519"/>
      <c r="Q1082" s="519"/>
      <c r="R1082" s="519"/>
      <c r="S1082" s="519"/>
      <c r="T1082" s="519"/>
      <c r="U1082" s="519"/>
      <c r="V1082" s="519"/>
      <c r="W1082" s="519"/>
      <c r="X1082" s="519"/>
      <c r="Y1082" s="519"/>
      <c r="Z1082" s="519"/>
      <c r="AA1082" s="519"/>
      <c r="AB1082" s="519"/>
      <c r="AC1082" s="519"/>
      <c r="AD1082" s="519"/>
      <c r="AE1082" s="519"/>
      <c r="AF1082" s="519"/>
      <c r="HQ1082" s="519"/>
      <c r="HR1082" s="519"/>
      <c r="HS1082" s="519"/>
      <c r="HT1082" s="519"/>
      <c r="HU1082" s="519"/>
      <c r="HV1082" s="519"/>
      <c r="HW1082" s="519"/>
      <c r="HX1082" s="519"/>
      <c r="HY1082" s="519"/>
      <c r="HZ1082" s="519"/>
      <c r="IA1082" s="519"/>
      <c r="IB1082" s="519"/>
      <c r="IC1082" s="519"/>
      <c r="ID1082" s="519"/>
      <c r="IE1082" s="519"/>
      <c r="IF1082" s="519"/>
      <c r="IG1082" s="519"/>
      <c r="IH1082" s="519"/>
      <c r="II1082" s="519"/>
      <c r="IJ1082" s="519"/>
      <c r="IK1082" s="519"/>
      <c r="IL1082" s="519"/>
      <c r="IM1082" s="519"/>
      <c r="IN1082" s="519"/>
      <c r="IO1082" s="519"/>
      <c r="IP1082" s="519"/>
      <c r="IQ1082" s="519"/>
      <c r="IR1082" s="519"/>
      <c r="IS1082" s="519"/>
      <c r="IT1082" s="519"/>
      <c r="IU1082" s="519"/>
      <c r="IV1082" s="519"/>
    </row>
    <row r="1083" spans="1:8" s="508" customFormat="1" ht="24.75" customHeight="1" hidden="1">
      <c r="A1083" s="541" t="s">
        <v>46</v>
      </c>
      <c r="B1083" s="363"/>
      <c r="C1083" s="363">
        <f t="shared" si="60"/>
        <v>0</v>
      </c>
      <c r="D1083" s="363"/>
      <c r="E1083" s="542"/>
      <c r="F1083" s="543"/>
      <c r="G1083" s="542"/>
      <c r="H1083" s="544"/>
    </row>
    <row r="1084" spans="1:256" s="506" customFormat="1" ht="24.75" customHeight="1" hidden="1">
      <c r="A1084" s="541" t="s">
        <v>47</v>
      </c>
      <c r="B1084" s="363"/>
      <c r="C1084" s="363">
        <f t="shared" si="60"/>
        <v>0</v>
      </c>
      <c r="D1084" s="363"/>
      <c r="E1084" s="542"/>
      <c r="F1084" s="543"/>
      <c r="G1084" s="542"/>
      <c r="H1084" s="518"/>
      <c r="I1084" s="519"/>
      <c r="J1084" s="519"/>
      <c r="K1084" s="519"/>
      <c r="L1084" s="519"/>
      <c r="M1084" s="519"/>
      <c r="N1084" s="519"/>
      <c r="O1084" s="519"/>
      <c r="P1084" s="519"/>
      <c r="Q1084" s="519"/>
      <c r="R1084" s="519"/>
      <c r="S1084" s="519"/>
      <c r="T1084" s="519"/>
      <c r="U1084" s="519"/>
      <c r="V1084" s="519"/>
      <c r="W1084" s="519"/>
      <c r="X1084" s="519"/>
      <c r="Y1084" s="519"/>
      <c r="Z1084" s="519"/>
      <c r="AA1084" s="519"/>
      <c r="AB1084" s="519"/>
      <c r="AC1084" s="519"/>
      <c r="AD1084" s="519"/>
      <c r="AE1084" s="519"/>
      <c r="AF1084" s="519"/>
      <c r="HQ1084" s="519"/>
      <c r="HR1084" s="519"/>
      <c r="HS1084" s="519"/>
      <c r="HT1084" s="519"/>
      <c r="HU1084" s="519"/>
      <c r="HV1084" s="519"/>
      <c r="HW1084" s="519"/>
      <c r="HX1084" s="519"/>
      <c r="HY1084" s="519"/>
      <c r="HZ1084" s="519"/>
      <c r="IA1084" s="519"/>
      <c r="IB1084" s="519"/>
      <c r="IC1084" s="519"/>
      <c r="ID1084" s="519"/>
      <c r="IE1084" s="519"/>
      <c r="IF1084" s="519"/>
      <c r="IG1084" s="519"/>
      <c r="IH1084" s="519"/>
      <c r="II1084" s="519"/>
      <c r="IJ1084" s="519"/>
      <c r="IK1084" s="519"/>
      <c r="IL1084" s="519"/>
      <c r="IM1084" s="519"/>
      <c r="IN1084" s="519"/>
      <c r="IO1084" s="519"/>
      <c r="IP1084" s="519"/>
      <c r="IQ1084" s="519"/>
      <c r="IR1084" s="519"/>
      <c r="IS1084" s="519"/>
      <c r="IT1084" s="519"/>
      <c r="IU1084" s="519"/>
      <c r="IV1084" s="519"/>
    </row>
    <row r="1085" spans="1:256" s="511" customFormat="1" ht="24.75" customHeight="1" hidden="1">
      <c r="A1085" s="541" t="s">
        <v>864</v>
      </c>
      <c r="B1085" s="363"/>
      <c r="C1085" s="363">
        <f t="shared" si="60"/>
        <v>0</v>
      </c>
      <c r="D1085" s="363"/>
      <c r="E1085" s="542"/>
      <c r="F1085" s="543"/>
      <c r="G1085" s="542"/>
      <c r="H1085" s="518"/>
      <c r="I1085" s="519"/>
      <c r="J1085" s="519"/>
      <c r="K1085" s="519"/>
      <c r="L1085" s="519"/>
      <c r="M1085" s="519"/>
      <c r="N1085" s="519"/>
      <c r="O1085" s="519"/>
      <c r="P1085" s="519"/>
      <c r="Q1085" s="519"/>
      <c r="R1085" s="519"/>
      <c r="S1085" s="519"/>
      <c r="T1085" s="519"/>
      <c r="U1085" s="519"/>
      <c r="V1085" s="519"/>
      <c r="W1085" s="519"/>
      <c r="X1085" s="519"/>
      <c r="Y1085" s="519"/>
      <c r="Z1085" s="519"/>
      <c r="AA1085" s="519"/>
      <c r="AB1085" s="519"/>
      <c r="AC1085" s="519"/>
      <c r="AD1085" s="519"/>
      <c r="AE1085" s="519"/>
      <c r="AF1085" s="519"/>
      <c r="HQ1085" s="519"/>
      <c r="HR1085" s="519"/>
      <c r="HS1085" s="519"/>
      <c r="HT1085" s="519"/>
      <c r="HU1085" s="519"/>
      <c r="HV1085" s="519"/>
      <c r="HW1085" s="519"/>
      <c r="HX1085" s="519"/>
      <c r="HY1085" s="519"/>
      <c r="HZ1085" s="519"/>
      <c r="IA1085" s="519"/>
      <c r="IB1085" s="519"/>
      <c r="IC1085" s="519"/>
      <c r="ID1085" s="519"/>
      <c r="IE1085" s="519"/>
      <c r="IF1085" s="519"/>
      <c r="IG1085" s="519"/>
      <c r="IH1085" s="519"/>
      <c r="II1085" s="519"/>
      <c r="IJ1085" s="519"/>
      <c r="IK1085" s="519"/>
      <c r="IL1085" s="519"/>
      <c r="IM1085" s="519"/>
      <c r="IN1085" s="519"/>
      <c r="IO1085" s="519"/>
      <c r="IP1085" s="519"/>
      <c r="IQ1085" s="519"/>
      <c r="IR1085" s="519"/>
      <c r="IS1085" s="519"/>
      <c r="IT1085" s="519"/>
      <c r="IU1085" s="519"/>
      <c r="IV1085" s="519"/>
    </row>
    <row r="1086" spans="1:256" s="506" customFormat="1" ht="24.75" customHeight="1" hidden="1">
      <c r="A1086" s="541" t="s">
        <v>865</v>
      </c>
      <c r="B1086" s="363"/>
      <c r="C1086" s="363">
        <f t="shared" si="60"/>
        <v>0</v>
      </c>
      <c r="D1086" s="363"/>
      <c r="E1086" s="542"/>
      <c r="F1086" s="543"/>
      <c r="G1086" s="542"/>
      <c r="H1086" s="518"/>
      <c r="I1086" s="519"/>
      <c r="J1086" s="519"/>
      <c r="K1086" s="519"/>
      <c r="L1086" s="519"/>
      <c r="M1086" s="519"/>
      <c r="N1086" s="519"/>
      <c r="O1086" s="519"/>
      <c r="P1086" s="519"/>
      <c r="Q1086" s="519"/>
      <c r="R1086" s="519"/>
      <c r="S1086" s="519"/>
      <c r="T1086" s="519"/>
      <c r="U1086" s="519"/>
      <c r="V1086" s="519"/>
      <c r="W1086" s="519"/>
      <c r="X1086" s="519"/>
      <c r="Y1086" s="519"/>
      <c r="Z1086" s="519"/>
      <c r="AA1086" s="519"/>
      <c r="AB1086" s="519"/>
      <c r="AC1086" s="519"/>
      <c r="AD1086" s="519"/>
      <c r="AE1086" s="519"/>
      <c r="AF1086" s="519"/>
      <c r="HQ1086" s="519"/>
      <c r="HR1086" s="519"/>
      <c r="HS1086" s="519"/>
      <c r="HT1086" s="519"/>
      <c r="HU1086" s="519"/>
      <c r="HV1086" s="519"/>
      <c r="HW1086" s="519"/>
      <c r="HX1086" s="519"/>
      <c r="HY1086" s="519"/>
      <c r="HZ1086" s="519"/>
      <c r="IA1086" s="519"/>
      <c r="IB1086" s="519"/>
      <c r="IC1086" s="519"/>
      <c r="ID1086" s="519"/>
      <c r="IE1086" s="519"/>
      <c r="IF1086" s="519"/>
      <c r="IG1086" s="519"/>
      <c r="IH1086" s="519"/>
      <c r="II1086" s="519"/>
      <c r="IJ1086" s="519"/>
      <c r="IK1086" s="519"/>
      <c r="IL1086" s="519"/>
      <c r="IM1086" s="519"/>
      <c r="IN1086" s="519"/>
      <c r="IO1086" s="519"/>
      <c r="IP1086" s="519"/>
      <c r="IQ1086" s="519"/>
      <c r="IR1086" s="519"/>
      <c r="IS1086" s="519"/>
      <c r="IT1086" s="519"/>
      <c r="IU1086" s="519"/>
      <c r="IV1086" s="519"/>
    </row>
    <row r="1087" spans="1:256" s="506" customFormat="1" ht="24.75" customHeight="1" hidden="1">
      <c r="A1087" s="541" t="s">
        <v>866</v>
      </c>
      <c r="B1087" s="363"/>
      <c r="C1087" s="363">
        <f t="shared" si="60"/>
        <v>0</v>
      </c>
      <c r="D1087" s="363">
        <v>0</v>
      </c>
      <c r="E1087" s="542"/>
      <c r="F1087" s="543">
        <v>0</v>
      </c>
      <c r="G1087" s="542"/>
      <c r="H1087" s="518"/>
      <c r="I1087" s="519"/>
      <c r="J1087" s="519"/>
      <c r="K1087" s="519"/>
      <c r="L1087" s="519"/>
      <c r="M1087" s="519"/>
      <c r="N1087" s="519"/>
      <c r="O1087" s="519"/>
      <c r="P1087" s="519"/>
      <c r="Q1087" s="519"/>
      <c r="R1087" s="519"/>
      <c r="S1087" s="519"/>
      <c r="T1087" s="519"/>
      <c r="U1087" s="519"/>
      <c r="V1087" s="519"/>
      <c r="W1087" s="519"/>
      <c r="X1087" s="519"/>
      <c r="Y1087" s="519"/>
      <c r="Z1087" s="519"/>
      <c r="AA1087" s="519"/>
      <c r="AB1087" s="519"/>
      <c r="AC1087" s="519"/>
      <c r="AD1087" s="519"/>
      <c r="AE1087" s="519"/>
      <c r="AF1087" s="519"/>
      <c r="HQ1087" s="519"/>
      <c r="HR1087" s="519"/>
      <c r="HS1087" s="519"/>
      <c r="HT1087" s="519"/>
      <c r="HU1087" s="519"/>
      <c r="HV1087" s="519"/>
      <c r="HW1087" s="519"/>
      <c r="HX1087" s="519"/>
      <c r="HY1087" s="519"/>
      <c r="HZ1087" s="519"/>
      <c r="IA1087" s="519"/>
      <c r="IB1087" s="519"/>
      <c r="IC1087" s="519"/>
      <c r="ID1087" s="519"/>
      <c r="IE1087" s="519"/>
      <c r="IF1087" s="519"/>
      <c r="IG1087" s="519"/>
      <c r="IH1087" s="519"/>
      <c r="II1087" s="519"/>
      <c r="IJ1087" s="519"/>
      <c r="IK1087" s="519"/>
      <c r="IL1087" s="519"/>
      <c r="IM1087" s="519"/>
      <c r="IN1087" s="519"/>
      <c r="IO1087" s="519"/>
      <c r="IP1087" s="519"/>
      <c r="IQ1087" s="519"/>
      <c r="IR1087" s="519"/>
      <c r="IS1087" s="519"/>
      <c r="IT1087" s="519"/>
      <c r="IU1087" s="519"/>
      <c r="IV1087" s="519"/>
    </row>
    <row r="1088" spans="1:8" s="508" customFormat="1" ht="24.75" customHeight="1">
      <c r="A1088" s="534" t="s">
        <v>867</v>
      </c>
      <c r="B1088" s="360">
        <f>SUM(B1089:B1094)</f>
        <v>16</v>
      </c>
      <c r="C1088" s="360">
        <f t="shared" si="60"/>
        <v>119</v>
      </c>
      <c r="D1088" s="360">
        <f>SUM(D1089:D1094)</f>
        <v>16</v>
      </c>
      <c r="E1088" s="536">
        <f>D1088/C1088</f>
        <v>0.13445378151260504</v>
      </c>
      <c r="F1088" s="539">
        <f>SUM(F1089:F1094)</f>
        <v>0</v>
      </c>
      <c r="G1088" s="536"/>
      <c r="H1088" s="540">
        <f>SUM(H1089:H1094)</f>
        <v>103</v>
      </c>
    </row>
    <row r="1089" spans="1:256" s="506" customFormat="1" ht="24.75" customHeight="1">
      <c r="A1089" s="541" t="s">
        <v>45</v>
      </c>
      <c r="B1089" s="363"/>
      <c r="C1089" s="363">
        <f t="shared" si="60"/>
        <v>0</v>
      </c>
      <c r="D1089" s="25"/>
      <c r="E1089" s="542"/>
      <c r="F1089" s="543">
        <v>0</v>
      </c>
      <c r="G1089" s="542"/>
      <c r="H1089" s="518"/>
      <c r="I1089" s="519"/>
      <c r="J1089" s="519"/>
      <c r="K1089" s="519"/>
      <c r="L1089" s="519"/>
      <c r="M1089" s="519"/>
      <c r="N1089" s="519"/>
      <c r="O1089" s="519"/>
      <c r="P1089" s="519"/>
      <c r="Q1089" s="519"/>
      <c r="R1089" s="519"/>
      <c r="S1089" s="519"/>
      <c r="T1089" s="519"/>
      <c r="U1089" s="519"/>
      <c r="V1089" s="519"/>
      <c r="W1089" s="519"/>
      <c r="X1089" s="519"/>
      <c r="Y1089" s="519"/>
      <c r="Z1089" s="519"/>
      <c r="AA1089" s="519"/>
      <c r="AB1089" s="519"/>
      <c r="AC1089" s="519"/>
      <c r="AD1089" s="519"/>
      <c r="AE1089" s="519"/>
      <c r="AF1089" s="519"/>
      <c r="HQ1089" s="519"/>
      <c r="HR1089" s="519"/>
      <c r="HS1089" s="519"/>
      <c r="HT1089" s="519"/>
      <c r="HU1089" s="519"/>
      <c r="HV1089" s="519"/>
      <c r="HW1089" s="519"/>
      <c r="HX1089" s="519"/>
      <c r="HY1089" s="519"/>
      <c r="HZ1089" s="519"/>
      <c r="IA1089" s="519"/>
      <c r="IB1089" s="519"/>
      <c r="IC1089" s="519"/>
      <c r="ID1089" s="519"/>
      <c r="IE1089" s="519"/>
      <c r="IF1089" s="519"/>
      <c r="IG1089" s="519"/>
      <c r="IH1089" s="519"/>
      <c r="II1089" s="519"/>
      <c r="IJ1089" s="519"/>
      <c r="IK1089" s="519"/>
      <c r="IL1089" s="519"/>
      <c r="IM1089" s="519"/>
      <c r="IN1089" s="519"/>
      <c r="IO1089" s="519"/>
      <c r="IP1089" s="519"/>
      <c r="IQ1089" s="519"/>
      <c r="IR1089" s="519"/>
      <c r="IS1089" s="519"/>
      <c r="IT1089" s="519"/>
      <c r="IU1089" s="519"/>
      <c r="IV1089" s="519"/>
    </row>
    <row r="1090" spans="1:256" s="511" customFormat="1" ht="24.75" customHeight="1" hidden="1">
      <c r="A1090" s="541" t="s">
        <v>46</v>
      </c>
      <c r="B1090" s="363"/>
      <c r="C1090" s="363">
        <f t="shared" si="60"/>
        <v>0</v>
      </c>
      <c r="D1090" s="25"/>
      <c r="E1090" s="542"/>
      <c r="F1090" s="543">
        <v>0</v>
      </c>
      <c r="G1090" s="542"/>
      <c r="H1090" s="518"/>
      <c r="I1090" s="519"/>
      <c r="J1090" s="519"/>
      <c r="K1090" s="519"/>
      <c r="L1090" s="519"/>
      <c r="M1090" s="519"/>
      <c r="N1090" s="519"/>
      <c r="O1090" s="519"/>
      <c r="P1090" s="519"/>
      <c r="Q1090" s="519"/>
      <c r="R1090" s="519"/>
      <c r="S1090" s="519"/>
      <c r="T1090" s="519"/>
      <c r="U1090" s="519"/>
      <c r="V1090" s="519"/>
      <c r="W1090" s="519"/>
      <c r="X1090" s="519"/>
      <c r="Y1090" s="519"/>
      <c r="Z1090" s="519"/>
      <c r="AA1090" s="519"/>
      <c r="AB1090" s="519"/>
      <c r="AC1090" s="519"/>
      <c r="AD1090" s="519"/>
      <c r="AE1090" s="519"/>
      <c r="AF1090" s="519"/>
      <c r="HQ1090" s="519"/>
      <c r="HR1090" s="519"/>
      <c r="HS1090" s="519"/>
      <c r="HT1090" s="519"/>
      <c r="HU1090" s="519"/>
      <c r="HV1090" s="519"/>
      <c r="HW1090" s="519"/>
      <c r="HX1090" s="519"/>
      <c r="HY1090" s="519"/>
      <c r="HZ1090" s="519"/>
      <c r="IA1090" s="519"/>
      <c r="IB1090" s="519"/>
      <c r="IC1090" s="519"/>
      <c r="ID1090" s="519"/>
      <c r="IE1090" s="519"/>
      <c r="IF1090" s="519"/>
      <c r="IG1090" s="519"/>
      <c r="IH1090" s="519"/>
      <c r="II1090" s="519"/>
      <c r="IJ1090" s="519"/>
      <c r="IK1090" s="519"/>
      <c r="IL1090" s="519"/>
      <c r="IM1090" s="519"/>
      <c r="IN1090" s="519"/>
      <c r="IO1090" s="519"/>
      <c r="IP1090" s="519"/>
      <c r="IQ1090" s="519"/>
      <c r="IR1090" s="519"/>
      <c r="IS1090" s="519"/>
      <c r="IT1090" s="519"/>
      <c r="IU1090" s="519"/>
      <c r="IV1090" s="519"/>
    </row>
    <row r="1091" spans="1:8" s="508" customFormat="1" ht="24.75" customHeight="1" hidden="1">
      <c r="A1091" s="541" t="s">
        <v>47</v>
      </c>
      <c r="B1091" s="363"/>
      <c r="C1091" s="363">
        <f t="shared" si="60"/>
        <v>0</v>
      </c>
      <c r="D1091" s="25"/>
      <c r="E1091" s="542"/>
      <c r="F1091" s="543">
        <v>0</v>
      </c>
      <c r="G1091" s="542"/>
      <c r="H1091" s="544"/>
    </row>
    <row r="1092" spans="1:8" s="508" customFormat="1" ht="39.75" customHeight="1" hidden="1">
      <c r="A1092" s="541" t="s">
        <v>868</v>
      </c>
      <c r="B1092" s="363"/>
      <c r="C1092" s="363">
        <f t="shared" si="60"/>
        <v>0</v>
      </c>
      <c r="D1092" s="25"/>
      <c r="E1092" s="542"/>
      <c r="F1092" s="543">
        <f>SUM(F1093:F1098)</f>
        <v>0</v>
      </c>
      <c r="G1092" s="542"/>
      <c r="H1092" s="544"/>
    </row>
    <row r="1093" spans="1:256" s="511" customFormat="1" ht="24.75" customHeight="1">
      <c r="A1093" s="541" t="s">
        <v>869</v>
      </c>
      <c r="B1093" s="363">
        <v>16</v>
      </c>
      <c r="C1093" s="363">
        <f t="shared" si="60"/>
        <v>119</v>
      </c>
      <c r="D1093" s="25">
        <v>16</v>
      </c>
      <c r="E1093" s="542">
        <f>D1093/C1093</f>
        <v>0.13445378151260504</v>
      </c>
      <c r="F1093" s="543">
        <v>0</v>
      </c>
      <c r="G1093" s="542"/>
      <c r="H1093" s="518">
        <v>103</v>
      </c>
      <c r="I1093" s="519"/>
      <c r="J1093" s="519"/>
      <c r="K1093" s="519"/>
      <c r="L1093" s="519"/>
      <c r="M1093" s="519"/>
      <c r="N1093" s="519"/>
      <c r="O1093" s="519"/>
      <c r="P1093" s="519"/>
      <c r="Q1093" s="519"/>
      <c r="R1093" s="519"/>
      <c r="S1093" s="519"/>
      <c r="T1093" s="519"/>
      <c r="U1093" s="519"/>
      <c r="V1093" s="519"/>
      <c r="W1093" s="519"/>
      <c r="X1093" s="519"/>
      <c r="Y1093" s="519"/>
      <c r="Z1093" s="519"/>
      <c r="AA1093" s="519"/>
      <c r="AB1093" s="519"/>
      <c r="AC1093" s="519"/>
      <c r="AD1093" s="519"/>
      <c r="AE1093" s="519"/>
      <c r="AF1093" s="519"/>
      <c r="HQ1093" s="519"/>
      <c r="HR1093" s="519"/>
      <c r="HS1093" s="519"/>
      <c r="HT1093" s="519"/>
      <c r="HU1093" s="519"/>
      <c r="HV1093" s="519"/>
      <c r="HW1093" s="519"/>
      <c r="HX1093" s="519"/>
      <c r="HY1093" s="519"/>
      <c r="HZ1093" s="519"/>
      <c r="IA1093" s="519"/>
      <c r="IB1093" s="519"/>
      <c r="IC1093" s="519"/>
      <c r="ID1093" s="519"/>
      <c r="IE1093" s="519"/>
      <c r="IF1093" s="519"/>
      <c r="IG1093" s="519"/>
      <c r="IH1093" s="519"/>
      <c r="II1093" s="519"/>
      <c r="IJ1093" s="519"/>
      <c r="IK1093" s="519"/>
      <c r="IL1093" s="519"/>
      <c r="IM1093" s="519"/>
      <c r="IN1093" s="519"/>
      <c r="IO1093" s="519"/>
      <c r="IP1093" s="519"/>
      <c r="IQ1093" s="519"/>
      <c r="IR1093" s="519"/>
      <c r="IS1093" s="519"/>
      <c r="IT1093" s="519"/>
      <c r="IU1093" s="519"/>
      <c r="IV1093" s="519"/>
    </row>
    <row r="1094" spans="1:256" s="509" customFormat="1" ht="39.75" customHeight="1">
      <c r="A1094" s="541" t="s">
        <v>870</v>
      </c>
      <c r="B1094" s="363"/>
      <c r="C1094" s="363">
        <f t="shared" si="60"/>
        <v>0</v>
      </c>
      <c r="D1094" s="25"/>
      <c r="E1094" s="542"/>
      <c r="F1094" s="543">
        <v>0</v>
      </c>
      <c r="G1094" s="542"/>
      <c r="H1094" s="518"/>
      <c r="I1094" s="519"/>
      <c r="J1094" s="519"/>
      <c r="K1094" s="519"/>
      <c r="L1094" s="519"/>
      <c r="M1094" s="519"/>
      <c r="N1094" s="519"/>
      <c r="O1094" s="519"/>
      <c r="P1094" s="519"/>
      <c r="Q1094" s="519"/>
      <c r="R1094" s="519"/>
      <c r="S1094" s="519"/>
      <c r="T1094" s="519"/>
      <c r="U1094" s="519"/>
      <c r="V1094" s="519"/>
      <c r="W1094" s="519"/>
      <c r="X1094" s="519"/>
      <c r="Y1094" s="519"/>
      <c r="Z1094" s="519"/>
      <c r="AA1094" s="519"/>
      <c r="AB1094" s="519"/>
      <c r="AC1094" s="519"/>
      <c r="AD1094" s="519"/>
      <c r="AE1094" s="519"/>
      <c r="AF1094" s="519"/>
      <c r="HQ1094" s="519"/>
      <c r="HR1094" s="519"/>
      <c r="HS1094" s="519"/>
      <c r="HT1094" s="519"/>
      <c r="HU1094" s="519"/>
      <c r="HV1094" s="519"/>
      <c r="HW1094" s="519"/>
      <c r="HX1094" s="519"/>
      <c r="HY1094" s="519"/>
      <c r="HZ1094" s="519"/>
      <c r="IA1094" s="519"/>
      <c r="IB1094" s="519"/>
      <c r="IC1094" s="519"/>
      <c r="ID1094" s="519"/>
      <c r="IE1094" s="519"/>
      <c r="IF1094" s="519"/>
      <c r="IG1094" s="519"/>
      <c r="IH1094" s="519"/>
      <c r="II1094" s="519"/>
      <c r="IJ1094" s="519"/>
      <c r="IK1094" s="519"/>
      <c r="IL1094" s="519"/>
      <c r="IM1094" s="519"/>
      <c r="IN1094" s="519"/>
      <c r="IO1094" s="519"/>
      <c r="IP1094" s="519"/>
      <c r="IQ1094" s="519"/>
      <c r="IR1094" s="519"/>
      <c r="IS1094" s="519"/>
      <c r="IT1094" s="519"/>
      <c r="IU1094" s="519"/>
      <c r="IV1094" s="519"/>
    </row>
    <row r="1095" spans="1:8" s="508" customFormat="1" ht="24.75" customHeight="1" hidden="1">
      <c r="A1095" s="534" t="s">
        <v>871</v>
      </c>
      <c r="B1095" s="360">
        <f>SUM(B1096:B1100)</f>
        <v>0</v>
      </c>
      <c r="C1095" s="360">
        <f aca="true" t="shared" si="61" ref="C1095:C1158">D1095+H1095</f>
        <v>0</v>
      </c>
      <c r="D1095" s="360">
        <f>SUM(D1096:D1100)</f>
        <v>0</v>
      </c>
      <c r="E1095" s="536"/>
      <c r="F1095" s="539">
        <f>SUM(F1096:F1100)</f>
        <v>0</v>
      </c>
      <c r="G1095" s="536"/>
      <c r="H1095" s="540">
        <f>SUM(H1096:H1100)</f>
        <v>0</v>
      </c>
    </row>
    <row r="1096" spans="1:256" s="506" customFormat="1" ht="24.75" customHeight="1" hidden="1">
      <c r="A1096" s="541" t="s">
        <v>872</v>
      </c>
      <c r="B1096" s="363"/>
      <c r="C1096" s="363">
        <f t="shared" si="61"/>
        <v>0</v>
      </c>
      <c r="D1096" s="363"/>
      <c r="E1096" s="542"/>
      <c r="F1096" s="543"/>
      <c r="G1096" s="542"/>
      <c r="H1096" s="518"/>
      <c r="I1096" s="519"/>
      <c r="J1096" s="519"/>
      <c r="K1096" s="519"/>
      <c r="L1096" s="519"/>
      <c r="M1096" s="519"/>
      <c r="N1096" s="519"/>
      <c r="O1096" s="519"/>
      <c r="P1096" s="519"/>
      <c r="Q1096" s="519"/>
      <c r="R1096" s="519"/>
      <c r="S1096" s="519"/>
      <c r="T1096" s="519"/>
      <c r="U1096" s="519"/>
      <c r="V1096" s="519"/>
      <c r="W1096" s="519"/>
      <c r="X1096" s="519"/>
      <c r="Y1096" s="519"/>
      <c r="Z1096" s="519"/>
      <c r="AA1096" s="519"/>
      <c r="AB1096" s="519"/>
      <c r="AC1096" s="519"/>
      <c r="AD1096" s="519"/>
      <c r="AE1096" s="519"/>
      <c r="AF1096" s="519"/>
      <c r="HQ1096" s="519"/>
      <c r="HR1096" s="519"/>
      <c r="HS1096" s="519"/>
      <c r="HT1096" s="519"/>
      <c r="HU1096" s="519"/>
      <c r="HV1096" s="519"/>
      <c r="HW1096" s="519"/>
      <c r="HX1096" s="519"/>
      <c r="HY1096" s="519"/>
      <c r="HZ1096" s="519"/>
      <c r="IA1096" s="519"/>
      <c r="IB1096" s="519"/>
      <c r="IC1096" s="519"/>
      <c r="ID1096" s="519"/>
      <c r="IE1096" s="519"/>
      <c r="IF1096" s="519"/>
      <c r="IG1096" s="519"/>
      <c r="IH1096" s="519"/>
      <c r="II1096" s="519"/>
      <c r="IJ1096" s="519"/>
      <c r="IK1096" s="519"/>
      <c r="IL1096" s="519"/>
      <c r="IM1096" s="519"/>
      <c r="IN1096" s="519"/>
      <c r="IO1096" s="519"/>
      <c r="IP1096" s="519"/>
      <c r="IQ1096" s="519"/>
      <c r="IR1096" s="519"/>
      <c r="IS1096" s="519"/>
      <c r="IT1096" s="519"/>
      <c r="IU1096" s="519"/>
      <c r="IV1096" s="519"/>
    </row>
    <row r="1097" spans="1:256" s="506" customFormat="1" ht="24.75" customHeight="1" hidden="1">
      <c r="A1097" s="541" t="s">
        <v>873</v>
      </c>
      <c r="B1097" s="363"/>
      <c r="C1097" s="363">
        <f t="shared" si="61"/>
        <v>0</v>
      </c>
      <c r="D1097" s="363"/>
      <c r="E1097" s="542"/>
      <c r="F1097" s="543"/>
      <c r="G1097" s="542"/>
      <c r="H1097" s="518"/>
      <c r="I1097" s="519"/>
      <c r="J1097" s="519"/>
      <c r="K1097" s="519"/>
      <c r="L1097" s="519"/>
      <c r="M1097" s="519"/>
      <c r="N1097" s="519"/>
      <c r="O1097" s="519"/>
      <c r="P1097" s="519"/>
      <c r="Q1097" s="519"/>
      <c r="R1097" s="519"/>
      <c r="S1097" s="519"/>
      <c r="T1097" s="519"/>
      <c r="U1097" s="519"/>
      <c r="V1097" s="519"/>
      <c r="W1097" s="519"/>
      <c r="X1097" s="519"/>
      <c r="Y1097" s="519"/>
      <c r="Z1097" s="519"/>
      <c r="AA1097" s="519"/>
      <c r="AB1097" s="519"/>
      <c r="AC1097" s="519"/>
      <c r="AD1097" s="519"/>
      <c r="AE1097" s="519"/>
      <c r="AF1097" s="519"/>
      <c r="HQ1097" s="519"/>
      <c r="HR1097" s="519"/>
      <c r="HS1097" s="519"/>
      <c r="HT1097" s="519"/>
      <c r="HU1097" s="519"/>
      <c r="HV1097" s="519"/>
      <c r="HW1097" s="519"/>
      <c r="HX1097" s="519"/>
      <c r="HY1097" s="519"/>
      <c r="HZ1097" s="519"/>
      <c r="IA1097" s="519"/>
      <c r="IB1097" s="519"/>
      <c r="IC1097" s="519"/>
      <c r="ID1097" s="519"/>
      <c r="IE1097" s="519"/>
      <c r="IF1097" s="519"/>
      <c r="IG1097" s="519"/>
      <c r="IH1097" s="519"/>
      <c r="II1097" s="519"/>
      <c r="IJ1097" s="519"/>
      <c r="IK1097" s="519"/>
      <c r="IL1097" s="519"/>
      <c r="IM1097" s="519"/>
      <c r="IN1097" s="519"/>
      <c r="IO1097" s="519"/>
      <c r="IP1097" s="519"/>
      <c r="IQ1097" s="519"/>
      <c r="IR1097" s="519"/>
      <c r="IS1097" s="519"/>
      <c r="IT1097" s="519"/>
      <c r="IU1097" s="519"/>
      <c r="IV1097" s="519"/>
    </row>
    <row r="1098" spans="1:256" s="506" customFormat="1" ht="24.75" customHeight="1" hidden="1">
      <c r="A1098" s="541" t="s">
        <v>874</v>
      </c>
      <c r="B1098" s="363"/>
      <c r="C1098" s="363">
        <f t="shared" si="61"/>
        <v>0</v>
      </c>
      <c r="D1098" s="363"/>
      <c r="E1098" s="542"/>
      <c r="F1098" s="543"/>
      <c r="G1098" s="542"/>
      <c r="H1098" s="518"/>
      <c r="I1098" s="519"/>
      <c r="J1098" s="519"/>
      <c r="K1098" s="519"/>
      <c r="L1098" s="519"/>
      <c r="M1098" s="519"/>
      <c r="N1098" s="519"/>
      <c r="O1098" s="519"/>
      <c r="P1098" s="519"/>
      <c r="Q1098" s="519"/>
      <c r="R1098" s="519"/>
      <c r="S1098" s="519"/>
      <c r="T1098" s="519"/>
      <c r="U1098" s="519"/>
      <c r="V1098" s="519"/>
      <c r="W1098" s="519"/>
      <c r="X1098" s="519"/>
      <c r="Y1098" s="519"/>
      <c r="Z1098" s="519"/>
      <c r="AA1098" s="519"/>
      <c r="AB1098" s="519"/>
      <c r="AC1098" s="519"/>
      <c r="AD1098" s="519"/>
      <c r="AE1098" s="519"/>
      <c r="AF1098" s="519"/>
      <c r="HQ1098" s="519"/>
      <c r="HR1098" s="519"/>
      <c r="HS1098" s="519"/>
      <c r="HT1098" s="519"/>
      <c r="HU1098" s="519"/>
      <c r="HV1098" s="519"/>
      <c r="HW1098" s="519"/>
      <c r="HX1098" s="519"/>
      <c r="HY1098" s="519"/>
      <c r="HZ1098" s="519"/>
      <c r="IA1098" s="519"/>
      <c r="IB1098" s="519"/>
      <c r="IC1098" s="519"/>
      <c r="ID1098" s="519"/>
      <c r="IE1098" s="519"/>
      <c r="IF1098" s="519"/>
      <c r="IG1098" s="519"/>
      <c r="IH1098" s="519"/>
      <c r="II1098" s="519"/>
      <c r="IJ1098" s="519"/>
      <c r="IK1098" s="519"/>
      <c r="IL1098" s="519"/>
      <c r="IM1098" s="519"/>
      <c r="IN1098" s="519"/>
      <c r="IO1098" s="519"/>
      <c r="IP1098" s="519"/>
      <c r="IQ1098" s="519"/>
      <c r="IR1098" s="519"/>
      <c r="IS1098" s="519"/>
      <c r="IT1098" s="519"/>
      <c r="IU1098" s="519"/>
      <c r="IV1098" s="519"/>
    </row>
    <row r="1099" spans="1:8" s="508" customFormat="1" ht="39.75" customHeight="1" hidden="1">
      <c r="A1099" s="541" t="s">
        <v>875</v>
      </c>
      <c r="B1099" s="363"/>
      <c r="C1099" s="363">
        <f t="shared" si="61"/>
        <v>0</v>
      </c>
      <c r="D1099" s="360"/>
      <c r="E1099" s="542"/>
      <c r="F1099" s="539"/>
      <c r="G1099" s="542"/>
      <c r="H1099" s="544"/>
    </row>
    <row r="1100" spans="1:256" s="506" customFormat="1" ht="39.75" customHeight="1" hidden="1">
      <c r="A1100" s="541" t="s">
        <v>876</v>
      </c>
      <c r="B1100" s="363"/>
      <c r="C1100" s="363">
        <f t="shared" si="61"/>
        <v>0</v>
      </c>
      <c r="D1100" s="363"/>
      <c r="E1100" s="542"/>
      <c r="F1100" s="543"/>
      <c r="G1100" s="542"/>
      <c r="H1100" s="518"/>
      <c r="I1100" s="519"/>
      <c r="J1100" s="519"/>
      <c r="K1100" s="519"/>
      <c r="L1100" s="519"/>
      <c r="M1100" s="519"/>
      <c r="N1100" s="519"/>
      <c r="O1100" s="519"/>
      <c r="P1100" s="519"/>
      <c r="Q1100" s="519"/>
      <c r="R1100" s="519"/>
      <c r="S1100" s="519"/>
      <c r="T1100" s="519"/>
      <c r="U1100" s="519"/>
      <c r="V1100" s="519"/>
      <c r="W1100" s="519"/>
      <c r="X1100" s="519"/>
      <c r="Y1100" s="519"/>
      <c r="Z1100" s="519"/>
      <c r="AA1100" s="519"/>
      <c r="AB1100" s="519"/>
      <c r="AC1100" s="519"/>
      <c r="AD1100" s="519"/>
      <c r="AE1100" s="519"/>
      <c r="AF1100" s="519"/>
      <c r="HQ1100" s="519"/>
      <c r="HR1100" s="519"/>
      <c r="HS1100" s="519"/>
      <c r="HT1100" s="519"/>
      <c r="HU1100" s="519"/>
      <c r="HV1100" s="519"/>
      <c r="HW1100" s="519"/>
      <c r="HX1100" s="519"/>
      <c r="HY1100" s="519"/>
      <c r="HZ1100" s="519"/>
      <c r="IA1100" s="519"/>
      <c r="IB1100" s="519"/>
      <c r="IC1100" s="519"/>
      <c r="ID1100" s="519"/>
      <c r="IE1100" s="519"/>
      <c r="IF1100" s="519"/>
      <c r="IG1100" s="519"/>
      <c r="IH1100" s="519"/>
      <c r="II1100" s="519"/>
      <c r="IJ1100" s="519"/>
      <c r="IK1100" s="519"/>
      <c r="IL1100" s="519"/>
      <c r="IM1100" s="519"/>
      <c r="IN1100" s="519"/>
      <c r="IO1100" s="519"/>
      <c r="IP1100" s="519"/>
      <c r="IQ1100" s="519"/>
      <c r="IR1100" s="519"/>
      <c r="IS1100" s="519"/>
      <c r="IT1100" s="519"/>
      <c r="IU1100" s="519"/>
      <c r="IV1100" s="519"/>
    </row>
    <row r="1101" spans="1:8" s="508" customFormat="1" ht="24.75" customHeight="1">
      <c r="A1101" s="534" t="s">
        <v>877</v>
      </c>
      <c r="B1101" s="360">
        <f>B1102+B1112+B1118</f>
        <v>10</v>
      </c>
      <c r="C1101" s="360">
        <f t="shared" si="61"/>
        <v>77</v>
      </c>
      <c r="D1101" s="360">
        <f>D1102+D1112+D1118</f>
        <v>0</v>
      </c>
      <c r="E1101" s="536">
        <f>D1101/C1101</f>
        <v>0</v>
      </c>
      <c r="F1101" s="539">
        <f>F1102+F1112+F1118</f>
        <v>3</v>
      </c>
      <c r="G1101" s="536">
        <f>(D1101-F1101)/F1101</f>
        <v>-1</v>
      </c>
      <c r="H1101" s="540">
        <f>H1102+H1112+H1118</f>
        <v>77</v>
      </c>
    </row>
    <row r="1102" spans="1:8" s="508" customFormat="1" ht="24.75" customHeight="1">
      <c r="A1102" s="534" t="s">
        <v>878</v>
      </c>
      <c r="B1102" s="360">
        <f>SUM(B1103:B1111)</f>
        <v>10</v>
      </c>
      <c r="C1102" s="360">
        <f t="shared" si="61"/>
        <v>0</v>
      </c>
      <c r="D1102" s="360">
        <f>SUM(D1103:D1111)</f>
        <v>0</v>
      </c>
      <c r="E1102" s="536"/>
      <c r="F1102" s="539">
        <f>SUM(F1103:F1111)</f>
        <v>0</v>
      </c>
      <c r="G1102" s="536"/>
      <c r="H1102" s="540">
        <f>SUM(H1103:H1111)</f>
        <v>0</v>
      </c>
    </row>
    <row r="1103" spans="1:256" s="506" customFormat="1" ht="24.75" customHeight="1">
      <c r="A1103" s="541" t="s">
        <v>45</v>
      </c>
      <c r="B1103" s="363"/>
      <c r="C1103" s="363">
        <f t="shared" si="61"/>
        <v>0</v>
      </c>
      <c r="D1103" s="363"/>
      <c r="E1103" s="542"/>
      <c r="F1103" s="543"/>
      <c r="G1103" s="542"/>
      <c r="H1103" s="518"/>
      <c r="I1103" s="519"/>
      <c r="J1103" s="519"/>
      <c r="K1103" s="519"/>
      <c r="L1103" s="519"/>
      <c r="M1103" s="519"/>
      <c r="N1103" s="519"/>
      <c r="O1103" s="519"/>
      <c r="P1103" s="519"/>
      <c r="Q1103" s="519"/>
      <c r="R1103" s="519"/>
      <c r="S1103" s="519"/>
      <c r="T1103" s="519"/>
      <c r="U1103" s="519"/>
      <c r="V1103" s="519"/>
      <c r="W1103" s="519"/>
      <c r="X1103" s="519"/>
      <c r="Y1103" s="519"/>
      <c r="Z1103" s="519"/>
      <c r="AA1103" s="519"/>
      <c r="AB1103" s="519"/>
      <c r="AC1103" s="519"/>
      <c r="AD1103" s="519"/>
      <c r="AE1103" s="519"/>
      <c r="AF1103" s="519"/>
      <c r="HQ1103" s="519"/>
      <c r="HR1103" s="519"/>
      <c r="HS1103" s="519"/>
      <c r="HT1103" s="519"/>
      <c r="HU1103" s="519"/>
      <c r="HV1103" s="519"/>
      <c r="HW1103" s="519"/>
      <c r="HX1103" s="519"/>
      <c r="HY1103" s="519"/>
      <c r="HZ1103" s="519"/>
      <c r="IA1103" s="519"/>
      <c r="IB1103" s="519"/>
      <c r="IC1103" s="519"/>
      <c r="ID1103" s="519"/>
      <c r="IE1103" s="519"/>
      <c r="IF1103" s="519"/>
      <c r="IG1103" s="519"/>
      <c r="IH1103" s="519"/>
      <c r="II1103" s="519"/>
      <c r="IJ1103" s="519"/>
      <c r="IK1103" s="519"/>
      <c r="IL1103" s="519"/>
      <c r="IM1103" s="519"/>
      <c r="IN1103" s="519"/>
      <c r="IO1103" s="519"/>
      <c r="IP1103" s="519"/>
      <c r="IQ1103" s="519"/>
      <c r="IR1103" s="519"/>
      <c r="IS1103" s="519"/>
      <c r="IT1103" s="519"/>
      <c r="IU1103" s="519"/>
      <c r="IV1103" s="519"/>
    </row>
    <row r="1104" spans="1:256" s="511" customFormat="1" ht="24.75" customHeight="1" hidden="1">
      <c r="A1104" s="541" t="s">
        <v>46</v>
      </c>
      <c r="B1104" s="363"/>
      <c r="C1104" s="363">
        <f t="shared" si="61"/>
        <v>0</v>
      </c>
      <c r="D1104" s="363"/>
      <c r="E1104" s="542"/>
      <c r="F1104" s="543"/>
      <c r="G1104" s="542"/>
      <c r="H1104" s="518"/>
      <c r="I1104" s="519"/>
      <c r="J1104" s="519"/>
      <c r="K1104" s="519"/>
      <c r="L1104" s="519"/>
      <c r="M1104" s="519"/>
      <c r="N1104" s="519"/>
      <c r="O1104" s="519"/>
      <c r="P1104" s="519"/>
      <c r="Q1104" s="519"/>
      <c r="R1104" s="519"/>
      <c r="S1104" s="519"/>
      <c r="T1104" s="519"/>
      <c r="U1104" s="519"/>
      <c r="V1104" s="519"/>
      <c r="W1104" s="519"/>
      <c r="X1104" s="519"/>
      <c r="Y1104" s="519"/>
      <c r="Z1104" s="519"/>
      <c r="AA1104" s="519"/>
      <c r="AB1104" s="519"/>
      <c r="AC1104" s="519"/>
      <c r="AD1104" s="519"/>
      <c r="AE1104" s="519"/>
      <c r="AF1104" s="519"/>
      <c r="HQ1104" s="519"/>
      <c r="HR1104" s="519"/>
      <c r="HS1104" s="519"/>
      <c r="HT1104" s="519"/>
      <c r="HU1104" s="519"/>
      <c r="HV1104" s="519"/>
      <c r="HW1104" s="519"/>
      <c r="HX1104" s="519"/>
      <c r="HY1104" s="519"/>
      <c r="HZ1104" s="519"/>
      <c r="IA1104" s="519"/>
      <c r="IB1104" s="519"/>
      <c r="IC1104" s="519"/>
      <c r="ID1104" s="519"/>
      <c r="IE1104" s="519"/>
      <c r="IF1104" s="519"/>
      <c r="IG1104" s="519"/>
      <c r="IH1104" s="519"/>
      <c r="II1104" s="519"/>
      <c r="IJ1104" s="519"/>
      <c r="IK1104" s="519"/>
      <c r="IL1104" s="519"/>
      <c r="IM1104" s="519"/>
      <c r="IN1104" s="519"/>
      <c r="IO1104" s="519"/>
      <c r="IP1104" s="519"/>
      <c r="IQ1104" s="519"/>
      <c r="IR1104" s="519"/>
      <c r="IS1104" s="519"/>
      <c r="IT1104" s="519"/>
      <c r="IU1104" s="519"/>
      <c r="IV1104" s="519"/>
    </row>
    <row r="1105" spans="1:8" s="508" customFormat="1" ht="24.75" customHeight="1" hidden="1">
      <c r="A1105" s="541" t="s">
        <v>47</v>
      </c>
      <c r="B1105" s="363"/>
      <c r="C1105" s="363">
        <f t="shared" si="61"/>
        <v>0</v>
      </c>
      <c r="D1105" s="360"/>
      <c r="E1105" s="542"/>
      <c r="F1105" s="539"/>
      <c r="G1105" s="542"/>
      <c r="H1105" s="544"/>
    </row>
    <row r="1106" spans="1:256" s="506" customFormat="1" ht="24.75" customHeight="1" hidden="1">
      <c r="A1106" s="541" t="s">
        <v>879</v>
      </c>
      <c r="B1106" s="363"/>
      <c r="C1106" s="363">
        <f t="shared" si="61"/>
        <v>0</v>
      </c>
      <c r="D1106" s="360"/>
      <c r="E1106" s="542"/>
      <c r="F1106" s="539"/>
      <c r="G1106" s="542"/>
      <c r="H1106" s="518"/>
      <c r="I1106" s="519"/>
      <c r="J1106" s="519"/>
      <c r="K1106" s="519"/>
      <c r="L1106" s="519"/>
      <c r="M1106" s="519"/>
      <c r="N1106" s="519"/>
      <c r="O1106" s="519"/>
      <c r="P1106" s="519"/>
      <c r="Q1106" s="519"/>
      <c r="R1106" s="519"/>
      <c r="S1106" s="519"/>
      <c r="T1106" s="519"/>
      <c r="U1106" s="519"/>
      <c r="V1106" s="519"/>
      <c r="W1106" s="519"/>
      <c r="X1106" s="519"/>
      <c r="Y1106" s="519"/>
      <c r="Z1106" s="519"/>
      <c r="AA1106" s="519"/>
      <c r="AB1106" s="519"/>
      <c r="AC1106" s="519"/>
      <c r="AD1106" s="519"/>
      <c r="AE1106" s="519"/>
      <c r="AF1106" s="519"/>
      <c r="HQ1106" s="519"/>
      <c r="HR1106" s="519"/>
      <c r="HS1106" s="519"/>
      <c r="HT1106" s="519"/>
      <c r="HU1106" s="519"/>
      <c r="HV1106" s="519"/>
      <c r="HW1106" s="519"/>
      <c r="HX1106" s="519"/>
      <c r="HY1106" s="519"/>
      <c r="HZ1106" s="519"/>
      <c r="IA1106" s="519"/>
      <c r="IB1106" s="519"/>
      <c r="IC1106" s="519"/>
      <c r="ID1106" s="519"/>
      <c r="IE1106" s="519"/>
      <c r="IF1106" s="519"/>
      <c r="IG1106" s="519"/>
      <c r="IH1106" s="519"/>
      <c r="II1106" s="519"/>
      <c r="IJ1106" s="519"/>
      <c r="IK1106" s="519"/>
      <c r="IL1106" s="519"/>
      <c r="IM1106" s="519"/>
      <c r="IN1106" s="519"/>
      <c r="IO1106" s="519"/>
      <c r="IP1106" s="519"/>
      <c r="IQ1106" s="519"/>
      <c r="IR1106" s="519"/>
      <c r="IS1106" s="519"/>
      <c r="IT1106" s="519"/>
      <c r="IU1106" s="519"/>
      <c r="IV1106" s="519"/>
    </row>
    <row r="1107" spans="1:256" s="511" customFormat="1" ht="24.75" customHeight="1" hidden="1">
      <c r="A1107" s="541" t="s">
        <v>880</v>
      </c>
      <c r="B1107" s="363"/>
      <c r="C1107" s="363">
        <f t="shared" si="61"/>
        <v>0</v>
      </c>
      <c r="D1107" s="363"/>
      <c r="E1107" s="542"/>
      <c r="F1107" s="543"/>
      <c r="G1107" s="542"/>
      <c r="H1107" s="518"/>
      <c r="I1107" s="519"/>
      <c r="J1107" s="519"/>
      <c r="K1107" s="519"/>
      <c r="L1107" s="519"/>
      <c r="M1107" s="519"/>
      <c r="N1107" s="519"/>
      <c r="O1107" s="519"/>
      <c r="P1107" s="519"/>
      <c r="Q1107" s="519"/>
      <c r="R1107" s="519"/>
      <c r="S1107" s="519"/>
      <c r="T1107" s="519"/>
      <c r="U1107" s="519"/>
      <c r="V1107" s="519"/>
      <c r="W1107" s="519"/>
      <c r="X1107" s="519"/>
      <c r="Y1107" s="519"/>
      <c r="Z1107" s="519"/>
      <c r="AA1107" s="519"/>
      <c r="AB1107" s="519"/>
      <c r="AC1107" s="519"/>
      <c r="AD1107" s="519"/>
      <c r="AE1107" s="519"/>
      <c r="AF1107" s="519"/>
      <c r="HQ1107" s="519"/>
      <c r="HR1107" s="519"/>
      <c r="HS1107" s="519"/>
      <c r="HT1107" s="519"/>
      <c r="HU1107" s="519"/>
      <c r="HV1107" s="519"/>
      <c r="HW1107" s="519"/>
      <c r="HX1107" s="519"/>
      <c r="HY1107" s="519"/>
      <c r="HZ1107" s="519"/>
      <c r="IA1107" s="519"/>
      <c r="IB1107" s="519"/>
      <c r="IC1107" s="519"/>
      <c r="ID1107" s="519"/>
      <c r="IE1107" s="519"/>
      <c r="IF1107" s="519"/>
      <c r="IG1107" s="519"/>
      <c r="IH1107" s="519"/>
      <c r="II1107" s="519"/>
      <c r="IJ1107" s="519"/>
      <c r="IK1107" s="519"/>
      <c r="IL1107" s="519"/>
      <c r="IM1107" s="519"/>
      <c r="IN1107" s="519"/>
      <c r="IO1107" s="519"/>
      <c r="IP1107" s="519"/>
      <c r="IQ1107" s="519"/>
      <c r="IR1107" s="519"/>
      <c r="IS1107" s="519"/>
      <c r="IT1107" s="519"/>
      <c r="IU1107" s="519"/>
      <c r="IV1107" s="519"/>
    </row>
    <row r="1108" spans="1:256" s="509" customFormat="1" ht="24.75" customHeight="1" hidden="1">
      <c r="A1108" s="541" t="s">
        <v>881</v>
      </c>
      <c r="B1108" s="363"/>
      <c r="C1108" s="363">
        <f t="shared" si="61"/>
        <v>0</v>
      </c>
      <c r="D1108" s="363"/>
      <c r="E1108" s="542"/>
      <c r="F1108" s="543"/>
      <c r="G1108" s="542"/>
      <c r="H1108" s="518"/>
      <c r="I1108" s="519"/>
      <c r="J1108" s="519"/>
      <c r="K1108" s="519"/>
      <c r="L1108" s="519"/>
      <c r="M1108" s="519"/>
      <c r="N1108" s="519"/>
      <c r="O1108" s="519"/>
      <c r="P1108" s="519"/>
      <c r="Q1108" s="519"/>
      <c r="R1108" s="519"/>
      <c r="S1108" s="519"/>
      <c r="T1108" s="519"/>
      <c r="U1108" s="519"/>
      <c r="V1108" s="519"/>
      <c r="W1108" s="519"/>
      <c r="X1108" s="519"/>
      <c r="Y1108" s="519"/>
      <c r="Z1108" s="519"/>
      <c r="AA1108" s="519"/>
      <c r="AB1108" s="519"/>
      <c r="AC1108" s="519"/>
      <c r="AD1108" s="519"/>
      <c r="AE1108" s="519"/>
      <c r="AF1108" s="519"/>
      <c r="HQ1108" s="519"/>
      <c r="HR1108" s="519"/>
      <c r="HS1108" s="519"/>
      <c r="HT1108" s="519"/>
      <c r="HU1108" s="519"/>
      <c r="HV1108" s="519"/>
      <c r="HW1108" s="519"/>
      <c r="HX1108" s="519"/>
      <c r="HY1108" s="519"/>
      <c r="HZ1108" s="519"/>
      <c r="IA1108" s="519"/>
      <c r="IB1108" s="519"/>
      <c r="IC1108" s="519"/>
      <c r="ID1108" s="519"/>
      <c r="IE1108" s="519"/>
      <c r="IF1108" s="519"/>
      <c r="IG1108" s="519"/>
      <c r="IH1108" s="519"/>
      <c r="II1108" s="519"/>
      <c r="IJ1108" s="519"/>
      <c r="IK1108" s="519"/>
      <c r="IL1108" s="519"/>
      <c r="IM1108" s="519"/>
      <c r="IN1108" s="519"/>
      <c r="IO1108" s="519"/>
      <c r="IP1108" s="519"/>
      <c r="IQ1108" s="519"/>
      <c r="IR1108" s="519"/>
      <c r="IS1108" s="519"/>
      <c r="IT1108" s="519"/>
      <c r="IU1108" s="519"/>
      <c r="IV1108" s="519"/>
    </row>
    <row r="1109" spans="1:256" s="506" customFormat="1" ht="24.75" customHeight="1" hidden="1">
      <c r="A1109" s="541" t="s">
        <v>882</v>
      </c>
      <c r="B1109" s="363"/>
      <c r="C1109" s="363">
        <f t="shared" si="61"/>
        <v>0</v>
      </c>
      <c r="D1109" s="363"/>
      <c r="E1109" s="542"/>
      <c r="F1109" s="543"/>
      <c r="G1109" s="542"/>
      <c r="H1109" s="518"/>
      <c r="I1109" s="519"/>
      <c r="J1109" s="519"/>
      <c r="K1109" s="519"/>
      <c r="L1109" s="519"/>
      <c r="M1109" s="519"/>
      <c r="N1109" s="519"/>
      <c r="O1109" s="519"/>
      <c r="P1109" s="519"/>
      <c r="Q1109" s="519"/>
      <c r="R1109" s="519"/>
      <c r="S1109" s="519"/>
      <c r="T1109" s="519"/>
      <c r="U1109" s="519"/>
      <c r="V1109" s="519"/>
      <c r="W1109" s="519"/>
      <c r="X1109" s="519"/>
      <c r="Y1109" s="519"/>
      <c r="Z1109" s="519"/>
      <c r="AA1109" s="519"/>
      <c r="AB1109" s="519"/>
      <c r="AC1109" s="519"/>
      <c r="AD1109" s="519"/>
      <c r="AE1109" s="519"/>
      <c r="AF1109" s="519"/>
      <c r="HQ1109" s="519"/>
      <c r="HR1109" s="519"/>
      <c r="HS1109" s="519"/>
      <c r="HT1109" s="519"/>
      <c r="HU1109" s="519"/>
      <c r="HV1109" s="519"/>
      <c r="HW1109" s="519"/>
      <c r="HX1109" s="519"/>
      <c r="HY1109" s="519"/>
      <c r="HZ1109" s="519"/>
      <c r="IA1109" s="519"/>
      <c r="IB1109" s="519"/>
      <c r="IC1109" s="519"/>
      <c r="ID1109" s="519"/>
      <c r="IE1109" s="519"/>
      <c r="IF1109" s="519"/>
      <c r="IG1109" s="519"/>
      <c r="IH1109" s="519"/>
      <c r="II1109" s="519"/>
      <c r="IJ1109" s="519"/>
      <c r="IK1109" s="519"/>
      <c r="IL1109" s="519"/>
      <c r="IM1109" s="519"/>
      <c r="IN1109" s="519"/>
      <c r="IO1109" s="519"/>
      <c r="IP1109" s="519"/>
      <c r="IQ1109" s="519"/>
      <c r="IR1109" s="519"/>
      <c r="IS1109" s="519"/>
      <c r="IT1109" s="519"/>
      <c r="IU1109" s="519"/>
      <c r="IV1109" s="519"/>
    </row>
    <row r="1110" spans="1:256" s="506" customFormat="1" ht="24.75" customHeight="1">
      <c r="A1110" s="541" t="s">
        <v>54</v>
      </c>
      <c r="B1110" s="363"/>
      <c r="C1110" s="363">
        <f t="shared" si="61"/>
        <v>0</v>
      </c>
      <c r="D1110" s="363"/>
      <c r="E1110" s="542"/>
      <c r="F1110" s="543"/>
      <c r="G1110" s="542"/>
      <c r="H1110" s="518"/>
      <c r="I1110" s="519"/>
      <c r="J1110" s="519"/>
      <c r="K1110" s="519"/>
      <c r="L1110" s="519"/>
      <c r="M1110" s="519"/>
      <c r="N1110" s="519"/>
      <c r="O1110" s="519"/>
      <c r="P1110" s="519"/>
      <c r="Q1110" s="519"/>
      <c r="R1110" s="519"/>
      <c r="S1110" s="519"/>
      <c r="T1110" s="519"/>
      <c r="U1110" s="519"/>
      <c r="V1110" s="519"/>
      <c r="W1110" s="519"/>
      <c r="X1110" s="519"/>
      <c r="Y1110" s="519"/>
      <c r="Z1110" s="519"/>
      <c r="AA1110" s="519"/>
      <c r="AB1110" s="519"/>
      <c r="AC1110" s="519"/>
      <c r="AD1110" s="519"/>
      <c r="AE1110" s="519"/>
      <c r="AF1110" s="519"/>
      <c r="HQ1110" s="519"/>
      <c r="HR1110" s="519"/>
      <c r="HS1110" s="519"/>
      <c r="HT1110" s="519"/>
      <c r="HU1110" s="519"/>
      <c r="HV1110" s="519"/>
      <c r="HW1110" s="519"/>
      <c r="HX1110" s="519"/>
      <c r="HY1110" s="519"/>
      <c r="HZ1110" s="519"/>
      <c r="IA1110" s="519"/>
      <c r="IB1110" s="519"/>
      <c r="IC1110" s="519"/>
      <c r="ID1110" s="519"/>
      <c r="IE1110" s="519"/>
      <c r="IF1110" s="519"/>
      <c r="IG1110" s="519"/>
      <c r="IH1110" s="519"/>
      <c r="II1110" s="519"/>
      <c r="IJ1110" s="519"/>
      <c r="IK1110" s="519"/>
      <c r="IL1110" s="519"/>
      <c r="IM1110" s="519"/>
      <c r="IN1110" s="519"/>
      <c r="IO1110" s="519"/>
      <c r="IP1110" s="519"/>
      <c r="IQ1110" s="519"/>
      <c r="IR1110" s="519"/>
      <c r="IS1110" s="519"/>
      <c r="IT1110" s="519"/>
      <c r="IU1110" s="519"/>
      <c r="IV1110" s="519"/>
    </row>
    <row r="1111" spans="1:256" s="506" customFormat="1" ht="24.75" customHeight="1">
      <c r="A1111" s="541" t="s">
        <v>883</v>
      </c>
      <c r="B1111" s="363">
        <v>10</v>
      </c>
      <c r="C1111" s="363">
        <f t="shared" si="61"/>
        <v>0</v>
      </c>
      <c r="D1111" s="363"/>
      <c r="E1111" s="542"/>
      <c r="F1111" s="543"/>
      <c r="G1111" s="542"/>
      <c r="H1111" s="518"/>
      <c r="I1111" s="519"/>
      <c r="J1111" s="519"/>
      <c r="K1111" s="519"/>
      <c r="L1111" s="519"/>
      <c r="M1111" s="519"/>
      <c r="N1111" s="519"/>
      <c r="O1111" s="519"/>
      <c r="P1111" s="519"/>
      <c r="Q1111" s="519"/>
      <c r="R1111" s="519"/>
      <c r="S1111" s="519"/>
      <c r="T1111" s="519"/>
      <c r="U1111" s="519"/>
      <c r="V1111" s="519"/>
      <c r="W1111" s="519"/>
      <c r="X1111" s="519"/>
      <c r="Y1111" s="519"/>
      <c r="Z1111" s="519"/>
      <c r="AA1111" s="519"/>
      <c r="AB1111" s="519"/>
      <c r="AC1111" s="519"/>
      <c r="AD1111" s="519"/>
      <c r="AE1111" s="519"/>
      <c r="AF1111" s="519"/>
      <c r="HQ1111" s="519"/>
      <c r="HR1111" s="519"/>
      <c r="HS1111" s="519"/>
      <c r="HT1111" s="519"/>
      <c r="HU1111" s="519"/>
      <c r="HV1111" s="519"/>
      <c r="HW1111" s="519"/>
      <c r="HX1111" s="519"/>
      <c r="HY1111" s="519"/>
      <c r="HZ1111" s="519"/>
      <c r="IA1111" s="519"/>
      <c r="IB1111" s="519"/>
      <c r="IC1111" s="519"/>
      <c r="ID1111" s="519"/>
      <c r="IE1111" s="519"/>
      <c r="IF1111" s="519"/>
      <c r="IG1111" s="519"/>
      <c r="IH1111" s="519"/>
      <c r="II1111" s="519"/>
      <c r="IJ1111" s="519"/>
      <c r="IK1111" s="519"/>
      <c r="IL1111" s="519"/>
      <c r="IM1111" s="519"/>
      <c r="IN1111" s="519"/>
      <c r="IO1111" s="519"/>
      <c r="IP1111" s="519"/>
      <c r="IQ1111" s="519"/>
      <c r="IR1111" s="519"/>
      <c r="IS1111" s="519"/>
      <c r="IT1111" s="519"/>
      <c r="IU1111" s="519"/>
      <c r="IV1111" s="519"/>
    </row>
    <row r="1112" spans="1:8" s="508" customFormat="1" ht="24.75" customHeight="1">
      <c r="A1112" s="534" t="s">
        <v>884</v>
      </c>
      <c r="B1112" s="360">
        <f>SUM(B1113:B1117)</f>
        <v>0</v>
      </c>
      <c r="C1112" s="360">
        <f t="shared" si="61"/>
        <v>68</v>
      </c>
      <c r="D1112" s="360">
        <f>SUM(D1113:D1117)</f>
        <v>0</v>
      </c>
      <c r="E1112" s="536">
        <f>D1112/C1112</f>
        <v>0</v>
      </c>
      <c r="F1112" s="539">
        <f>SUM(F1113:F1117)</f>
        <v>0</v>
      </c>
      <c r="G1112" s="536"/>
      <c r="H1112" s="540">
        <f>SUM(H1113:H1117)</f>
        <v>68</v>
      </c>
    </row>
    <row r="1113" spans="1:256" s="506" customFormat="1" ht="24.75" customHeight="1">
      <c r="A1113" s="541" t="s">
        <v>45</v>
      </c>
      <c r="B1113" s="363"/>
      <c r="C1113" s="363">
        <f t="shared" si="61"/>
        <v>0</v>
      </c>
      <c r="D1113" s="363"/>
      <c r="E1113" s="542"/>
      <c r="F1113" s="543"/>
      <c r="G1113" s="542"/>
      <c r="H1113" s="518"/>
      <c r="I1113" s="519"/>
      <c r="J1113" s="519"/>
      <c r="K1113" s="519"/>
      <c r="L1113" s="519"/>
      <c r="M1113" s="519"/>
      <c r="N1113" s="519"/>
      <c r="O1113" s="519"/>
      <c r="P1113" s="519"/>
      <c r="Q1113" s="519"/>
      <c r="R1113" s="519"/>
      <c r="S1113" s="519"/>
      <c r="T1113" s="519"/>
      <c r="U1113" s="519"/>
      <c r="V1113" s="519"/>
      <c r="W1113" s="519"/>
      <c r="X1113" s="519"/>
      <c r="Y1113" s="519"/>
      <c r="Z1113" s="519"/>
      <c r="AA1113" s="519"/>
      <c r="AB1113" s="519"/>
      <c r="AC1113" s="519"/>
      <c r="AD1113" s="519"/>
      <c r="AE1113" s="519"/>
      <c r="AF1113" s="519"/>
      <c r="HQ1113" s="519"/>
      <c r="HR1113" s="519"/>
      <c r="HS1113" s="519"/>
      <c r="HT1113" s="519"/>
      <c r="HU1113" s="519"/>
      <c r="HV1113" s="519"/>
      <c r="HW1113" s="519"/>
      <c r="HX1113" s="519"/>
      <c r="HY1113" s="519"/>
      <c r="HZ1113" s="519"/>
      <c r="IA1113" s="519"/>
      <c r="IB1113" s="519"/>
      <c r="IC1113" s="519"/>
      <c r="ID1113" s="519"/>
      <c r="IE1113" s="519"/>
      <c r="IF1113" s="519"/>
      <c r="IG1113" s="519"/>
      <c r="IH1113" s="519"/>
      <c r="II1113" s="519"/>
      <c r="IJ1113" s="519"/>
      <c r="IK1113" s="519"/>
      <c r="IL1113" s="519"/>
      <c r="IM1113" s="519"/>
      <c r="IN1113" s="519"/>
      <c r="IO1113" s="519"/>
      <c r="IP1113" s="519"/>
      <c r="IQ1113" s="519"/>
      <c r="IR1113" s="519"/>
      <c r="IS1113" s="519"/>
      <c r="IT1113" s="519"/>
      <c r="IU1113" s="519"/>
      <c r="IV1113" s="519"/>
    </row>
    <row r="1114" spans="1:256" s="509" customFormat="1" ht="24.75" customHeight="1" hidden="1">
      <c r="A1114" s="541" t="s">
        <v>46</v>
      </c>
      <c r="B1114" s="363"/>
      <c r="C1114" s="363">
        <f t="shared" si="61"/>
        <v>0</v>
      </c>
      <c r="D1114" s="363"/>
      <c r="E1114" s="542"/>
      <c r="F1114" s="543"/>
      <c r="G1114" s="542"/>
      <c r="H1114" s="518"/>
      <c r="I1114" s="519"/>
      <c r="J1114" s="519"/>
      <c r="K1114" s="519"/>
      <c r="L1114" s="519"/>
      <c r="M1114" s="519"/>
      <c r="N1114" s="519"/>
      <c r="O1114" s="519"/>
      <c r="P1114" s="519"/>
      <c r="Q1114" s="519"/>
      <c r="R1114" s="519"/>
      <c r="S1114" s="519"/>
      <c r="T1114" s="519"/>
      <c r="U1114" s="519"/>
      <c r="V1114" s="519"/>
      <c r="W1114" s="519"/>
      <c r="X1114" s="519"/>
      <c r="Y1114" s="519"/>
      <c r="Z1114" s="519"/>
      <c r="AA1114" s="519"/>
      <c r="AB1114" s="519"/>
      <c r="AC1114" s="519"/>
      <c r="AD1114" s="519"/>
      <c r="AE1114" s="519"/>
      <c r="AF1114" s="519"/>
      <c r="HQ1114" s="519"/>
      <c r="HR1114" s="519"/>
      <c r="HS1114" s="519"/>
      <c r="HT1114" s="519"/>
      <c r="HU1114" s="519"/>
      <c r="HV1114" s="519"/>
      <c r="HW1114" s="519"/>
      <c r="HX1114" s="519"/>
      <c r="HY1114" s="519"/>
      <c r="HZ1114" s="519"/>
      <c r="IA1114" s="519"/>
      <c r="IB1114" s="519"/>
      <c r="IC1114" s="519"/>
      <c r="ID1114" s="519"/>
      <c r="IE1114" s="519"/>
      <c r="IF1114" s="519"/>
      <c r="IG1114" s="519"/>
      <c r="IH1114" s="519"/>
      <c r="II1114" s="519"/>
      <c r="IJ1114" s="519"/>
      <c r="IK1114" s="519"/>
      <c r="IL1114" s="519"/>
      <c r="IM1114" s="519"/>
      <c r="IN1114" s="519"/>
      <c r="IO1114" s="519"/>
      <c r="IP1114" s="519"/>
      <c r="IQ1114" s="519"/>
      <c r="IR1114" s="519"/>
      <c r="IS1114" s="519"/>
      <c r="IT1114" s="519"/>
      <c r="IU1114" s="519"/>
      <c r="IV1114" s="519"/>
    </row>
    <row r="1115" spans="1:256" s="509" customFormat="1" ht="24.75" customHeight="1" hidden="1">
      <c r="A1115" s="541" t="s">
        <v>47</v>
      </c>
      <c r="B1115" s="363"/>
      <c r="C1115" s="363">
        <f t="shared" si="61"/>
        <v>0</v>
      </c>
      <c r="D1115" s="363"/>
      <c r="E1115" s="542"/>
      <c r="F1115" s="543"/>
      <c r="G1115" s="542"/>
      <c r="H1115" s="518"/>
      <c r="I1115" s="519"/>
      <c r="J1115" s="519"/>
      <c r="K1115" s="519"/>
      <c r="L1115" s="519"/>
      <c r="M1115" s="519"/>
      <c r="N1115" s="519"/>
      <c r="O1115" s="519"/>
      <c r="P1115" s="519"/>
      <c r="Q1115" s="519"/>
      <c r="R1115" s="519"/>
      <c r="S1115" s="519"/>
      <c r="T1115" s="519"/>
      <c r="U1115" s="519"/>
      <c r="V1115" s="519"/>
      <c r="W1115" s="519"/>
      <c r="X1115" s="519"/>
      <c r="Y1115" s="519"/>
      <c r="Z1115" s="519"/>
      <c r="AA1115" s="519"/>
      <c r="AB1115" s="519"/>
      <c r="AC1115" s="519"/>
      <c r="AD1115" s="519"/>
      <c r="AE1115" s="519"/>
      <c r="AF1115" s="519"/>
      <c r="HQ1115" s="519"/>
      <c r="HR1115" s="519"/>
      <c r="HS1115" s="519"/>
      <c r="HT1115" s="519"/>
      <c r="HU1115" s="519"/>
      <c r="HV1115" s="519"/>
      <c r="HW1115" s="519"/>
      <c r="HX1115" s="519"/>
      <c r="HY1115" s="519"/>
      <c r="HZ1115" s="519"/>
      <c r="IA1115" s="519"/>
      <c r="IB1115" s="519"/>
      <c r="IC1115" s="519"/>
      <c r="ID1115" s="519"/>
      <c r="IE1115" s="519"/>
      <c r="IF1115" s="519"/>
      <c r="IG1115" s="519"/>
      <c r="IH1115" s="519"/>
      <c r="II1115" s="519"/>
      <c r="IJ1115" s="519"/>
      <c r="IK1115" s="519"/>
      <c r="IL1115" s="519"/>
      <c r="IM1115" s="519"/>
      <c r="IN1115" s="519"/>
      <c r="IO1115" s="519"/>
      <c r="IP1115" s="519"/>
      <c r="IQ1115" s="519"/>
      <c r="IR1115" s="519"/>
      <c r="IS1115" s="519"/>
      <c r="IT1115" s="519"/>
      <c r="IU1115" s="519"/>
      <c r="IV1115" s="519"/>
    </row>
    <row r="1116" spans="1:8" s="508" customFormat="1" ht="24.75" customHeight="1" hidden="1">
      <c r="A1116" s="541" t="s">
        <v>885</v>
      </c>
      <c r="B1116" s="363"/>
      <c r="C1116" s="363">
        <f t="shared" si="61"/>
        <v>0</v>
      </c>
      <c r="D1116" s="360"/>
      <c r="E1116" s="542"/>
      <c r="F1116" s="539"/>
      <c r="G1116" s="542"/>
      <c r="H1116" s="544"/>
    </row>
    <row r="1117" spans="1:256" s="510" customFormat="1" ht="24.75" customHeight="1">
      <c r="A1117" s="541" t="s">
        <v>886</v>
      </c>
      <c r="B1117" s="363"/>
      <c r="C1117" s="363">
        <f t="shared" si="61"/>
        <v>68</v>
      </c>
      <c r="D1117" s="363"/>
      <c r="E1117" s="542">
        <f>D1117/C1117</f>
        <v>0</v>
      </c>
      <c r="F1117" s="543"/>
      <c r="G1117" s="542"/>
      <c r="H1117" s="519">
        <v>68</v>
      </c>
      <c r="I1117" s="518"/>
      <c r="J1117" s="518"/>
      <c r="K1117" s="519"/>
      <c r="L1117" s="519"/>
      <c r="M1117" s="519"/>
      <c r="N1117" s="519"/>
      <c r="O1117" s="519"/>
      <c r="P1117" s="519"/>
      <c r="Q1117" s="519"/>
      <c r="R1117" s="519"/>
      <c r="S1117" s="519"/>
      <c r="T1117" s="519"/>
      <c r="U1117" s="519"/>
      <c r="V1117" s="519"/>
      <c r="W1117" s="519"/>
      <c r="X1117" s="519"/>
      <c r="Y1117" s="519"/>
      <c r="Z1117" s="519"/>
      <c r="AA1117" s="519"/>
      <c r="AB1117" s="519"/>
      <c r="AC1117" s="519"/>
      <c r="AD1117" s="519"/>
      <c r="AE1117" s="519"/>
      <c r="AF1117" s="519"/>
      <c r="HQ1117" s="519"/>
      <c r="HR1117" s="519"/>
      <c r="HS1117" s="519"/>
      <c r="HT1117" s="519"/>
      <c r="HU1117" s="519"/>
      <c r="HV1117" s="519"/>
      <c r="HW1117" s="519"/>
      <c r="HX1117" s="519"/>
      <c r="HY1117" s="519"/>
      <c r="HZ1117" s="519"/>
      <c r="IA1117" s="519"/>
      <c r="IB1117" s="519"/>
      <c r="IC1117" s="519"/>
      <c r="ID1117" s="519"/>
      <c r="IE1117" s="519"/>
      <c r="IF1117" s="519"/>
      <c r="IG1117" s="519"/>
      <c r="IH1117" s="519"/>
      <c r="II1117" s="519"/>
      <c r="IJ1117" s="519"/>
      <c r="IK1117" s="519"/>
      <c r="IL1117" s="519"/>
      <c r="IM1117" s="519"/>
      <c r="IN1117" s="519"/>
      <c r="IO1117" s="519"/>
      <c r="IP1117" s="519"/>
      <c r="IQ1117" s="519"/>
      <c r="IR1117" s="519"/>
      <c r="IS1117" s="519"/>
      <c r="IT1117" s="519"/>
      <c r="IU1117" s="519"/>
      <c r="IV1117" s="519"/>
    </row>
    <row r="1118" spans="1:8" s="508" customFormat="1" ht="24.75" customHeight="1">
      <c r="A1118" s="534" t="s">
        <v>887</v>
      </c>
      <c r="B1118" s="360">
        <f>SUM(B1119:B1120)</f>
        <v>0</v>
      </c>
      <c r="C1118" s="360">
        <f t="shared" si="61"/>
        <v>9</v>
      </c>
      <c r="D1118" s="360">
        <f>SUM(D1119:D1120)</f>
        <v>0</v>
      </c>
      <c r="E1118" s="536">
        <f>D1118/C1118</f>
        <v>0</v>
      </c>
      <c r="F1118" s="539">
        <f>SUM(F1119:F1120)</f>
        <v>3</v>
      </c>
      <c r="G1118" s="536">
        <f>(D1118-F1118)/F1118</f>
        <v>-1</v>
      </c>
      <c r="H1118" s="540">
        <f>SUM(H1119:H1120)</f>
        <v>9</v>
      </c>
    </row>
    <row r="1119" spans="1:256" s="510" customFormat="1" ht="24.75" customHeight="1">
      <c r="A1119" s="541" t="s">
        <v>888</v>
      </c>
      <c r="B1119" s="363"/>
      <c r="C1119" s="363">
        <f t="shared" si="61"/>
        <v>0</v>
      </c>
      <c r="D1119" s="363">
        <v>0</v>
      </c>
      <c r="E1119" s="542"/>
      <c r="F1119" s="543">
        <v>0</v>
      </c>
      <c r="G1119" s="542"/>
      <c r="H1119" s="518"/>
      <c r="I1119" s="519"/>
      <c r="J1119" s="519"/>
      <c r="K1119" s="519"/>
      <c r="L1119" s="519"/>
      <c r="M1119" s="519"/>
      <c r="N1119" s="519"/>
      <c r="O1119" s="519"/>
      <c r="P1119" s="519"/>
      <c r="Q1119" s="519"/>
      <c r="R1119" s="519"/>
      <c r="S1119" s="519"/>
      <c r="T1119" s="519"/>
      <c r="U1119" s="519"/>
      <c r="V1119" s="519"/>
      <c r="W1119" s="519"/>
      <c r="X1119" s="519"/>
      <c r="Y1119" s="519"/>
      <c r="Z1119" s="519"/>
      <c r="AA1119" s="519"/>
      <c r="AB1119" s="519"/>
      <c r="AC1119" s="519"/>
      <c r="AD1119" s="519"/>
      <c r="AE1119" s="519"/>
      <c r="AF1119" s="519"/>
      <c r="HQ1119" s="519"/>
      <c r="HR1119" s="519"/>
      <c r="HS1119" s="519"/>
      <c r="HT1119" s="519"/>
      <c r="HU1119" s="519"/>
      <c r="HV1119" s="519"/>
      <c r="HW1119" s="519"/>
      <c r="HX1119" s="519"/>
      <c r="HY1119" s="519"/>
      <c r="HZ1119" s="519"/>
      <c r="IA1119" s="519"/>
      <c r="IB1119" s="519"/>
      <c r="IC1119" s="519"/>
      <c r="ID1119" s="519"/>
      <c r="IE1119" s="519"/>
      <c r="IF1119" s="519"/>
      <c r="IG1119" s="519"/>
      <c r="IH1119" s="519"/>
      <c r="II1119" s="519"/>
      <c r="IJ1119" s="519"/>
      <c r="IK1119" s="519"/>
      <c r="IL1119" s="519"/>
      <c r="IM1119" s="519"/>
      <c r="IN1119" s="519"/>
      <c r="IO1119" s="519"/>
      <c r="IP1119" s="519"/>
      <c r="IQ1119" s="519"/>
      <c r="IR1119" s="519"/>
      <c r="IS1119" s="519"/>
      <c r="IT1119" s="519"/>
      <c r="IU1119" s="519"/>
      <c r="IV1119" s="519"/>
    </row>
    <row r="1120" spans="1:256" s="510" customFormat="1" ht="24.75" customHeight="1">
      <c r="A1120" s="541" t="s">
        <v>889</v>
      </c>
      <c r="B1120" s="363"/>
      <c r="C1120" s="363">
        <f t="shared" si="61"/>
        <v>9</v>
      </c>
      <c r="D1120" s="363">
        <v>0</v>
      </c>
      <c r="E1120" s="542">
        <f>D1120/C1120</f>
        <v>0</v>
      </c>
      <c r="F1120" s="543">
        <v>3</v>
      </c>
      <c r="G1120" s="542">
        <f>(D1120-F1120)/F1120</f>
        <v>-1</v>
      </c>
      <c r="H1120" s="518">
        <v>9</v>
      </c>
      <c r="I1120" s="519"/>
      <c r="J1120" s="519"/>
      <c r="K1120" s="519"/>
      <c r="L1120" s="519"/>
      <c r="M1120" s="519"/>
      <c r="N1120" s="519"/>
      <c r="O1120" s="519"/>
      <c r="P1120" s="519"/>
      <c r="Q1120" s="519"/>
      <c r="R1120" s="519"/>
      <c r="S1120" s="519"/>
      <c r="T1120" s="519"/>
      <c r="U1120" s="519"/>
      <c r="V1120" s="519"/>
      <c r="W1120" s="519"/>
      <c r="X1120" s="519"/>
      <c r="Y1120" s="519"/>
      <c r="Z1120" s="519"/>
      <c r="AA1120" s="519"/>
      <c r="AB1120" s="519"/>
      <c r="AC1120" s="519"/>
      <c r="AD1120" s="519"/>
      <c r="AE1120" s="519"/>
      <c r="AF1120" s="519"/>
      <c r="HQ1120" s="519"/>
      <c r="HR1120" s="519"/>
      <c r="HS1120" s="519"/>
      <c r="HT1120" s="519"/>
      <c r="HU1120" s="519"/>
      <c r="HV1120" s="519"/>
      <c r="HW1120" s="519"/>
      <c r="HX1120" s="519"/>
      <c r="HY1120" s="519"/>
      <c r="HZ1120" s="519"/>
      <c r="IA1120" s="519"/>
      <c r="IB1120" s="519"/>
      <c r="IC1120" s="519"/>
      <c r="ID1120" s="519"/>
      <c r="IE1120" s="519"/>
      <c r="IF1120" s="519"/>
      <c r="IG1120" s="519"/>
      <c r="IH1120" s="519"/>
      <c r="II1120" s="519"/>
      <c r="IJ1120" s="519"/>
      <c r="IK1120" s="519"/>
      <c r="IL1120" s="519"/>
      <c r="IM1120" s="519"/>
      <c r="IN1120" s="519"/>
      <c r="IO1120" s="519"/>
      <c r="IP1120" s="519"/>
      <c r="IQ1120" s="519"/>
      <c r="IR1120" s="519"/>
      <c r="IS1120" s="519"/>
      <c r="IT1120" s="519"/>
      <c r="IU1120" s="519"/>
      <c r="IV1120" s="519"/>
    </row>
    <row r="1121" spans="1:8" s="508" customFormat="1" ht="24.75" customHeight="1">
      <c r="A1121" s="534" t="s">
        <v>890</v>
      </c>
      <c r="B1121" s="360">
        <f>B1122+B1129+B1139+B1145+B1148</f>
        <v>0</v>
      </c>
      <c r="C1121" s="360">
        <f t="shared" si="61"/>
        <v>3</v>
      </c>
      <c r="D1121" s="360">
        <f>D1122+D1129+D1139+D1145+D1148</f>
        <v>0</v>
      </c>
      <c r="E1121" s="536">
        <f>D1121/C1121</f>
        <v>0</v>
      </c>
      <c r="F1121" s="539">
        <f>F1122+F1129+F1139+F1145+F1148</f>
        <v>17</v>
      </c>
      <c r="G1121" s="536">
        <f>(D1121-F1121)/F1121</f>
        <v>-1</v>
      </c>
      <c r="H1121" s="540">
        <f>H1122+H1129+H1139+H1145+H1148</f>
        <v>3</v>
      </c>
    </row>
    <row r="1122" spans="1:8" s="508" customFormat="1" ht="24.75" customHeight="1" hidden="1">
      <c r="A1122" s="534" t="s">
        <v>891</v>
      </c>
      <c r="B1122" s="360">
        <f>SUM(B1123:B1128)</f>
        <v>0</v>
      </c>
      <c r="C1122" s="360">
        <f t="shared" si="61"/>
        <v>0</v>
      </c>
      <c r="D1122" s="360">
        <f>SUM(D1123:D1128)</f>
        <v>0</v>
      </c>
      <c r="E1122" s="536"/>
      <c r="F1122" s="539">
        <f>SUM(F1123:F1128)</f>
        <v>0</v>
      </c>
      <c r="G1122" s="536"/>
      <c r="H1122" s="540">
        <f>SUM(H1123:H1128)</f>
        <v>0</v>
      </c>
    </row>
    <row r="1123" spans="1:8" s="508" customFormat="1" ht="24.75" customHeight="1" hidden="1">
      <c r="A1123" s="541" t="s">
        <v>45</v>
      </c>
      <c r="B1123" s="363"/>
      <c r="C1123" s="363">
        <f t="shared" si="61"/>
        <v>0</v>
      </c>
      <c r="D1123" s="363"/>
      <c r="E1123" s="542"/>
      <c r="F1123" s="543"/>
      <c r="G1123" s="542"/>
      <c r="H1123" s="544"/>
    </row>
    <row r="1124" spans="1:256" s="510" customFormat="1" ht="24.75" customHeight="1" hidden="1">
      <c r="A1124" s="541" t="s">
        <v>46</v>
      </c>
      <c r="B1124" s="363"/>
      <c r="C1124" s="363">
        <f t="shared" si="61"/>
        <v>0</v>
      </c>
      <c r="D1124" s="363"/>
      <c r="E1124" s="542"/>
      <c r="F1124" s="543"/>
      <c r="G1124" s="542"/>
      <c r="H1124" s="518"/>
      <c r="I1124" s="519"/>
      <c r="J1124" s="519"/>
      <c r="K1124" s="519"/>
      <c r="L1124" s="519"/>
      <c r="M1124" s="519"/>
      <c r="N1124" s="519"/>
      <c r="O1124" s="519"/>
      <c r="P1124" s="519"/>
      <c r="Q1124" s="519"/>
      <c r="R1124" s="519"/>
      <c r="S1124" s="519"/>
      <c r="T1124" s="519"/>
      <c r="U1124" s="519"/>
      <c r="V1124" s="519"/>
      <c r="W1124" s="519"/>
      <c r="X1124" s="519"/>
      <c r="Y1124" s="519"/>
      <c r="Z1124" s="519"/>
      <c r="AA1124" s="519"/>
      <c r="AB1124" s="519"/>
      <c r="AC1124" s="519"/>
      <c r="AD1124" s="519"/>
      <c r="AE1124" s="519"/>
      <c r="AF1124" s="519"/>
      <c r="HQ1124" s="519"/>
      <c r="HR1124" s="519"/>
      <c r="HS1124" s="519"/>
      <c r="HT1124" s="519"/>
      <c r="HU1124" s="519"/>
      <c r="HV1124" s="519"/>
      <c r="HW1124" s="519"/>
      <c r="HX1124" s="519"/>
      <c r="HY1124" s="519"/>
      <c r="HZ1124" s="519"/>
      <c r="IA1124" s="519"/>
      <c r="IB1124" s="519"/>
      <c r="IC1124" s="519"/>
      <c r="ID1124" s="519"/>
      <c r="IE1124" s="519"/>
      <c r="IF1124" s="519"/>
      <c r="IG1124" s="519"/>
      <c r="IH1124" s="519"/>
      <c r="II1124" s="519"/>
      <c r="IJ1124" s="519"/>
      <c r="IK1124" s="519"/>
      <c r="IL1124" s="519"/>
      <c r="IM1124" s="519"/>
      <c r="IN1124" s="519"/>
      <c r="IO1124" s="519"/>
      <c r="IP1124" s="519"/>
      <c r="IQ1124" s="519"/>
      <c r="IR1124" s="519"/>
      <c r="IS1124" s="519"/>
      <c r="IT1124" s="519"/>
      <c r="IU1124" s="519"/>
      <c r="IV1124" s="519"/>
    </row>
    <row r="1125" spans="1:8" s="508" customFormat="1" ht="24.75" customHeight="1" hidden="1">
      <c r="A1125" s="541" t="s">
        <v>47</v>
      </c>
      <c r="B1125" s="363"/>
      <c r="C1125" s="363">
        <f t="shared" si="61"/>
        <v>0</v>
      </c>
      <c r="D1125" s="360"/>
      <c r="E1125" s="542"/>
      <c r="F1125" s="539"/>
      <c r="G1125" s="542"/>
      <c r="H1125" s="544"/>
    </row>
    <row r="1126" spans="1:256" s="506" customFormat="1" ht="24.75" customHeight="1" hidden="1">
      <c r="A1126" s="541" t="s">
        <v>892</v>
      </c>
      <c r="B1126" s="363"/>
      <c r="C1126" s="363">
        <f t="shared" si="61"/>
        <v>0</v>
      </c>
      <c r="D1126" s="363"/>
      <c r="E1126" s="542"/>
      <c r="F1126" s="543"/>
      <c r="G1126" s="542"/>
      <c r="H1126" s="518"/>
      <c r="I1126" s="519"/>
      <c r="J1126" s="519"/>
      <c r="K1126" s="519"/>
      <c r="L1126" s="519"/>
      <c r="M1126" s="519"/>
      <c r="N1126" s="519"/>
      <c r="O1126" s="519"/>
      <c r="P1126" s="519"/>
      <c r="Q1126" s="519"/>
      <c r="R1126" s="519"/>
      <c r="S1126" s="519"/>
      <c r="T1126" s="519"/>
      <c r="U1126" s="519"/>
      <c r="V1126" s="519"/>
      <c r="W1126" s="519"/>
      <c r="X1126" s="519"/>
      <c r="Y1126" s="519"/>
      <c r="Z1126" s="519"/>
      <c r="AA1126" s="519"/>
      <c r="AB1126" s="519"/>
      <c r="AC1126" s="519"/>
      <c r="AD1126" s="519"/>
      <c r="AE1126" s="519"/>
      <c r="AF1126" s="519"/>
      <c r="HQ1126" s="519"/>
      <c r="HR1126" s="519"/>
      <c r="HS1126" s="519"/>
      <c r="HT1126" s="519"/>
      <c r="HU1126" s="519"/>
      <c r="HV1126" s="519"/>
      <c r="HW1126" s="519"/>
      <c r="HX1126" s="519"/>
      <c r="HY1126" s="519"/>
      <c r="HZ1126" s="519"/>
      <c r="IA1126" s="519"/>
      <c r="IB1126" s="519"/>
      <c r="IC1126" s="519"/>
      <c r="ID1126" s="519"/>
      <c r="IE1126" s="519"/>
      <c r="IF1126" s="519"/>
      <c r="IG1126" s="519"/>
      <c r="IH1126" s="519"/>
      <c r="II1126" s="519"/>
      <c r="IJ1126" s="519"/>
      <c r="IK1126" s="519"/>
      <c r="IL1126" s="519"/>
      <c r="IM1126" s="519"/>
      <c r="IN1126" s="519"/>
      <c r="IO1126" s="519"/>
      <c r="IP1126" s="519"/>
      <c r="IQ1126" s="519"/>
      <c r="IR1126" s="519"/>
      <c r="IS1126" s="519"/>
      <c r="IT1126" s="519"/>
      <c r="IU1126" s="519"/>
      <c r="IV1126" s="519"/>
    </row>
    <row r="1127" spans="1:256" s="511" customFormat="1" ht="24.75" customHeight="1" hidden="1">
      <c r="A1127" s="541" t="s">
        <v>54</v>
      </c>
      <c r="B1127" s="363"/>
      <c r="C1127" s="363">
        <f t="shared" si="61"/>
        <v>0</v>
      </c>
      <c r="D1127" s="363"/>
      <c r="E1127" s="542"/>
      <c r="F1127" s="543"/>
      <c r="G1127" s="542"/>
      <c r="H1127" s="518"/>
      <c r="I1127" s="519"/>
      <c r="J1127" s="519"/>
      <c r="K1127" s="519"/>
      <c r="L1127" s="519"/>
      <c r="M1127" s="519"/>
      <c r="N1127" s="519"/>
      <c r="O1127" s="519"/>
      <c r="P1127" s="519"/>
      <c r="Q1127" s="519"/>
      <c r="R1127" s="519"/>
      <c r="S1127" s="519"/>
      <c r="T1127" s="519"/>
      <c r="U1127" s="519"/>
      <c r="V1127" s="519"/>
      <c r="W1127" s="519"/>
      <c r="X1127" s="519"/>
      <c r="Y1127" s="519"/>
      <c r="Z1127" s="519"/>
      <c r="AA1127" s="519"/>
      <c r="AB1127" s="519"/>
      <c r="AC1127" s="519"/>
      <c r="AD1127" s="519"/>
      <c r="AE1127" s="519"/>
      <c r="AF1127" s="519"/>
      <c r="HQ1127" s="519"/>
      <c r="HR1127" s="519"/>
      <c r="HS1127" s="519"/>
      <c r="HT1127" s="519"/>
      <c r="HU1127" s="519"/>
      <c r="HV1127" s="519"/>
      <c r="HW1127" s="519"/>
      <c r="HX1127" s="519"/>
      <c r="HY1127" s="519"/>
      <c r="HZ1127" s="519"/>
      <c r="IA1127" s="519"/>
      <c r="IB1127" s="519"/>
      <c r="IC1127" s="519"/>
      <c r="ID1127" s="519"/>
      <c r="IE1127" s="519"/>
      <c r="IF1127" s="519"/>
      <c r="IG1127" s="519"/>
      <c r="IH1127" s="519"/>
      <c r="II1127" s="519"/>
      <c r="IJ1127" s="519"/>
      <c r="IK1127" s="519"/>
      <c r="IL1127" s="519"/>
      <c r="IM1127" s="519"/>
      <c r="IN1127" s="519"/>
      <c r="IO1127" s="519"/>
      <c r="IP1127" s="519"/>
      <c r="IQ1127" s="519"/>
      <c r="IR1127" s="519"/>
      <c r="IS1127" s="519"/>
      <c r="IT1127" s="519"/>
      <c r="IU1127" s="519"/>
      <c r="IV1127" s="519"/>
    </row>
    <row r="1128" spans="1:256" s="506" customFormat="1" ht="24.75" customHeight="1" hidden="1">
      <c r="A1128" s="541" t="s">
        <v>893</v>
      </c>
      <c r="B1128" s="363"/>
      <c r="C1128" s="363">
        <f t="shared" si="61"/>
        <v>0</v>
      </c>
      <c r="D1128" s="363"/>
      <c r="E1128" s="542"/>
      <c r="F1128" s="543"/>
      <c r="G1128" s="542"/>
      <c r="H1128" s="518"/>
      <c r="I1128" s="519"/>
      <c r="J1128" s="519"/>
      <c r="K1128" s="519"/>
      <c r="L1128" s="519"/>
      <c r="M1128" s="519"/>
      <c r="N1128" s="519"/>
      <c r="O1128" s="519"/>
      <c r="P1128" s="519"/>
      <c r="Q1128" s="519"/>
      <c r="R1128" s="519"/>
      <c r="S1128" s="519"/>
      <c r="T1128" s="519"/>
      <c r="U1128" s="519"/>
      <c r="V1128" s="519"/>
      <c r="W1128" s="519"/>
      <c r="X1128" s="519"/>
      <c r="Y1128" s="519"/>
      <c r="Z1128" s="519"/>
      <c r="AA1128" s="519"/>
      <c r="AB1128" s="519"/>
      <c r="AC1128" s="519"/>
      <c r="AD1128" s="519"/>
      <c r="AE1128" s="519"/>
      <c r="AF1128" s="519"/>
      <c r="HQ1128" s="519"/>
      <c r="HR1128" s="519"/>
      <c r="HS1128" s="519"/>
      <c r="HT1128" s="519"/>
      <c r="HU1128" s="519"/>
      <c r="HV1128" s="519"/>
      <c r="HW1128" s="519"/>
      <c r="HX1128" s="519"/>
      <c r="HY1128" s="519"/>
      <c r="HZ1128" s="519"/>
      <c r="IA1128" s="519"/>
      <c r="IB1128" s="519"/>
      <c r="IC1128" s="519"/>
      <c r="ID1128" s="519"/>
      <c r="IE1128" s="519"/>
      <c r="IF1128" s="519"/>
      <c r="IG1128" s="519"/>
      <c r="IH1128" s="519"/>
      <c r="II1128" s="519"/>
      <c r="IJ1128" s="519"/>
      <c r="IK1128" s="519"/>
      <c r="IL1128" s="519"/>
      <c r="IM1128" s="519"/>
      <c r="IN1128" s="519"/>
      <c r="IO1128" s="519"/>
      <c r="IP1128" s="519"/>
      <c r="IQ1128" s="519"/>
      <c r="IR1128" s="519"/>
      <c r="IS1128" s="519"/>
      <c r="IT1128" s="519"/>
      <c r="IU1128" s="519"/>
      <c r="IV1128" s="519"/>
    </row>
    <row r="1129" spans="1:8" s="508" customFormat="1" ht="24.75" customHeight="1" hidden="1">
      <c r="A1129" s="534" t="s">
        <v>894</v>
      </c>
      <c r="B1129" s="360">
        <f>SUM(B1130:B1138)</f>
        <v>0</v>
      </c>
      <c r="C1129" s="360">
        <f t="shared" si="61"/>
        <v>0</v>
      </c>
      <c r="D1129" s="360">
        <f>SUM(D1130:D1138)</f>
        <v>0</v>
      </c>
      <c r="E1129" s="536"/>
      <c r="F1129" s="539">
        <f>SUM(F1130:F1138)</f>
        <v>0</v>
      </c>
      <c r="G1129" s="536"/>
      <c r="H1129" s="540">
        <f>SUM(H1130:H1138)</f>
        <v>0</v>
      </c>
    </row>
    <row r="1130" spans="1:256" s="506" customFormat="1" ht="24.75" customHeight="1" hidden="1">
      <c r="A1130" s="541" t="s">
        <v>895</v>
      </c>
      <c r="B1130" s="363"/>
      <c r="C1130" s="363">
        <f t="shared" si="61"/>
        <v>0</v>
      </c>
      <c r="D1130" s="363"/>
      <c r="E1130" s="542"/>
      <c r="F1130" s="543"/>
      <c r="G1130" s="542"/>
      <c r="H1130" s="518"/>
      <c r="I1130" s="519"/>
      <c r="J1130" s="519"/>
      <c r="K1130" s="519"/>
      <c r="L1130" s="519"/>
      <c r="M1130" s="519"/>
      <c r="N1130" s="519"/>
      <c r="O1130" s="519"/>
      <c r="P1130" s="519"/>
      <c r="Q1130" s="519"/>
      <c r="R1130" s="519"/>
      <c r="S1130" s="519"/>
      <c r="T1130" s="519"/>
      <c r="U1130" s="519"/>
      <c r="V1130" s="519"/>
      <c r="W1130" s="519"/>
      <c r="X1130" s="519"/>
      <c r="Y1130" s="519"/>
      <c r="Z1130" s="519"/>
      <c r="AA1130" s="519"/>
      <c r="AB1130" s="519"/>
      <c r="AC1130" s="519"/>
      <c r="AD1130" s="519"/>
      <c r="AE1130" s="519"/>
      <c r="AF1130" s="519"/>
      <c r="HQ1130" s="519"/>
      <c r="HR1130" s="519"/>
      <c r="HS1130" s="519"/>
      <c r="HT1130" s="519"/>
      <c r="HU1130" s="519"/>
      <c r="HV1130" s="519"/>
      <c r="HW1130" s="519"/>
      <c r="HX1130" s="519"/>
      <c r="HY1130" s="519"/>
      <c r="HZ1130" s="519"/>
      <c r="IA1130" s="519"/>
      <c r="IB1130" s="519"/>
      <c r="IC1130" s="519"/>
      <c r="ID1130" s="519"/>
      <c r="IE1130" s="519"/>
      <c r="IF1130" s="519"/>
      <c r="IG1130" s="519"/>
      <c r="IH1130" s="519"/>
      <c r="II1130" s="519"/>
      <c r="IJ1130" s="519"/>
      <c r="IK1130" s="519"/>
      <c r="IL1130" s="519"/>
      <c r="IM1130" s="519"/>
      <c r="IN1130" s="519"/>
      <c r="IO1130" s="519"/>
      <c r="IP1130" s="519"/>
      <c r="IQ1130" s="519"/>
      <c r="IR1130" s="519"/>
      <c r="IS1130" s="519"/>
      <c r="IT1130" s="519"/>
      <c r="IU1130" s="519"/>
      <c r="IV1130" s="519"/>
    </row>
    <row r="1131" spans="1:256" s="509" customFormat="1" ht="24.75" customHeight="1" hidden="1">
      <c r="A1131" s="541" t="s">
        <v>896</v>
      </c>
      <c r="B1131" s="363"/>
      <c r="C1131" s="363">
        <f t="shared" si="61"/>
        <v>0</v>
      </c>
      <c r="D1131" s="363"/>
      <c r="E1131" s="542"/>
      <c r="F1131" s="543"/>
      <c r="G1131" s="542"/>
      <c r="H1131" s="518"/>
      <c r="I1131" s="519"/>
      <c r="J1131" s="519"/>
      <c r="K1131" s="519"/>
      <c r="L1131" s="519"/>
      <c r="M1131" s="519"/>
      <c r="N1131" s="519"/>
      <c r="O1131" s="519"/>
      <c r="P1131" s="519"/>
      <c r="Q1131" s="519"/>
      <c r="R1131" s="519"/>
      <c r="S1131" s="519"/>
      <c r="T1131" s="519"/>
      <c r="U1131" s="519"/>
      <c r="V1131" s="519"/>
      <c r="W1131" s="519"/>
      <c r="X1131" s="519"/>
      <c r="Y1131" s="519"/>
      <c r="Z1131" s="519"/>
      <c r="AA1131" s="519"/>
      <c r="AB1131" s="519"/>
      <c r="AC1131" s="519"/>
      <c r="AD1131" s="519"/>
      <c r="AE1131" s="519"/>
      <c r="AF1131" s="519"/>
      <c r="HQ1131" s="519"/>
      <c r="HR1131" s="519"/>
      <c r="HS1131" s="519"/>
      <c r="HT1131" s="519"/>
      <c r="HU1131" s="519"/>
      <c r="HV1131" s="519"/>
      <c r="HW1131" s="519"/>
      <c r="HX1131" s="519"/>
      <c r="HY1131" s="519"/>
      <c r="HZ1131" s="519"/>
      <c r="IA1131" s="519"/>
      <c r="IB1131" s="519"/>
      <c r="IC1131" s="519"/>
      <c r="ID1131" s="519"/>
      <c r="IE1131" s="519"/>
      <c r="IF1131" s="519"/>
      <c r="IG1131" s="519"/>
      <c r="IH1131" s="519"/>
      <c r="II1131" s="519"/>
      <c r="IJ1131" s="519"/>
      <c r="IK1131" s="519"/>
      <c r="IL1131" s="519"/>
      <c r="IM1131" s="519"/>
      <c r="IN1131" s="519"/>
      <c r="IO1131" s="519"/>
      <c r="IP1131" s="519"/>
      <c r="IQ1131" s="519"/>
      <c r="IR1131" s="519"/>
      <c r="IS1131" s="519"/>
      <c r="IT1131" s="519"/>
      <c r="IU1131" s="519"/>
      <c r="IV1131" s="519"/>
    </row>
    <row r="1132" spans="1:256" s="510" customFormat="1" ht="24.75" customHeight="1" hidden="1">
      <c r="A1132" s="541" t="s">
        <v>897</v>
      </c>
      <c r="B1132" s="363"/>
      <c r="C1132" s="363">
        <f t="shared" si="61"/>
        <v>0</v>
      </c>
      <c r="D1132" s="363"/>
      <c r="E1132" s="542"/>
      <c r="F1132" s="543"/>
      <c r="G1132" s="542"/>
      <c r="H1132" s="518"/>
      <c r="I1132" s="519"/>
      <c r="J1132" s="519"/>
      <c r="K1132" s="519"/>
      <c r="L1132" s="519"/>
      <c r="M1132" s="519"/>
      <c r="N1132" s="519"/>
      <c r="O1132" s="519"/>
      <c r="P1132" s="519"/>
      <c r="Q1132" s="519"/>
      <c r="R1132" s="519"/>
      <c r="S1132" s="519"/>
      <c r="T1132" s="519"/>
      <c r="U1132" s="519"/>
      <c r="V1132" s="519"/>
      <c r="W1132" s="519"/>
      <c r="X1132" s="519"/>
      <c r="Y1132" s="519"/>
      <c r="Z1132" s="519"/>
      <c r="AA1132" s="519"/>
      <c r="AB1132" s="519"/>
      <c r="AC1132" s="519"/>
      <c r="AD1132" s="519"/>
      <c r="AE1132" s="519"/>
      <c r="AF1132" s="519"/>
      <c r="HQ1132" s="519"/>
      <c r="HR1132" s="519"/>
      <c r="HS1132" s="519"/>
      <c r="HT1132" s="519"/>
      <c r="HU1132" s="519"/>
      <c r="HV1132" s="519"/>
      <c r="HW1132" s="519"/>
      <c r="HX1132" s="519"/>
      <c r="HY1132" s="519"/>
      <c r="HZ1132" s="519"/>
      <c r="IA1132" s="519"/>
      <c r="IB1132" s="519"/>
      <c r="IC1132" s="519"/>
      <c r="ID1132" s="519"/>
      <c r="IE1132" s="519"/>
      <c r="IF1132" s="519"/>
      <c r="IG1132" s="519"/>
      <c r="IH1132" s="519"/>
      <c r="II1132" s="519"/>
      <c r="IJ1132" s="519"/>
      <c r="IK1132" s="519"/>
      <c r="IL1132" s="519"/>
      <c r="IM1132" s="519"/>
      <c r="IN1132" s="519"/>
      <c r="IO1132" s="519"/>
      <c r="IP1132" s="519"/>
      <c r="IQ1132" s="519"/>
      <c r="IR1132" s="519"/>
      <c r="IS1132" s="519"/>
      <c r="IT1132" s="519"/>
      <c r="IU1132" s="519"/>
      <c r="IV1132" s="519"/>
    </row>
    <row r="1133" spans="1:256" s="510" customFormat="1" ht="24.75" customHeight="1" hidden="1">
      <c r="A1133" s="541" t="s">
        <v>898</v>
      </c>
      <c r="B1133" s="363"/>
      <c r="C1133" s="363">
        <f t="shared" si="61"/>
        <v>0</v>
      </c>
      <c r="D1133" s="363"/>
      <c r="E1133" s="542"/>
      <c r="F1133" s="543"/>
      <c r="G1133" s="542"/>
      <c r="H1133" s="518"/>
      <c r="I1133" s="519"/>
      <c r="J1133" s="519"/>
      <c r="K1133" s="519"/>
      <c r="L1133" s="519"/>
      <c r="M1133" s="519"/>
      <c r="N1133" s="519"/>
      <c r="O1133" s="519"/>
      <c r="P1133" s="519"/>
      <c r="Q1133" s="519"/>
      <c r="R1133" s="519"/>
      <c r="S1133" s="519"/>
      <c r="T1133" s="519"/>
      <c r="U1133" s="519"/>
      <c r="V1133" s="519"/>
      <c r="W1133" s="519"/>
      <c r="X1133" s="519"/>
      <c r="Y1133" s="519"/>
      <c r="Z1133" s="519"/>
      <c r="AA1133" s="519"/>
      <c r="AB1133" s="519"/>
      <c r="AC1133" s="519"/>
      <c r="AD1133" s="519"/>
      <c r="AE1133" s="519"/>
      <c r="AF1133" s="519"/>
      <c r="HQ1133" s="519"/>
      <c r="HR1133" s="519"/>
      <c r="HS1133" s="519"/>
      <c r="HT1133" s="519"/>
      <c r="HU1133" s="519"/>
      <c r="HV1133" s="519"/>
      <c r="HW1133" s="519"/>
      <c r="HX1133" s="519"/>
      <c r="HY1133" s="519"/>
      <c r="HZ1133" s="519"/>
      <c r="IA1133" s="519"/>
      <c r="IB1133" s="519"/>
      <c r="IC1133" s="519"/>
      <c r="ID1133" s="519"/>
      <c r="IE1133" s="519"/>
      <c r="IF1133" s="519"/>
      <c r="IG1133" s="519"/>
      <c r="IH1133" s="519"/>
      <c r="II1133" s="519"/>
      <c r="IJ1133" s="519"/>
      <c r="IK1133" s="519"/>
      <c r="IL1133" s="519"/>
      <c r="IM1133" s="519"/>
      <c r="IN1133" s="519"/>
      <c r="IO1133" s="519"/>
      <c r="IP1133" s="519"/>
      <c r="IQ1133" s="519"/>
      <c r="IR1133" s="519"/>
      <c r="IS1133" s="519"/>
      <c r="IT1133" s="519"/>
      <c r="IU1133" s="519"/>
      <c r="IV1133" s="519"/>
    </row>
    <row r="1134" spans="1:256" s="509" customFormat="1" ht="24.75" customHeight="1" hidden="1">
      <c r="A1134" s="541" t="s">
        <v>899</v>
      </c>
      <c r="B1134" s="363"/>
      <c r="C1134" s="363">
        <f t="shared" si="61"/>
        <v>0</v>
      </c>
      <c r="D1134" s="363"/>
      <c r="E1134" s="542"/>
      <c r="F1134" s="543"/>
      <c r="G1134" s="542"/>
      <c r="H1134" s="518"/>
      <c r="I1134" s="519"/>
      <c r="J1134" s="519"/>
      <c r="K1134" s="519"/>
      <c r="L1134" s="519"/>
      <c r="M1134" s="519"/>
      <c r="N1134" s="519"/>
      <c r="O1134" s="519"/>
      <c r="P1134" s="519"/>
      <c r="Q1134" s="519"/>
      <c r="R1134" s="519"/>
      <c r="S1134" s="519"/>
      <c r="T1134" s="519"/>
      <c r="U1134" s="519"/>
      <c r="V1134" s="519"/>
      <c r="W1134" s="519"/>
      <c r="X1134" s="519"/>
      <c r="Y1134" s="519"/>
      <c r="Z1134" s="519"/>
      <c r="AA1134" s="519"/>
      <c r="AB1134" s="519"/>
      <c r="AC1134" s="519"/>
      <c r="AD1134" s="519"/>
      <c r="AE1134" s="519"/>
      <c r="AF1134" s="519"/>
      <c r="HQ1134" s="519"/>
      <c r="HR1134" s="519"/>
      <c r="HS1134" s="519"/>
      <c r="HT1134" s="519"/>
      <c r="HU1134" s="519"/>
      <c r="HV1134" s="519"/>
      <c r="HW1134" s="519"/>
      <c r="HX1134" s="519"/>
      <c r="HY1134" s="519"/>
      <c r="HZ1134" s="519"/>
      <c r="IA1134" s="519"/>
      <c r="IB1134" s="519"/>
      <c r="IC1134" s="519"/>
      <c r="ID1134" s="519"/>
      <c r="IE1134" s="519"/>
      <c r="IF1134" s="519"/>
      <c r="IG1134" s="519"/>
      <c r="IH1134" s="519"/>
      <c r="II1134" s="519"/>
      <c r="IJ1134" s="519"/>
      <c r="IK1134" s="519"/>
      <c r="IL1134" s="519"/>
      <c r="IM1134" s="519"/>
      <c r="IN1134" s="519"/>
      <c r="IO1134" s="519"/>
      <c r="IP1134" s="519"/>
      <c r="IQ1134" s="519"/>
      <c r="IR1134" s="519"/>
      <c r="IS1134" s="519"/>
      <c r="IT1134" s="519"/>
      <c r="IU1134" s="519"/>
      <c r="IV1134" s="519"/>
    </row>
    <row r="1135" spans="1:256" s="509" customFormat="1" ht="24.75" customHeight="1" hidden="1">
      <c r="A1135" s="541" t="s">
        <v>900</v>
      </c>
      <c r="B1135" s="363"/>
      <c r="C1135" s="363">
        <f t="shared" si="61"/>
        <v>0</v>
      </c>
      <c r="D1135" s="363"/>
      <c r="E1135" s="542"/>
      <c r="F1135" s="543"/>
      <c r="G1135" s="542"/>
      <c r="H1135" s="518"/>
      <c r="I1135" s="519"/>
      <c r="J1135" s="519"/>
      <c r="K1135" s="519"/>
      <c r="L1135" s="519"/>
      <c r="M1135" s="519"/>
      <c r="N1135" s="519"/>
      <c r="O1135" s="519"/>
      <c r="P1135" s="519"/>
      <c r="Q1135" s="519"/>
      <c r="R1135" s="519"/>
      <c r="S1135" s="519"/>
      <c r="T1135" s="519"/>
      <c r="U1135" s="519"/>
      <c r="V1135" s="519"/>
      <c r="W1135" s="519"/>
      <c r="X1135" s="519"/>
      <c r="Y1135" s="519"/>
      <c r="Z1135" s="519"/>
      <c r="AA1135" s="519"/>
      <c r="AB1135" s="519"/>
      <c r="AC1135" s="519"/>
      <c r="AD1135" s="519"/>
      <c r="AE1135" s="519"/>
      <c r="AF1135" s="519"/>
      <c r="HQ1135" s="519"/>
      <c r="HR1135" s="519"/>
      <c r="HS1135" s="519"/>
      <c r="HT1135" s="519"/>
      <c r="HU1135" s="519"/>
      <c r="HV1135" s="519"/>
      <c r="HW1135" s="519"/>
      <c r="HX1135" s="519"/>
      <c r="HY1135" s="519"/>
      <c r="HZ1135" s="519"/>
      <c r="IA1135" s="519"/>
      <c r="IB1135" s="519"/>
      <c r="IC1135" s="519"/>
      <c r="ID1135" s="519"/>
      <c r="IE1135" s="519"/>
      <c r="IF1135" s="519"/>
      <c r="IG1135" s="519"/>
      <c r="IH1135" s="519"/>
      <c r="II1135" s="519"/>
      <c r="IJ1135" s="519"/>
      <c r="IK1135" s="519"/>
      <c r="IL1135" s="519"/>
      <c r="IM1135" s="519"/>
      <c r="IN1135" s="519"/>
      <c r="IO1135" s="519"/>
      <c r="IP1135" s="519"/>
      <c r="IQ1135" s="519"/>
      <c r="IR1135" s="519"/>
      <c r="IS1135" s="519"/>
      <c r="IT1135" s="519"/>
      <c r="IU1135" s="519"/>
      <c r="IV1135" s="519"/>
    </row>
    <row r="1136" spans="1:256" s="506" customFormat="1" ht="24.75" customHeight="1" hidden="1">
      <c r="A1136" s="541" t="s">
        <v>901</v>
      </c>
      <c r="B1136" s="363"/>
      <c r="C1136" s="363">
        <f t="shared" si="61"/>
        <v>0</v>
      </c>
      <c r="D1136" s="363"/>
      <c r="E1136" s="542"/>
      <c r="F1136" s="543"/>
      <c r="G1136" s="542"/>
      <c r="H1136" s="518"/>
      <c r="I1136" s="519"/>
      <c r="J1136" s="519"/>
      <c r="K1136" s="519"/>
      <c r="L1136" s="519"/>
      <c r="M1136" s="519"/>
      <c r="N1136" s="519"/>
      <c r="O1136" s="519"/>
      <c r="P1136" s="519"/>
      <c r="Q1136" s="519"/>
      <c r="R1136" s="519"/>
      <c r="S1136" s="519"/>
      <c r="T1136" s="519"/>
      <c r="U1136" s="519"/>
      <c r="V1136" s="519"/>
      <c r="W1136" s="519"/>
      <c r="X1136" s="519"/>
      <c r="Y1136" s="519"/>
      <c r="Z1136" s="519"/>
      <c r="AA1136" s="519"/>
      <c r="AB1136" s="519"/>
      <c r="AC1136" s="519"/>
      <c r="AD1136" s="519"/>
      <c r="AE1136" s="519"/>
      <c r="AF1136" s="519"/>
      <c r="HQ1136" s="519"/>
      <c r="HR1136" s="519"/>
      <c r="HS1136" s="519"/>
      <c r="HT1136" s="519"/>
      <c r="HU1136" s="519"/>
      <c r="HV1136" s="519"/>
      <c r="HW1136" s="519"/>
      <c r="HX1136" s="519"/>
      <c r="HY1136" s="519"/>
      <c r="HZ1136" s="519"/>
      <c r="IA1136" s="519"/>
      <c r="IB1136" s="519"/>
      <c r="IC1136" s="519"/>
      <c r="ID1136" s="519"/>
      <c r="IE1136" s="519"/>
      <c r="IF1136" s="519"/>
      <c r="IG1136" s="519"/>
      <c r="IH1136" s="519"/>
      <c r="II1136" s="519"/>
      <c r="IJ1136" s="519"/>
      <c r="IK1136" s="519"/>
      <c r="IL1136" s="519"/>
      <c r="IM1136" s="519"/>
      <c r="IN1136" s="519"/>
      <c r="IO1136" s="519"/>
      <c r="IP1136" s="519"/>
      <c r="IQ1136" s="519"/>
      <c r="IR1136" s="519"/>
      <c r="IS1136" s="519"/>
      <c r="IT1136" s="519"/>
      <c r="IU1136" s="519"/>
      <c r="IV1136" s="519"/>
    </row>
    <row r="1137" spans="1:8" s="508" customFormat="1" ht="24.75" customHeight="1" hidden="1">
      <c r="A1137" s="541" t="s">
        <v>902</v>
      </c>
      <c r="B1137" s="363"/>
      <c r="C1137" s="363">
        <f t="shared" si="61"/>
        <v>0</v>
      </c>
      <c r="D1137" s="363"/>
      <c r="E1137" s="542"/>
      <c r="F1137" s="543"/>
      <c r="G1137" s="542"/>
      <c r="H1137" s="544"/>
    </row>
    <row r="1138" spans="1:256" s="506" customFormat="1" ht="24.75" customHeight="1" hidden="1">
      <c r="A1138" s="541" t="s">
        <v>903</v>
      </c>
      <c r="B1138" s="363"/>
      <c r="C1138" s="363">
        <f t="shared" si="61"/>
        <v>0</v>
      </c>
      <c r="D1138" s="363"/>
      <c r="E1138" s="542"/>
      <c r="F1138" s="543"/>
      <c r="G1138" s="542"/>
      <c r="H1138" s="518"/>
      <c r="I1138" s="519"/>
      <c r="J1138" s="519"/>
      <c r="K1138" s="519"/>
      <c r="L1138" s="519"/>
      <c r="M1138" s="519"/>
      <c r="N1138" s="519"/>
      <c r="O1138" s="519"/>
      <c r="P1138" s="519"/>
      <c r="Q1138" s="519"/>
      <c r="R1138" s="519"/>
      <c r="S1138" s="519"/>
      <c r="T1138" s="519"/>
      <c r="U1138" s="519"/>
      <c r="V1138" s="519"/>
      <c r="W1138" s="519"/>
      <c r="X1138" s="519"/>
      <c r="Y1138" s="519"/>
      <c r="Z1138" s="519"/>
      <c r="AA1138" s="519"/>
      <c r="AB1138" s="519"/>
      <c r="AC1138" s="519"/>
      <c r="AD1138" s="519"/>
      <c r="AE1138" s="519"/>
      <c r="AF1138" s="519"/>
      <c r="HQ1138" s="519"/>
      <c r="HR1138" s="519"/>
      <c r="HS1138" s="519"/>
      <c r="HT1138" s="519"/>
      <c r="HU1138" s="519"/>
      <c r="HV1138" s="519"/>
      <c r="HW1138" s="519"/>
      <c r="HX1138" s="519"/>
      <c r="HY1138" s="519"/>
      <c r="HZ1138" s="519"/>
      <c r="IA1138" s="519"/>
      <c r="IB1138" s="519"/>
      <c r="IC1138" s="519"/>
      <c r="ID1138" s="519"/>
      <c r="IE1138" s="519"/>
      <c r="IF1138" s="519"/>
      <c r="IG1138" s="519"/>
      <c r="IH1138" s="519"/>
      <c r="II1138" s="519"/>
      <c r="IJ1138" s="519"/>
      <c r="IK1138" s="519"/>
      <c r="IL1138" s="519"/>
      <c r="IM1138" s="519"/>
      <c r="IN1138" s="519"/>
      <c r="IO1138" s="519"/>
      <c r="IP1138" s="519"/>
      <c r="IQ1138" s="519"/>
      <c r="IR1138" s="519"/>
      <c r="IS1138" s="519"/>
      <c r="IT1138" s="519"/>
      <c r="IU1138" s="519"/>
      <c r="IV1138" s="519"/>
    </row>
    <row r="1139" spans="1:8" s="508" customFormat="1" ht="24.75" customHeight="1">
      <c r="A1139" s="534" t="s">
        <v>904</v>
      </c>
      <c r="B1139" s="360">
        <f>SUM(B1140:B1144)</f>
        <v>0</v>
      </c>
      <c r="C1139" s="360">
        <f t="shared" si="61"/>
        <v>3</v>
      </c>
      <c r="D1139" s="360">
        <f>SUM(D1140:D1144)</f>
        <v>0</v>
      </c>
      <c r="E1139" s="536">
        <f>D1139/C1139</f>
        <v>0</v>
      </c>
      <c r="F1139" s="539">
        <f>SUM(F1140:F1144)</f>
        <v>17</v>
      </c>
      <c r="G1139" s="536">
        <f>(D1139-F1139)/F1139</f>
        <v>-1</v>
      </c>
      <c r="H1139" s="540">
        <f>SUM(H1140:H1144)</f>
        <v>3</v>
      </c>
    </row>
    <row r="1140" spans="1:256" s="506" customFormat="1" ht="24.75" customHeight="1">
      <c r="A1140" s="541" t="s">
        <v>905</v>
      </c>
      <c r="B1140" s="363"/>
      <c r="C1140" s="363">
        <f t="shared" si="61"/>
        <v>0</v>
      </c>
      <c r="D1140" s="363"/>
      <c r="E1140" s="542"/>
      <c r="F1140" s="543"/>
      <c r="G1140" s="542"/>
      <c r="H1140" s="518"/>
      <c r="I1140" s="519"/>
      <c r="J1140" s="519"/>
      <c r="K1140" s="519"/>
      <c r="L1140" s="519"/>
      <c r="M1140" s="519"/>
      <c r="N1140" s="519"/>
      <c r="O1140" s="519"/>
      <c r="P1140" s="519"/>
      <c r="Q1140" s="519"/>
      <c r="R1140" s="519"/>
      <c r="S1140" s="519"/>
      <c r="T1140" s="519"/>
      <c r="U1140" s="519"/>
      <c r="V1140" s="519"/>
      <c r="W1140" s="519"/>
      <c r="X1140" s="519"/>
      <c r="Y1140" s="519"/>
      <c r="Z1140" s="519"/>
      <c r="AA1140" s="519"/>
      <c r="AB1140" s="519"/>
      <c r="AC1140" s="519"/>
      <c r="AD1140" s="519"/>
      <c r="AE1140" s="519"/>
      <c r="AF1140" s="519"/>
      <c r="HQ1140" s="519"/>
      <c r="HR1140" s="519"/>
      <c r="HS1140" s="519"/>
      <c r="HT1140" s="519"/>
      <c r="HU1140" s="519"/>
      <c r="HV1140" s="519"/>
      <c r="HW1140" s="519"/>
      <c r="HX1140" s="519"/>
      <c r="HY1140" s="519"/>
      <c r="HZ1140" s="519"/>
      <c r="IA1140" s="519"/>
      <c r="IB1140" s="519"/>
      <c r="IC1140" s="519"/>
      <c r="ID1140" s="519"/>
      <c r="IE1140" s="519"/>
      <c r="IF1140" s="519"/>
      <c r="IG1140" s="519"/>
      <c r="IH1140" s="519"/>
      <c r="II1140" s="519"/>
      <c r="IJ1140" s="519"/>
      <c r="IK1140" s="519"/>
      <c r="IL1140" s="519"/>
      <c r="IM1140" s="519"/>
      <c r="IN1140" s="519"/>
      <c r="IO1140" s="519"/>
      <c r="IP1140" s="519"/>
      <c r="IQ1140" s="519"/>
      <c r="IR1140" s="519"/>
      <c r="IS1140" s="519"/>
      <c r="IT1140" s="519"/>
      <c r="IU1140" s="519"/>
      <c r="IV1140" s="519"/>
    </row>
    <row r="1141" spans="1:256" s="506" customFormat="1" ht="24.75" customHeight="1" hidden="1">
      <c r="A1141" s="541" t="s">
        <v>906</v>
      </c>
      <c r="B1141" s="363"/>
      <c r="C1141" s="363">
        <f t="shared" si="61"/>
        <v>0</v>
      </c>
      <c r="D1141" s="363"/>
      <c r="E1141" s="542"/>
      <c r="F1141" s="543"/>
      <c r="G1141" s="542"/>
      <c r="H1141" s="518"/>
      <c r="I1141" s="519"/>
      <c r="J1141" s="519"/>
      <c r="K1141" s="519"/>
      <c r="L1141" s="519"/>
      <c r="M1141" s="519"/>
      <c r="N1141" s="519"/>
      <c r="O1141" s="519"/>
      <c r="P1141" s="519"/>
      <c r="Q1141" s="519"/>
      <c r="R1141" s="519"/>
      <c r="S1141" s="519"/>
      <c r="T1141" s="519"/>
      <c r="U1141" s="519"/>
      <c r="V1141" s="519"/>
      <c r="W1141" s="519"/>
      <c r="X1141" s="519"/>
      <c r="Y1141" s="519"/>
      <c r="Z1141" s="519"/>
      <c r="AA1141" s="519"/>
      <c r="AB1141" s="519"/>
      <c r="AC1141" s="519"/>
      <c r="AD1141" s="519"/>
      <c r="AE1141" s="519"/>
      <c r="AF1141" s="519"/>
      <c r="HQ1141" s="519"/>
      <c r="HR1141" s="519"/>
      <c r="HS1141" s="519"/>
      <c r="HT1141" s="519"/>
      <c r="HU1141" s="519"/>
      <c r="HV1141" s="519"/>
      <c r="HW1141" s="519"/>
      <c r="HX1141" s="519"/>
      <c r="HY1141" s="519"/>
      <c r="HZ1141" s="519"/>
      <c r="IA1141" s="519"/>
      <c r="IB1141" s="519"/>
      <c r="IC1141" s="519"/>
      <c r="ID1141" s="519"/>
      <c r="IE1141" s="519"/>
      <c r="IF1141" s="519"/>
      <c r="IG1141" s="519"/>
      <c r="IH1141" s="519"/>
      <c r="II1141" s="519"/>
      <c r="IJ1141" s="519"/>
      <c r="IK1141" s="519"/>
      <c r="IL1141" s="519"/>
      <c r="IM1141" s="519"/>
      <c r="IN1141" s="519"/>
      <c r="IO1141" s="519"/>
      <c r="IP1141" s="519"/>
      <c r="IQ1141" s="519"/>
      <c r="IR1141" s="519"/>
      <c r="IS1141" s="519"/>
      <c r="IT1141" s="519"/>
      <c r="IU1141" s="519"/>
      <c r="IV1141" s="519"/>
    </row>
    <row r="1142" spans="1:256" s="509" customFormat="1" ht="24.75" customHeight="1" hidden="1">
      <c r="A1142" s="541" t="s">
        <v>907</v>
      </c>
      <c r="B1142" s="363"/>
      <c r="C1142" s="363">
        <f t="shared" si="61"/>
        <v>0</v>
      </c>
      <c r="D1142" s="363"/>
      <c r="E1142" s="542"/>
      <c r="F1142" s="543"/>
      <c r="G1142" s="542"/>
      <c r="H1142" s="518"/>
      <c r="I1142" s="519"/>
      <c r="J1142" s="519"/>
      <c r="K1142" s="519"/>
      <c r="L1142" s="519"/>
      <c r="M1142" s="519"/>
      <c r="N1142" s="519"/>
      <c r="O1142" s="519"/>
      <c r="P1142" s="519"/>
      <c r="Q1142" s="519"/>
      <c r="R1142" s="519"/>
      <c r="S1142" s="519"/>
      <c r="T1142" s="519"/>
      <c r="U1142" s="519"/>
      <c r="V1142" s="519"/>
      <c r="W1142" s="519"/>
      <c r="X1142" s="519"/>
      <c r="Y1142" s="519"/>
      <c r="Z1142" s="519"/>
      <c r="AA1142" s="519"/>
      <c r="AB1142" s="519"/>
      <c r="AC1142" s="519"/>
      <c r="AD1142" s="519"/>
      <c r="AE1142" s="519"/>
      <c r="AF1142" s="519"/>
      <c r="HQ1142" s="519"/>
      <c r="HR1142" s="519"/>
      <c r="HS1142" s="519"/>
      <c r="HT1142" s="519"/>
      <c r="HU1142" s="519"/>
      <c r="HV1142" s="519"/>
      <c r="HW1142" s="519"/>
      <c r="HX1142" s="519"/>
      <c r="HY1142" s="519"/>
      <c r="HZ1142" s="519"/>
      <c r="IA1142" s="519"/>
      <c r="IB1142" s="519"/>
      <c r="IC1142" s="519"/>
      <c r="ID1142" s="519"/>
      <c r="IE1142" s="519"/>
      <c r="IF1142" s="519"/>
      <c r="IG1142" s="519"/>
      <c r="IH1142" s="519"/>
      <c r="II1142" s="519"/>
      <c r="IJ1142" s="519"/>
      <c r="IK1142" s="519"/>
      <c r="IL1142" s="519"/>
      <c r="IM1142" s="519"/>
      <c r="IN1142" s="519"/>
      <c r="IO1142" s="519"/>
      <c r="IP1142" s="519"/>
      <c r="IQ1142" s="519"/>
      <c r="IR1142" s="519"/>
      <c r="IS1142" s="519"/>
      <c r="IT1142" s="519"/>
      <c r="IU1142" s="519"/>
      <c r="IV1142" s="519"/>
    </row>
    <row r="1143" spans="1:8" s="508" customFormat="1" ht="24.75" customHeight="1" hidden="1">
      <c r="A1143" s="541" t="s">
        <v>908</v>
      </c>
      <c r="B1143" s="363"/>
      <c r="C1143" s="363">
        <f t="shared" si="61"/>
        <v>0</v>
      </c>
      <c r="D1143" s="360"/>
      <c r="E1143" s="542"/>
      <c r="F1143" s="539"/>
      <c r="G1143" s="542"/>
      <c r="H1143" s="544"/>
    </row>
    <row r="1144" spans="1:256" s="506" customFormat="1" ht="24.75" customHeight="1">
      <c r="A1144" s="541" t="s">
        <v>909</v>
      </c>
      <c r="B1144" s="363"/>
      <c r="C1144" s="363">
        <f t="shared" si="61"/>
        <v>3</v>
      </c>
      <c r="D1144" s="363">
        <v>0</v>
      </c>
      <c r="E1144" s="542">
        <f>D1144/C1144</f>
        <v>0</v>
      </c>
      <c r="F1144" s="543">
        <v>17</v>
      </c>
      <c r="G1144" s="542">
        <f>(D1144-F1144)/F1144</f>
        <v>-1</v>
      </c>
      <c r="H1144" s="518">
        <v>3</v>
      </c>
      <c r="I1144" s="519"/>
      <c r="J1144" s="519"/>
      <c r="K1144" s="519"/>
      <c r="L1144" s="519"/>
      <c r="M1144" s="519"/>
      <c r="N1144" s="519"/>
      <c r="O1144" s="519"/>
      <c r="P1144" s="519"/>
      <c r="Q1144" s="519"/>
      <c r="R1144" s="519"/>
      <c r="S1144" s="519"/>
      <c r="T1144" s="519"/>
      <c r="U1144" s="519"/>
      <c r="V1144" s="519"/>
      <c r="W1144" s="519"/>
      <c r="X1144" s="519"/>
      <c r="Y1144" s="519"/>
      <c r="Z1144" s="519"/>
      <c r="AA1144" s="519"/>
      <c r="AB1144" s="519"/>
      <c r="AC1144" s="519"/>
      <c r="AD1144" s="519"/>
      <c r="AE1144" s="519"/>
      <c r="AF1144" s="519"/>
      <c r="HQ1144" s="519"/>
      <c r="HR1144" s="519"/>
      <c r="HS1144" s="519"/>
      <c r="HT1144" s="519"/>
      <c r="HU1144" s="519"/>
      <c r="HV1144" s="519"/>
      <c r="HW1144" s="519"/>
      <c r="HX1144" s="519"/>
      <c r="HY1144" s="519"/>
      <c r="HZ1144" s="519"/>
      <c r="IA1144" s="519"/>
      <c r="IB1144" s="519"/>
      <c r="IC1144" s="519"/>
      <c r="ID1144" s="519"/>
      <c r="IE1144" s="519"/>
      <c r="IF1144" s="519"/>
      <c r="IG1144" s="519"/>
      <c r="IH1144" s="519"/>
      <c r="II1144" s="519"/>
      <c r="IJ1144" s="519"/>
      <c r="IK1144" s="519"/>
      <c r="IL1144" s="519"/>
      <c r="IM1144" s="519"/>
      <c r="IN1144" s="519"/>
      <c r="IO1144" s="519"/>
      <c r="IP1144" s="519"/>
      <c r="IQ1144" s="519"/>
      <c r="IR1144" s="519"/>
      <c r="IS1144" s="519"/>
      <c r="IT1144" s="519"/>
      <c r="IU1144" s="519"/>
      <c r="IV1144" s="519"/>
    </row>
    <row r="1145" spans="1:8" s="508" customFormat="1" ht="24.75" customHeight="1" hidden="1">
      <c r="A1145" s="534" t="s">
        <v>910</v>
      </c>
      <c r="B1145" s="360">
        <f>SUM(B1146:B1147)</f>
        <v>0</v>
      </c>
      <c r="C1145" s="360">
        <f t="shared" si="61"/>
        <v>0</v>
      </c>
      <c r="D1145" s="360">
        <f>SUM(D1146:D1147)</f>
        <v>0</v>
      </c>
      <c r="E1145" s="536"/>
      <c r="F1145" s="539">
        <f>SUM(F1146:F1147)</f>
        <v>0</v>
      </c>
      <c r="G1145" s="536"/>
      <c r="H1145" s="540">
        <f>SUM(H1146:H1147)</f>
        <v>0</v>
      </c>
    </row>
    <row r="1146" spans="1:8" s="508" customFormat="1" ht="24.75" customHeight="1" hidden="1">
      <c r="A1146" s="541" t="s">
        <v>911</v>
      </c>
      <c r="B1146" s="363"/>
      <c r="C1146" s="363">
        <f t="shared" si="61"/>
        <v>0</v>
      </c>
      <c r="D1146" s="363"/>
      <c r="E1146" s="542"/>
      <c r="F1146" s="543"/>
      <c r="G1146" s="542"/>
      <c r="H1146" s="544"/>
    </row>
    <row r="1147" spans="1:256" s="506" customFormat="1" ht="24.75" customHeight="1" hidden="1">
      <c r="A1147" s="541" t="s">
        <v>912</v>
      </c>
      <c r="B1147" s="363"/>
      <c r="C1147" s="363">
        <f t="shared" si="61"/>
        <v>0</v>
      </c>
      <c r="D1147" s="363"/>
      <c r="E1147" s="542"/>
      <c r="F1147" s="543"/>
      <c r="G1147" s="542"/>
      <c r="H1147" s="518"/>
      <c r="I1147" s="519"/>
      <c r="J1147" s="519"/>
      <c r="K1147" s="519"/>
      <c r="L1147" s="519"/>
      <c r="M1147" s="519"/>
      <c r="N1147" s="519"/>
      <c r="O1147" s="519"/>
      <c r="P1147" s="519"/>
      <c r="Q1147" s="519"/>
      <c r="R1147" s="519"/>
      <c r="S1147" s="519"/>
      <c r="T1147" s="519"/>
      <c r="U1147" s="519"/>
      <c r="V1147" s="519"/>
      <c r="W1147" s="519"/>
      <c r="X1147" s="519"/>
      <c r="Y1147" s="519"/>
      <c r="Z1147" s="519"/>
      <c r="AA1147" s="519"/>
      <c r="AB1147" s="519"/>
      <c r="AC1147" s="519"/>
      <c r="AD1147" s="519"/>
      <c r="AE1147" s="519"/>
      <c r="AF1147" s="519"/>
      <c r="HQ1147" s="519"/>
      <c r="HR1147" s="519"/>
      <c r="HS1147" s="519"/>
      <c r="HT1147" s="519"/>
      <c r="HU1147" s="519"/>
      <c r="HV1147" s="519"/>
      <c r="HW1147" s="519"/>
      <c r="HX1147" s="519"/>
      <c r="HY1147" s="519"/>
      <c r="HZ1147" s="519"/>
      <c r="IA1147" s="519"/>
      <c r="IB1147" s="519"/>
      <c r="IC1147" s="519"/>
      <c r="ID1147" s="519"/>
      <c r="IE1147" s="519"/>
      <c r="IF1147" s="519"/>
      <c r="IG1147" s="519"/>
      <c r="IH1147" s="519"/>
      <c r="II1147" s="519"/>
      <c r="IJ1147" s="519"/>
      <c r="IK1147" s="519"/>
      <c r="IL1147" s="519"/>
      <c r="IM1147" s="519"/>
      <c r="IN1147" s="519"/>
      <c r="IO1147" s="519"/>
      <c r="IP1147" s="519"/>
      <c r="IQ1147" s="519"/>
      <c r="IR1147" s="519"/>
      <c r="IS1147" s="519"/>
      <c r="IT1147" s="519"/>
      <c r="IU1147" s="519"/>
      <c r="IV1147" s="519"/>
    </row>
    <row r="1148" spans="1:8" s="508" customFormat="1" ht="24.75" customHeight="1" hidden="1">
      <c r="A1148" s="534" t="s">
        <v>913</v>
      </c>
      <c r="B1148" s="360">
        <f>B1149</f>
        <v>0</v>
      </c>
      <c r="C1148" s="360">
        <f t="shared" si="61"/>
        <v>0</v>
      </c>
      <c r="D1148" s="360">
        <f>D1149</f>
        <v>0</v>
      </c>
      <c r="E1148" s="536"/>
      <c r="F1148" s="539">
        <f>F1149</f>
        <v>0</v>
      </c>
      <c r="G1148" s="536"/>
      <c r="H1148" s="540"/>
    </row>
    <row r="1149" spans="1:256" s="506" customFormat="1" ht="24.75" customHeight="1" hidden="1">
      <c r="A1149" s="541" t="s">
        <v>914</v>
      </c>
      <c r="B1149" s="363"/>
      <c r="C1149" s="363">
        <f t="shared" si="61"/>
        <v>0</v>
      </c>
      <c r="D1149" s="363"/>
      <c r="E1149" s="542"/>
      <c r="F1149" s="543"/>
      <c r="G1149" s="542"/>
      <c r="H1149" s="518"/>
      <c r="I1149" s="519"/>
      <c r="J1149" s="519"/>
      <c r="K1149" s="519"/>
      <c r="L1149" s="519"/>
      <c r="M1149" s="519"/>
      <c r="N1149" s="519"/>
      <c r="O1149" s="519"/>
      <c r="P1149" s="519"/>
      <c r="Q1149" s="519"/>
      <c r="R1149" s="519"/>
      <c r="S1149" s="519"/>
      <c r="T1149" s="519"/>
      <c r="U1149" s="519"/>
      <c r="V1149" s="519"/>
      <c r="W1149" s="519"/>
      <c r="X1149" s="519"/>
      <c r="Y1149" s="519"/>
      <c r="Z1149" s="519"/>
      <c r="AA1149" s="519"/>
      <c r="AB1149" s="519"/>
      <c r="AC1149" s="519"/>
      <c r="AD1149" s="519"/>
      <c r="AE1149" s="519"/>
      <c r="AF1149" s="519"/>
      <c r="HQ1149" s="519"/>
      <c r="HR1149" s="519"/>
      <c r="HS1149" s="519"/>
      <c r="HT1149" s="519"/>
      <c r="HU1149" s="519"/>
      <c r="HV1149" s="519"/>
      <c r="HW1149" s="519"/>
      <c r="HX1149" s="519"/>
      <c r="HY1149" s="519"/>
      <c r="HZ1149" s="519"/>
      <c r="IA1149" s="519"/>
      <c r="IB1149" s="519"/>
      <c r="IC1149" s="519"/>
      <c r="ID1149" s="519"/>
      <c r="IE1149" s="519"/>
      <c r="IF1149" s="519"/>
      <c r="IG1149" s="519"/>
      <c r="IH1149" s="519"/>
      <c r="II1149" s="519"/>
      <c r="IJ1149" s="519"/>
      <c r="IK1149" s="519"/>
      <c r="IL1149" s="519"/>
      <c r="IM1149" s="519"/>
      <c r="IN1149" s="519"/>
      <c r="IO1149" s="519"/>
      <c r="IP1149" s="519"/>
      <c r="IQ1149" s="519"/>
      <c r="IR1149" s="519"/>
      <c r="IS1149" s="519"/>
      <c r="IT1149" s="519"/>
      <c r="IU1149" s="519"/>
      <c r="IV1149" s="519"/>
    </row>
    <row r="1150" spans="1:8" s="508" customFormat="1" ht="24.75" customHeight="1" hidden="1">
      <c r="A1150" s="534" t="s">
        <v>915</v>
      </c>
      <c r="B1150" s="360">
        <f>SUM(B1151:B1159)</f>
        <v>0</v>
      </c>
      <c r="C1150" s="360">
        <f t="shared" si="61"/>
        <v>0</v>
      </c>
      <c r="D1150" s="360">
        <f>SUM(D1151:D1159)</f>
        <v>0</v>
      </c>
      <c r="E1150" s="536"/>
      <c r="F1150" s="539">
        <f>SUM(F1151:F1159)</f>
        <v>0</v>
      </c>
      <c r="G1150" s="536"/>
      <c r="H1150" s="540">
        <f>SUM(H1151:H1159)</f>
        <v>0</v>
      </c>
    </row>
    <row r="1151" spans="1:256" s="506" customFormat="1" ht="24.75" customHeight="1" hidden="1">
      <c r="A1151" s="541" t="s">
        <v>916</v>
      </c>
      <c r="B1151" s="360">
        <v>0</v>
      </c>
      <c r="C1151" s="363">
        <f t="shared" si="61"/>
        <v>0</v>
      </c>
      <c r="D1151" s="363"/>
      <c r="E1151" s="542"/>
      <c r="F1151" s="543"/>
      <c r="G1151" s="542"/>
      <c r="H1151" s="518"/>
      <c r="I1151" s="519"/>
      <c r="J1151" s="519"/>
      <c r="K1151" s="519"/>
      <c r="L1151" s="519"/>
      <c r="M1151" s="519"/>
      <c r="N1151" s="519"/>
      <c r="O1151" s="519"/>
      <c r="P1151" s="519"/>
      <c r="Q1151" s="519"/>
      <c r="R1151" s="519"/>
      <c r="S1151" s="519"/>
      <c r="T1151" s="519"/>
      <c r="U1151" s="519"/>
      <c r="V1151" s="519"/>
      <c r="W1151" s="519"/>
      <c r="X1151" s="519"/>
      <c r="Y1151" s="519"/>
      <c r="Z1151" s="519"/>
      <c r="AA1151" s="519"/>
      <c r="AB1151" s="519"/>
      <c r="AC1151" s="519"/>
      <c r="AD1151" s="519"/>
      <c r="AE1151" s="519"/>
      <c r="AF1151" s="519"/>
      <c r="HQ1151" s="519"/>
      <c r="HR1151" s="519"/>
      <c r="HS1151" s="519"/>
      <c r="HT1151" s="519"/>
      <c r="HU1151" s="519"/>
      <c r="HV1151" s="519"/>
      <c r="HW1151" s="519"/>
      <c r="HX1151" s="519"/>
      <c r="HY1151" s="519"/>
      <c r="HZ1151" s="519"/>
      <c r="IA1151" s="519"/>
      <c r="IB1151" s="519"/>
      <c r="IC1151" s="519"/>
      <c r="ID1151" s="519"/>
      <c r="IE1151" s="519"/>
      <c r="IF1151" s="519"/>
      <c r="IG1151" s="519"/>
      <c r="IH1151" s="519"/>
      <c r="II1151" s="519"/>
      <c r="IJ1151" s="519"/>
      <c r="IK1151" s="519"/>
      <c r="IL1151" s="519"/>
      <c r="IM1151" s="519"/>
      <c r="IN1151" s="519"/>
      <c r="IO1151" s="519"/>
      <c r="IP1151" s="519"/>
      <c r="IQ1151" s="519"/>
      <c r="IR1151" s="519"/>
      <c r="IS1151" s="519"/>
      <c r="IT1151" s="519"/>
      <c r="IU1151" s="519"/>
      <c r="IV1151" s="519"/>
    </row>
    <row r="1152" spans="1:256" s="506" customFormat="1" ht="24.75" customHeight="1" hidden="1">
      <c r="A1152" s="541" t="s">
        <v>917</v>
      </c>
      <c r="B1152" s="360">
        <v>0</v>
      </c>
      <c r="C1152" s="363">
        <f t="shared" si="61"/>
        <v>0</v>
      </c>
      <c r="D1152" s="363"/>
      <c r="E1152" s="542"/>
      <c r="F1152" s="543"/>
      <c r="G1152" s="542"/>
      <c r="H1152" s="518"/>
      <c r="I1152" s="519"/>
      <c r="J1152" s="519"/>
      <c r="K1152" s="519"/>
      <c r="L1152" s="519"/>
      <c r="M1152" s="519"/>
      <c r="N1152" s="519"/>
      <c r="O1152" s="519"/>
      <c r="P1152" s="519"/>
      <c r="Q1152" s="519"/>
      <c r="R1152" s="519"/>
      <c r="S1152" s="519"/>
      <c r="T1152" s="519"/>
      <c r="U1152" s="519"/>
      <c r="V1152" s="519"/>
      <c r="W1152" s="519"/>
      <c r="X1152" s="519"/>
      <c r="Y1152" s="519"/>
      <c r="Z1152" s="519"/>
      <c r="AA1152" s="519"/>
      <c r="AB1152" s="519"/>
      <c r="AC1152" s="519"/>
      <c r="AD1152" s="519"/>
      <c r="AE1152" s="519"/>
      <c r="AF1152" s="519"/>
      <c r="HQ1152" s="519"/>
      <c r="HR1152" s="519"/>
      <c r="HS1152" s="519"/>
      <c r="HT1152" s="519"/>
      <c r="HU1152" s="519"/>
      <c r="HV1152" s="519"/>
      <c r="HW1152" s="519"/>
      <c r="HX1152" s="519"/>
      <c r="HY1152" s="519"/>
      <c r="HZ1152" s="519"/>
      <c r="IA1152" s="519"/>
      <c r="IB1152" s="519"/>
      <c r="IC1152" s="519"/>
      <c r="ID1152" s="519"/>
      <c r="IE1152" s="519"/>
      <c r="IF1152" s="519"/>
      <c r="IG1152" s="519"/>
      <c r="IH1152" s="519"/>
      <c r="II1152" s="519"/>
      <c r="IJ1152" s="519"/>
      <c r="IK1152" s="519"/>
      <c r="IL1152" s="519"/>
      <c r="IM1152" s="519"/>
      <c r="IN1152" s="519"/>
      <c r="IO1152" s="519"/>
      <c r="IP1152" s="519"/>
      <c r="IQ1152" s="519"/>
      <c r="IR1152" s="519"/>
      <c r="IS1152" s="519"/>
      <c r="IT1152" s="519"/>
      <c r="IU1152" s="519"/>
      <c r="IV1152" s="519"/>
    </row>
    <row r="1153" spans="1:8" s="508" customFormat="1" ht="24.75" customHeight="1" hidden="1">
      <c r="A1153" s="541" t="s">
        <v>918</v>
      </c>
      <c r="B1153" s="360">
        <v>0</v>
      </c>
      <c r="C1153" s="363">
        <f t="shared" si="61"/>
        <v>0</v>
      </c>
      <c r="D1153" s="363"/>
      <c r="E1153" s="542"/>
      <c r="F1153" s="543"/>
      <c r="G1153" s="542"/>
      <c r="H1153" s="544"/>
    </row>
    <row r="1154" spans="1:256" s="506" customFormat="1" ht="24.75" customHeight="1" hidden="1">
      <c r="A1154" s="541" t="s">
        <v>919</v>
      </c>
      <c r="B1154" s="360">
        <v>0</v>
      </c>
      <c r="C1154" s="363">
        <f t="shared" si="61"/>
        <v>0</v>
      </c>
      <c r="D1154" s="363"/>
      <c r="E1154" s="542"/>
      <c r="F1154" s="543"/>
      <c r="G1154" s="542"/>
      <c r="H1154" s="518"/>
      <c r="I1154" s="519"/>
      <c r="J1154" s="519"/>
      <c r="K1154" s="519"/>
      <c r="L1154" s="519"/>
      <c r="M1154" s="519"/>
      <c r="N1154" s="519"/>
      <c r="O1154" s="519"/>
      <c r="P1154" s="519"/>
      <c r="Q1154" s="519"/>
      <c r="R1154" s="519"/>
      <c r="S1154" s="519"/>
      <c r="T1154" s="519"/>
      <c r="U1154" s="519"/>
      <c r="V1154" s="519"/>
      <c r="W1154" s="519"/>
      <c r="X1154" s="519"/>
      <c r="Y1154" s="519"/>
      <c r="Z1154" s="519"/>
      <c r="AA1154" s="519"/>
      <c r="AB1154" s="519"/>
      <c r="AC1154" s="519"/>
      <c r="AD1154" s="519"/>
      <c r="AE1154" s="519"/>
      <c r="AF1154" s="519"/>
      <c r="HQ1154" s="519"/>
      <c r="HR1154" s="519"/>
      <c r="HS1154" s="519"/>
      <c r="HT1154" s="519"/>
      <c r="HU1154" s="519"/>
      <c r="HV1154" s="519"/>
      <c r="HW1154" s="519"/>
      <c r="HX1154" s="519"/>
      <c r="HY1154" s="519"/>
      <c r="HZ1154" s="519"/>
      <c r="IA1154" s="519"/>
      <c r="IB1154" s="519"/>
      <c r="IC1154" s="519"/>
      <c r="ID1154" s="519"/>
      <c r="IE1154" s="519"/>
      <c r="IF1154" s="519"/>
      <c r="IG1154" s="519"/>
      <c r="IH1154" s="519"/>
      <c r="II1154" s="519"/>
      <c r="IJ1154" s="519"/>
      <c r="IK1154" s="519"/>
      <c r="IL1154" s="519"/>
      <c r="IM1154" s="519"/>
      <c r="IN1154" s="519"/>
      <c r="IO1154" s="519"/>
      <c r="IP1154" s="519"/>
      <c r="IQ1154" s="519"/>
      <c r="IR1154" s="519"/>
      <c r="IS1154" s="519"/>
      <c r="IT1154" s="519"/>
      <c r="IU1154" s="519"/>
      <c r="IV1154" s="519"/>
    </row>
    <row r="1155" spans="1:256" s="511" customFormat="1" ht="24.75" customHeight="1" hidden="1">
      <c r="A1155" s="541" t="s">
        <v>920</v>
      </c>
      <c r="B1155" s="360">
        <v>0</v>
      </c>
      <c r="C1155" s="363">
        <f t="shared" si="61"/>
        <v>0</v>
      </c>
      <c r="D1155" s="363"/>
      <c r="E1155" s="542"/>
      <c r="F1155" s="543"/>
      <c r="G1155" s="542"/>
      <c r="H1155" s="518"/>
      <c r="I1155" s="519"/>
      <c r="J1155" s="519"/>
      <c r="K1155" s="519"/>
      <c r="L1155" s="519"/>
      <c r="M1155" s="519"/>
      <c r="N1155" s="519"/>
      <c r="O1155" s="519"/>
      <c r="P1155" s="519"/>
      <c r="Q1155" s="519"/>
      <c r="R1155" s="519"/>
      <c r="S1155" s="519"/>
      <c r="T1155" s="519"/>
      <c r="U1155" s="519"/>
      <c r="V1155" s="519"/>
      <c r="W1155" s="519"/>
      <c r="X1155" s="519"/>
      <c r="Y1155" s="519"/>
      <c r="Z1155" s="519"/>
      <c r="AA1155" s="519"/>
      <c r="AB1155" s="519"/>
      <c r="AC1155" s="519"/>
      <c r="AD1155" s="519"/>
      <c r="AE1155" s="519"/>
      <c r="AF1155" s="519"/>
      <c r="HQ1155" s="519"/>
      <c r="HR1155" s="519"/>
      <c r="HS1155" s="519"/>
      <c r="HT1155" s="519"/>
      <c r="HU1155" s="519"/>
      <c r="HV1155" s="519"/>
      <c r="HW1155" s="519"/>
      <c r="HX1155" s="519"/>
      <c r="HY1155" s="519"/>
      <c r="HZ1155" s="519"/>
      <c r="IA1155" s="519"/>
      <c r="IB1155" s="519"/>
      <c r="IC1155" s="519"/>
      <c r="ID1155" s="519"/>
      <c r="IE1155" s="519"/>
      <c r="IF1155" s="519"/>
      <c r="IG1155" s="519"/>
      <c r="IH1155" s="519"/>
      <c r="II1155" s="519"/>
      <c r="IJ1155" s="519"/>
      <c r="IK1155" s="519"/>
      <c r="IL1155" s="519"/>
      <c r="IM1155" s="519"/>
      <c r="IN1155" s="519"/>
      <c r="IO1155" s="519"/>
      <c r="IP1155" s="519"/>
      <c r="IQ1155" s="519"/>
      <c r="IR1155" s="519"/>
      <c r="IS1155" s="519"/>
      <c r="IT1155" s="519"/>
      <c r="IU1155" s="519"/>
      <c r="IV1155" s="519"/>
    </row>
    <row r="1156" spans="1:256" s="506" customFormat="1" ht="24.75" customHeight="1" hidden="1">
      <c r="A1156" s="541" t="s">
        <v>921</v>
      </c>
      <c r="B1156" s="360">
        <v>0</v>
      </c>
      <c r="C1156" s="363">
        <f t="shared" si="61"/>
        <v>0</v>
      </c>
      <c r="D1156" s="363"/>
      <c r="E1156" s="542"/>
      <c r="F1156" s="543"/>
      <c r="G1156" s="542"/>
      <c r="H1156" s="518"/>
      <c r="I1156" s="519"/>
      <c r="J1156" s="519"/>
      <c r="K1156" s="519"/>
      <c r="L1156" s="519"/>
      <c r="M1156" s="519"/>
      <c r="N1156" s="519"/>
      <c r="O1156" s="519"/>
      <c r="P1156" s="519"/>
      <c r="Q1156" s="519"/>
      <c r="R1156" s="519"/>
      <c r="S1156" s="519"/>
      <c r="T1156" s="519"/>
      <c r="U1156" s="519"/>
      <c r="V1156" s="519"/>
      <c r="W1156" s="519"/>
      <c r="X1156" s="519"/>
      <c r="Y1156" s="519"/>
      <c r="Z1156" s="519"/>
      <c r="AA1156" s="519"/>
      <c r="AB1156" s="519"/>
      <c r="AC1156" s="519"/>
      <c r="AD1156" s="519"/>
      <c r="AE1156" s="519"/>
      <c r="AF1156" s="519"/>
      <c r="HQ1156" s="519"/>
      <c r="HR1156" s="519"/>
      <c r="HS1156" s="519"/>
      <c r="HT1156" s="519"/>
      <c r="HU1156" s="519"/>
      <c r="HV1156" s="519"/>
      <c r="HW1156" s="519"/>
      <c r="HX1156" s="519"/>
      <c r="HY1156" s="519"/>
      <c r="HZ1156" s="519"/>
      <c r="IA1156" s="519"/>
      <c r="IB1156" s="519"/>
      <c r="IC1156" s="519"/>
      <c r="ID1156" s="519"/>
      <c r="IE1156" s="519"/>
      <c r="IF1156" s="519"/>
      <c r="IG1156" s="519"/>
      <c r="IH1156" s="519"/>
      <c r="II1156" s="519"/>
      <c r="IJ1156" s="519"/>
      <c r="IK1156" s="519"/>
      <c r="IL1156" s="519"/>
      <c r="IM1156" s="519"/>
      <c r="IN1156" s="519"/>
      <c r="IO1156" s="519"/>
      <c r="IP1156" s="519"/>
      <c r="IQ1156" s="519"/>
      <c r="IR1156" s="519"/>
      <c r="IS1156" s="519"/>
      <c r="IT1156" s="519"/>
      <c r="IU1156" s="519"/>
      <c r="IV1156" s="519"/>
    </row>
    <row r="1157" spans="1:256" s="510" customFormat="1" ht="24.75" customHeight="1" hidden="1">
      <c r="A1157" s="541" t="s">
        <v>922</v>
      </c>
      <c r="B1157" s="360">
        <v>0</v>
      </c>
      <c r="C1157" s="363">
        <f t="shared" si="61"/>
        <v>0</v>
      </c>
      <c r="D1157" s="363"/>
      <c r="E1157" s="542"/>
      <c r="F1157" s="543"/>
      <c r="G1157" s="542"/>
      <c r="H1157" s="518"/>
      <c r="I1157" s="519"/>
      <c r="J1157" s="519"/>
      <c r="K1157" s="519"/>
      <c r="L1157" s="519"/>
      <c r="M1157" s="519"/>
      <c r="N1157" s="519"/>
      <c r="O1157" s="519"/>
      <c r="P1157" s="519"/>
      <c r="Q1157" s="519"/>
      <c r="R1157" s="519"/>
      <c r="S1157" s="519"/>
      <c r="T1157" s="519"/>
      <c r="U1157" s="519"/>
      <c r="V1157" s="519"/>
      <c r="W1157" s="519"/>
      <c r="X1157" s="519"/>
      <c r="Y1157" s="519"/>
      <c r="Z1157" s="519"/>
      <c r="AA1157" s="519"/>
      <c r="AB1157" s="519"/>
      <c r="AC1157" s="519"/>
      <c r="AD1157" s="519"/>
      <c r="AE1157" s="519"/>
      <c r="AF1157" s="519"/>
      <c r="HQ1157" s="519"/>
      <c r="HR1157" s="519"/>
      <c r="HS1157" s="519"/>
      <c r="HT1157" s="519"/>
      <c r="HU1157" s="519"/>
      <c r="HV1157" s="519"/>
      <c r="HW1157" s="519"/>
      <c r="HX1157" s="519"/>
      <c r="HY1157" s="519"/>
      <c r="HZ1157" s="519"/>
      <c r="IA1157" s="519"/>
      <c r="IB1157" s="519"/>
      <c r="IC1157" s="519"/>
      <c r="ID1157" s="519"/>
      <c r="IE1157" s="519"/>
      <c r="IF1157" s="519"/>
      <c r="IG1157" s="519"/>
      <c r="IH1157" s="519"/>
      <c r="II1157" s="519"/>
      <c r="IJ1157" s="519"/>
      <c r="IK1157" s="519"/>
      <c r="IL1157" s="519"/>
      <c r="IM1157" s="519"/>
      <c r="IN1157" s="519"/>
      <c r="IO1157" s="519"/>
      <c r="IP1157" s="519"/>
      <c r="IQ1157" s="519"/>
      <c r="IR1157" s="519"/>
      <c r="IS1157" s="519"/>
      <c r="IT1157" s="519"/>
      <c r="IU1157" s="519"/>
      <c r="IV1157" s="519"/>
    </row>
    <row r="1158" spans="1:256" s="509" customFormat="1" ht="24.75" customHeight="1" hidden="1">
      <c r="A1158" s="541" t="s">
        <v>923</v>
      </c>
      <c r="B1158" s="360">
        <v>0</v>
      </c>
      <c r="C1158" s="363">
        <f t="shared" si="61"/>
        <v>0</v>
      </c>
      <c r="D1158" s="363"/>
      <c r="E1158" s="542"/>
      <c r="F1158" s="543"/>
      <c r="G1158" s="542"/>
      <c r="H1158" s="518"/>
      <c r="I1158" s="519"/>
      <c r="J1158" s="519"/>
      <c r="K1158" s="519"/>
      <c r="L1158" s="519"/>
      <c r="M1158" s="519"/>
      <c r="N1158" s="519"/>
      <c r="O1158" s="519"/>
      <c r="P1158" s="519"/>
      <c r="Q1158" s="519"/>
      <c r="R1158" s="519"/>
      <c r="S1158" s="519"/>
      <c r="T1158" s="519"/>
      <c r="U1158" s="519"/>
      <c r="V1158" s="519"/>
      <c r="W1158" s="519"/>
      <c r="X1158" s="519"/>
      <c r="Y1158" s="519"/>
      <c r="Z1158" s="519"/>
      <c r="AA1158" s="519"/>
      <c r="AB1158" s="519"/>
      <c r="AC1158" s="519"/>
      <c r="AD1158" s="519"/>
      <c r="AE1158" s="519"/>
      <c r="AF1158" s="519"/>
      <c r="HQ1158" s="519"/>
      <c r="HR1158" s="519"/>
      <c r="HS1158" s="519"/>
      <c r="HT1158" s="519"/>
      <c r="HU1158" s="519"/>
      <c r="HV1158" s="519"/>
      <c r="HW1158" s="519"/>
      <c r="HX1158" s="519"/>
      <c r="HY1158" s="519"/>
      <c r="HZ1158" s="519"/>
      <c r="IA1158" s="519"/>
      <c r="IB1158" s="519"/>
      <c r="IC1158" s="519"/>
      <c r="ID1158" s="519"/>
      <c r="IE1158" s="519"/>
      <c r="IF1158" s="519"/>
      <c r="IG1158" s="519"/>
      <c r="IH1158" s="519"/>
      <c r="II1158" s="519"/>
      <c r="IJ1158" s="519"/>
      <c r="IK1158" s="519"/>
      <c r="IL1158" s="519"/>
      <c r="IM1158" s="519"/>
      <c r="IN1158" s="519"/>
      <c r="IO1158" s="519"/>
      <c r="IP1158" s="519"/>
      <c r="IQ1158" s="519"/>
      <c r="IR1158" s="519"/>
      <c r="IS1158" s="519"/>
      <c r="IT1158" s="519"/>
      <c r="IU1158" s="519"/>
      <c r="IV1158" s="519"/>
    </row>
    <row r="1159" spans="1:8" s="508" customFormat="1" ht="24.75" customHeight="1" hidden="1">
      <c r="A1159" s="541" t="s">
        <v>924</v>
      </c>
      <c r="B1159" s="360">
        <v>0</v>
      </c>
      <c r="C1159" s="363">
        <f aca="true" t="shared" si="62" ref="C1159:C1222">D1159+H1159</f>
        <v>0</v>
      </c>
      <c r="D1159" s="363"/>
      <c r="E1159" s="542"/>
      <c r="F1159" s="543"/>
      <c r="G1159" s="542"/>
      <c r="H1159" s="544"/>
    </row>
    <row r="1160" spans="1:8" s="508" customFormat="1" ht="24.75" customHeight="1">
      <c r="A1160" s="534" t="s">
        <v>925</v>
      </c>
      <c r="B1160" s="360">
        <f>B1161+B1188+B1203</f>
        <v>108</v>
      </c>
      <c r="C1160" s="360">
        <f t="shared" si="62"/>
        <v>126</v>
      </c>
      <c r="D1160" s="360">
        <f>D1161+D1188+D1203</f>
        <v>126</v>
      </c>
      <c r="E1160" s="536">
        <f>D1160/C1160</f>
        <v>1</v>
      </c>
      <c r="F1160" s="539">
        <f>F1161+F1188+F1203</f>
        <v>115</v>
      </c>
      <c r="G1160" s="536">
        <f>(D1160-F1160)/F1160</f>
        <v>0.09565217391304348</v>
      </c>
      <c r="H1160" s="540">
        <f>H1161+H1188+H1203</f>
        <v>0</v>
      </c>
    </row>
    <row r="1161" spans="1:8" s="508" customFormat="1" ht="24.75" customHeight="1">
      <c r="A1161" s="534" t="s">
        <v>926</v>
      </c>
      <c r="B1161" s="360">
        <f>SUM(B1162:B1187)</f>
        <v>108</v>
      </c>
      <c r="C1161" s="360">
        <f t="shared" si="62"/>
        <v>126</v>
      </c>
      <c r="D1161" s="360">
        <f>SUM(D1162:D1187)</f>
        <v>126</v>
      </c>
      <c r="E1161" s="536">
        <f>D1161/C1161</f>
        <v>1</v>
      </c>
      <c r="F1161" s="539">
        <f>SUM(F1162:F1187)</f>
        <v>115</v>
      </c>
      <c r="G1161" s="536">
        <f>(D1161-F1161)/F1161</f>
        <v>0.09565217391304348</v>
      </c>
      <c r="H1161" s="540">
        <f>SUM(H1162:H1187)</f>
        <v>0</v>
      </c>
    </row>
    <row r="1162" spans="1:256" s="506" customFormat="1" ht="24.75" customHeight="1">
      <c r="A1162" s="541" t="s">
        <v>45</v>
      </c>
      <c r="B1162" s="363"/>
      <c r="C1162" s="363">
        <f t="shared" si="62"/>
        <v>34</v>
      </c>
      <c r="D1162" s="25">
        <v>34</v>
      </c>
      <c r="E1162" s="542">
        <f>D1162/C1162</f>
        <v>1</v>
      </c>
      <c r="F1162" s="543">
        <v>34</v>
      </c>
      <c r="G1162" s="542">
        <f>(D1162-F1162)/F1162</f>
        <v>0</v>
      </c>
      <c r="H1162" s="518"/>
      <c r="I1162" s="519"/>
      <c r="J1162" s="519"/>
      <c r="K1162" s="519"/>
      <c r="L1162" s="519"/>
      <c r="M1162" s="519"/>
      <c r="N1162" s="519"/>
      <c r="O1162" s="519"/>
      <c r="P1162" s="519"/>
      <c r="Q1162" s="519"/>
      <c r="R1162" s="519"/>
      <c r="S1162" s="519"/>
      <c r="T1162" s="519"/>
      <c r="U1162" s="519"/>
      <c r="V1162" s="519"/>
      <c r="W1162" s="519"/>
      <c r="X1162" s="519"/>
      <c r="Y1162" s="519"/>
      <c r="Z1162" s="519"/>
      <c r="AA1162" s="519"/>
      <c r="AB1162" s="519"/>
      <c r="AC1162" s="519"/>
      <c r="AD1162" s="519"/>
      <c r="AE1162" s="519"/>
      <c r="AF1162" s="519"/>
      <c r="HQ1162" s="519"/>
      <c r="HR1162" s="519"/>
      <c r="HS1162" s="519"/>
      <c r="HT1162" s="519"/>
      <c r="HU1162" s="519"/>
      <c r="HV1162" s="519"/>
      <c r="HW1162" s="519"/>
      <c r="HX1162" s="519"/>
      <c r="HY1162" s="519"/>
      <c r="HZ1162" s="519"/>
      <c r="IA1162" s="519"/>
      <c r="IB1162" s="519"/>
      <c r="IC1162" s="519"/>
      <c r="ID1162" s="519"/>
      <c r="IE1162" s="519"/>
      <c r="IF1162" s="519"/>
      <c r="IG1162" s="519"/>
      <c r="IH1162" s="519"/>
      <c r="II1162" s="519"/>
      <c r="IJ1162" s="519"/>
      <c r="IK1162" s="519"/>
      <c r="IL1162" s="519"/>
      <c r="IM1162" s="519"/>
      <c r="IN1162" s="519"/>
      <c r="IO1162" s="519"/>
      <c r="IP1162" s="519"/>
      <c r="IQ1162" s="519"/>
      <c r="IR1162" s="519"/>
      <c r="IS1162" s="519"/>
      <c r="IT1162" s="519"/>
      <c r="IU1162" s="519"/>
      <c r="IV1162" s="519"/>
    </row>
    <row r="1163" spans="1:256" s="509" customFormat="1" ht="24.75" customHeight="1">
      <c r="A1163" s="541" t="s">
        <v>46</v>
      </c>
      <c r="B1163" s="363"/>
      <c r="C1163" s="363">
        <f t="shared" si="62"/>
        <v>0</v>
      </c>
      <c r="D1163" s="25"/>
      <c r="E1163" s="542"/>
      <c r="F1163" s="543">
        <v>0</v>
      </c>
      <c r="G1163" s="542"/>
      <c r="H1163" s="518"/>
      <c r="I1163" s="519"/>
      <c r="J1163" s="519"/>
      <c r="K1163" s="519"/>
      <c r="L1163" s="519"/>
      <c r="M1163" s="519"/>
      <c r="N1163" s="519"/>
      <c r="O1163" s="519"/>
      <c r="P1163" s="519"/>
      <c r="Q1163" s="519"/>
      <c r="R1163" s="519"/>
      <c r="S1163" s="519"/>
      <c r="T1163" s="519"/>
      <c r="U1163" s="519"/>
      <c r="V1163" s="519"/>
      <c r="W1163" s="519"/>
      <c r="X1163" s="519"/>
      <c r="Y1163" s="519"/>
      <c r="Z1163" s="519"/>
      <c r="AA1163" s="519"/>
      <c r="AB1163" s="519"/>
      <c r="AC1163" s="519"/>
      <c r="AD1163" s="519"/>
      <c r="AE1163" s="519"/>
      <c r="AF1163" s="519"/>
      <c r="HQ1163" s="519"/>
      <c r="HR1163" s="519"/>
      <c r="HS1163" s="519"/>
      <c r="HT1163" s="519"/>
      <c r="HU1163" s="519"/>
      <c r="HV1163" s="519"/>
      <c r="HW1163" s="519"/>
      <c r="HX1163" s="519"/>
      <c r="HY1163" s="519"/>
      <c r="HZ1163" s="519"/>
      <c r="IA1163" s="519"/>
      <c r="IB1163" s="519"/>
      <c r="IC1163" s="519"/>
      <c r="ID1163" s="519"/>
      <c r="IE1163" s="519"/>
      <c r="IF1163" s="519"/>
      <c r="IG1163" s="519"/>
      <c r="IH1163" s="519"/>
      <c r="II1163" s="519"/>
      <c r="IJ1163" s="519"/>
      <c r="IK1163" s="519"/>
      <c r="IL1163" s="519"/>
      <c r="IM1163" s="519"/>
      <c r="IN1163" s="519"/>
      <c r="IO1163" s="519"/>
      <c r="IP1163" s="519"/>
      <c r="IQ1163" s="519"/>
      <c r="IR1163" s="519"/>
      <c r="IS1163" s="519"/>
      <c r="IT1163" s="519"/>
      <c r="IU1163" s="519"/>
      <c r="IV1163" s="519"/>
    </row>
    <row r="1164" spans="1:8" s="508" customFormat="1" ht="24.75" customHeight="1" hidden="1">
      <c r="A1164" s="541" t="s">
        <v>47</v>
      </c>
      <c r="B1164" s="363"/>
      <c r="C1164" s="363">
        <f t="shared" si="62"/>
        <v>0</v>
      </c>
      <c r="D1164" s="25"/>
      <c r="E1164" s="542"/>
      <c r="F1164" s="543">
        <v>0</v>
      </c>
      <c r="G1164" s="542"/>
      <c r="H1164" s="544"/>
    </row>
    <row r="1165" spans="1:8" s="508" customFormat="1" ht="24.75" customHeight="1" hidden="1">
      <c r="A1165" s="541" t="s">
        <v>927</v>
      </c>
      <c r="B1165" s="363"/>
      <c r="C1165" s="363">
        <f t="shared" si="62"/>
        <v>0</v>
      </c>
      <c r="D1165" s="25"/>
      <c r="E1165" s="542"/>
      <c r="F1165" s="543">
        <v>0</v>
      </c>
      <c r="G1165" s="542"/>
      <c r="H1165" s="544"/>
    </row>
    <row r="1166" spans="1:8" s="508" customFormat="1" ht="24.75" customHeight="1" hidden="1">
      <c r="A1166" s="541" t="s">
        <v>928</v>
      </c>
      <c r="B1166" s="363"/>
      <c r="C1166" s="363">
        <f t="shared" si="62"/>
        <v>0</v>
      </c>
      <c r="D1166" s="25"/>
      <c r="E1166" s="542"/>
      <c r="F1166" s="543">
        <v>1</v>
      </c>
      <c r="G1166" s="542">
        <f>(D1166-F1166)/F1166</f>
        <v>-1</v>
      </c>
      <c r="H1166" s="544"/>
    </row>
    <row r="1167" spans="1:8" s="508" customFormat="1" ht="24.75" customHeight="1" hidden="1">
      <c r="A1167" s="541" t="s">
        <v>929</v>
      </c>
      <c r="B1167" s="363"/>
      <c r="C1167" s="363">
        <f t="shared" si="62"/>
        <v>0</v>
      </c>
      <c r="D1167" s="25"/>
      <c r="E1167" s="542"/>
      <c r="F1167" s="543">
        <v>0</v>
      </c>
      <c r="G1167" s="542"/>
      <c r="H1167" s="544"/>
    </row>
    <row r="1168" spans="1:256" s="509" customFormat="1" ht="24.75" customHeight="1" hidden="1">
      <c r="A1168" s="541" t="s">
        <v>930</v>
      </c>
      <c r="B1168" s="363"/>
      <c r="C1168" s="363">
        <f t="shared" si="62"/>
        <v>0</v>
      </c>
      <c r="D1168" s="25"/>
      <c r="E1168" s="542"/>
      <c r="F1168" s="543">
        <v>0</v>
      </c>
      <c r="G1168" s="542"/>
      <c r="H1168" s="518"/>
      <c r="I1168" s="519"/>
      <c r="J1168" s="519"/>
      <c r="K1168" s="519"/>
      <c r="L1168" s="519"/>
      <c r="M1168" s="519"/>
      <c r="N1168" s="519"/>
      <c r="O1168" s="519"/>
      <c r="P1168" s="519"/>
      <c r="Q1168" s="519"/>
      <c r="R1168" s="519"/>
      <c r="S1168" s="519"/>
      <c r="T1168" s="519"/>
      <c r="U1168" s="519"/>
      <c r="V1168" s="519"/>
      <c r="W1168" s="519"/>
      <c r="X1168" s="519"/>
      <c r="Y1168" s="519"/>
      <c r="Z1168" s="519"/>
      <c r="AA1168" s="519"/>
      <c r="AB1168" s="519"/>
      <c r="AC1168" s="519"/>
      <c r="AD1168" s="519"/>
      <c r="AE1168" s="519"/>
      <c r="AF1168" s="519"/>
      <c r="HQ1168" s="519"/>
      <c r="HR1168" s="519"/>
      <c r="HS1168" s="519"/>
      <c r="HT1168" s="519"/>
      <c r="HU1168" s="519"/>
      <c r="HV1168" s="519"/>
      <c r="HW1168" s="519"/>
      <c r="HX1168" s="519"/>
      <c r="HY1168" s="519"/>
      <c r="HZ1168" s="519"/>
      <c r="IA1168" s="519"/>
      <c r="IB1168" s="519"/>
      <c r="IC1168" s="519"/>
      <c r="ID1168" s="519"/>
      <c r="IE1168" s="519"/>
      <c r="IF1168" s="519"/>
      <c r="IG1168" s="519"/>
      <c r="IH1168" s="519"/>
      <c r="II1168" s="519"/>
      <c r="IJ1168" s="519"/>
      <c r="IK1168" s="519"/>
      <c r="IL1168" s="519"/>
      <c r="IM1168" s="519"/>
      <c r="IN1168" s="519"/>
      <c r="IO1168" s="519"/>
      <c r="IP1168" s="519"/>
      <c r="IQ1168" s="519"/>
      <c r="IR1168" s="519"/>
      <c r="IS1168" s="519"/>
      <c r="IT1168" s="519"/>
      <c r="IU1168" s="519"/>
      <c r="IV1168" s="519"/>
    </row>
    <row r="1169" spans="1:256" s="509" customFormat="1" ht="24.75" customHeight="1" hidden="1">
      <c r="A1169" s="541" t="s">
        <v>931</v>
      </c>
      <c r="B1169" s="363"/>
      <c r="C1169" s="363">
        <f t="shared" si="62"/>
        <v>0</v>
      </c>
      <c r="D1169" s="25"/>
      <c r="E1169" s="542"/>
      <c r="F1169" s="543">
        <v>0</v>
      </c>
      <c r="G1169" s="542"/>
      <c r="H1169" s="518"/>
      <c r="I1169" s="519"/>
      <c r="J1169" s="519"/>
      <c r="K1169" s="519"/>
      <c r="L1169" s="519"/>
      <c r="M1169" s="519"/>
      <c r="N1169" s="519"/>
      <c r="O1169" s="519"/>
      <c r="P1169" s="519"/>
      <c r="Q1169" s="519"/>
      <c r="R1169" s="519"/>
      <c r="S1169" s="519"/>
      <c r="T1169" s="519"/>
      <c r="U1169" s="519"/>
      <c r="V1169" s="519"/>
      <c r="W1169" s="519"/>
      <c r="X1169" s="519"/>
      <c r="Y1169" s="519"/>
      <c r="Z1169" s="519"/>
      <c r="AA1169" s="519"/>
      <c r="AB1169" s="519"/>
      <c r="AC1169" s="519"/>
      <c r="AD1169" s="519"/>
      <c r="AE1169" s="519"/>
      <c r="AF1169" s="519"/>
      <c r="HQ1169" s="519"/>
      <c r="HR1169" s="519"/>
      <c r="HS1169" s="519"/>
      <c r="HT1169" s="519"/>
      <c r="HU1169" s="519"/>
      <c r="HV1169" s="519"/>
      <c r="HW1169" s="519"/>
      <c r="HX1169" s="519"/>
      <c r="HY1169" s="519"/>
      <c r="HZ1169" s="519"/>
      <c r="IA1169" s="519"/>
      <c r="IB1169" s="519"/>
      <c r="IC1169" s="519"/>
      <c r="ID1169" s="519"/>
      <c r="IE1169" s="519"/>
      <c r="IF1169" s="519"/>
      <c r="IG1169" s="519"/>
      <c r="IH1169" s="519"/>
      <c r="II1169" s="519"/>
      <c r="IJ1169" s="519"/>
      <c r="IK1169" s="519"/>
      <c r="IL1169" s="519"/>
      <c r="IM1169" s="519"/>
      <c r="IN1169" s="519"/>
      <c r="IO1169" s="519"/>
      <c r="IP1169" s="519"/>
      <c r="IQ1169" s="519"/>
      <c r="IR1169" s="519"/>
      <c r="IS1169" s="519"/>
      <c r="IT1169" s="519"/>
      <c r="IU1169" s="519"/>
      <c r="IV1169" s="519"/>
    </row>
    <row r="1170" spans="1:256" s="509" customFormat="1" ht="24.75" customHeight="1" hidden="1">
      <c r="A1170" s="541" t="s">
        <v>932</v>
      </c>
      <c r="B1170" s="363"/>
      <c r="C1170" s="363">
        <f t="shared" si="62"/>
        <v>0</v>
      </c>
      <c r="D1170" s="25"/>
      <c r="E1170" s="542"/>
      <c r="F1170" s="543">
        <v>0</v>
      </c>
      <c r="G1170" s="542"/>
      <c r="H1170" s="518"/>
      <c r="I1170" s="519"/>
      <c r="J1170" s="519"/>
      <c r="K1170" s="519"/>
      <c r="L1170" s="519"/>
      <c r="M1170" s="519"/>
      <c r="N1170" s="519"/>
      <c r="O1170" s="519"/>
      <c r="P1170" s="519"/>
      <c r="Q1170" s="519"/>
      <c r="R1170" s="519"/>
      <c r="S1170" s="519"/>
      <c r="T1170" s="519"/>
      <c r="U1170" s="519"/>
      <c r="V1170" s="519"/>
      <c r="W1170" s="519"/>
      <c r="X1170" s="519"/>
      <c r="Y1170" s="519"/>
      <c r="Z1170" s="519"/>
      <c r="AA1170" s="519"/>
      <c r="AB1170" s="519"/>
      <c r="AC1170" s="519"/>
      <c r="AD1170" s="519"/>
      <c r="AE1170" s="519"/>
      <c r="AF1170" s="519"/>
      <c r="HQ1170" s="519"/>
      <c r="HR1170" s="519"/>
      <c r="HS1170" s="519"/>
      <c r="HT1170" s="519"/>
      <c r="HU1170" s="519"/>
      <c r="HV1170" s="519"/>
      <c r="HW1170" s="519"/>
      <c r="HX1170" s="519"/>
      <c r="HY1170" s="519"/>
      <c r="HZ1170" s="519"/>
      <c r="IA1170" s="519"/>
      <c r="IB1170" s="519"/>
      <c r="IC1170" s="519"/>
      <c r="ID1170" s="519"/>
      <c r="IE1170" s="519"/>
      <c r="IF1170" s="519"/>
      <c r="IG1170" s="519"/>
      <c r="IH1170" s="519"/>
      <c r="II1170" s="519"/>
      <c r="IJ1170" s="519"/>
      <c r="IK1170" s="519"/>
      <c r="IL1170" s="519"/>
      <c r="IM1170" s="519"/>
      <c r="IN1170" s="519"/>
      <c r="IO1170" s="519"/>
      <c r="IP1170" s="519"/>
      <c r="IQ1170" s="519"/>
      <c r="IR1170" s="519"/>
      <c r="IS1170" s="519"/>
      <c r="IT1170" s="519"/>
      <c r="IU1170" s="519"/>
      <c r="IV1170" s="519"/>
    </row>
    <row r="1171" spans="1:256" s="509" customFormat="1" ht="24.75" customHeight="1" hidden="1">
      <c r="A1171" s="541" t="s">
        <v>933</v>
      </c>
      <c r="B1171" s="363"/>
      <c r="C1171" s="363">
        <f t="shared" si="62"/>
        <v>0</v>
      </c>
      <c r="D1171" s="25"/>
      <c r="E1171" s="542"/>
      <c r="F1171" s="537">
        <v>0</v>
      </c>
      <c r="G1171" s="542"/>
      <c r="H1171" s="518"/>
      <c r="I1171" s="519"/>
      <c r="J1171" s="519"/>
      <c r="K1171" s="519"/>
      <c r="L1171" s="519"/>
      <c r="M1171" s="519"/>
      <c r="N1171" s="519"/>
      <c r="O1171" s="519"/>
      <c r="P1171" s="519"/>
      <c r="Q1171" s="519"/>
      <c r="R1171" s="519"/>
      <c r="S1171" s="519"/>
      <c r="T1171" s="519"/>
      <c r="U1171" s="519"/>
      <c r="V1171" s="519"/>
      <c r="W1171" s="519"/>
      <c r="X1171" s="519"/>
      <c r="Y1171" s="519"/>
      <c r="Z1171" s="519"/>
      <c r="AA1171" s="519"/>
      <c r="AB1171" s="519"/>
      <c r="AC1171" s="519"/>
      <c r="AD1171" s="519"/>
      <c r="AE1171" s="519"/>
      <c r="AF1171" s="519"/>
      <c r="HQ1171" s="519"/>
      <c r="HR1171" s="519"/>
      <c r="HS1171" s="519"/>
      <c r="HT1171" s="519"/>
      <c r="HU1171" s="519"/>
      <c r="HV1171" s="519"/>
      <c r="HW1171" s="519"/>
      <c r="HX1171" s="519"/>
      <c r="HY1171" s="519"/>
      <c r="HZ1171" s="519"/>
      <c r="IA1171" s="519"/>
      <c r="IB1171" s="519"/>
      <c r="IC1171" s="519"/>
      <c r="ID1171" s="519"/>
      <c r="IE1171" s="519"/>
      <c r="IF1171" s="519"/>
      <c r="IG1171" s="519"/>
      <c r="IH1171" s="519"/>
      <c r="II1171" s="519"/>
      <c r="IJ1171" s="519"/>
      <c r="IK1171" s="519"/>
      <c r="IL1171" s="519"/>
      <c r="IM1171" s="519"/>
      <c r="IN1171" s="519"/>
      <c r="IO1171" s="519"/>
      <c r="IP1171" s="519"/>
      <c r="IQ1171" s="519"/>
      <c r="IR1171" s="519"/>
      <c r="IS1171" s="519"/>
      <c r="IT1171" s="519"/>
      <c r="IU1171" s="519"/>
      <c r="IV1171" s="519"/>
    </row>
    <row r="1172" spans="1:256" s="509" customFormat="1" ht="24.75" customHeight="1" hidden="1">
      <c r="A1172" s="541" t="s">
        <v>934</v>
      </c>
      <c r="B1172" s="363"/>
      <c r="C1172" s="363">
        <f t="shared" si="62"/>
        <v>0</v>
      </c>
      <c r="D1172" s="25"/>
      <c r="E1172" s="542"/>
      <c r="F1172" s="539">
        <v>0</v>
      </c>
      <c r="G1172" s="542"/>
      <c r="H1172" s="518"/>
      <c r="I1172" s="519"/>
      <c r="J1172" s="519"/>
      <c r="K1172" s="519"/>
      <c r="L1172" s="519"/>
      <c r="M1172" s="519"/>
      <c r="N1172" s="519"/>
      <c r="O1172" s="519"/>
      <c r="P1172" s="519"/>
      <c r="Q1172" s="519"/>
      <c r="R1172" s="519"/>
      <c r="S1172" s="519"/>
      <c r="T1172" s="519"/>
      <c r="U1172" s="519"/>
      <c r="V1172" s="519"/>
      <c r="W1172" s="519"/>
      <c r="X1172" s="519"/>
      <c r="Y1172" s="519"/>
      <c r="Z1172" s="519"/>
      <c r="AA1172" s="519"/>
      <c r="AB1172" s="519"/>
      <c r="AC1172" s="519"/>
      <c r="AD1172" s="519"/>
      <c r="AE1172" s="519"/>
      <c r="AF1172" s="519"/>
      <c r="HQ1172" s="519"/>
      <c r="HR1172" s="519"/>
      <c r="HS1172" s="519"/>
      <c r="HT1172" s="519"/>
      <c r="HU1172" s="519"/>
      <c r="HV1172" s="519"/>
      <c r="HW1172" s="519"/>
      <c r="HX1172" s="519"/>
      <c r="HY1172" s="519"/>
      <c r="HZ1172" s="519"/>
      <c r="IA1172" s="519"/>
      <c r="IB1172" s="519"/>
      <c r="IC1172" s="519"/>
      <c r="ID1172" s="519"/>
      <c r="IE1172" s="519"/>
      <c r="IF1172" s="519"/>
      <c r="IG1172" s="519"/>
      <c r="IH1172" s="519"/>
      <c r="II1172" s="519"/>
      <c r="IJ1172" s="519"/>
      <c r="IK1172" s="519"/>
      <c r="IL1172" s="519"/>
      <c r="IM1172" s="519"/>
      <c r="IN1172" s="519"/>
      <c r="IO1172" s="519"/>
      <c r="IP1172" s="519"/>
      <c r="IQ1172" s="519"/>
      <c r="IR1172" s="519"/>
      <c r="IS1172" s="519"/>
      <c r="IT1172" s="519"/>
      <c r="IU1172" s="519"/>
      <c r="IV1172" s="519"/>
    </row>
    <row r="1173" spans="1:256" s="509" customFormat="1" ht="24.75" customHeight="1" hidden="1">
      <c r="A1173" s="541" t="s">
        <v>935</v>
      </c>
      <c r="B1173" s="363"/>
      <c r="C1173" s="363">
        <f t="shared" si="62"/>
        <v>0</v>
      </c>
      <c r="D1173" s="25"/>
      <c r="E1173" s="542"/>
      <c r="F1173" s="543">
        <v>0</v>
      </c>
      <c r="G1173" s="542"/>
      <c r="H1173" s="518"/>
      <c r="I1173" s="519"/>
      <c r="J1173" s="519"/>
      <c r="K1173" s="519"/>
      <c r="L1173" s="519"/>
      <c r="M1173" s="519"/>
      <c r="N1173" s="519"/>
      <c r="O1173" s="519"/>
      <c r="P1173" s="519"/>
      <c r="Q1173" s="519"/>
      <c r="R1173" s="519"/>
      <c r="S1173" s="519"/>
      <c r="T1173" s="519"/>
      <c r="U1173" s="519"/>
      <c r="V1173" s="519"/>
      <c r="W1173" s="519"/>
      <c r="X1173" s="519"/>
      <c r="Y1173" s="519"/>
      <c r="Z1173" s="519"/>
      <c r="AA1173" s="519"/>
      <c r="AB1173" s="519"/>
      <c r="AC1173" s="519"/>
      <c r="AD1173" s="519"/>
      <c r="AE1173" s="519"/>
      <c r="AF1173" s="519"/>
      <c r="HQ1173" s="519"/>
      <c r="HR1173" s="519"/>
      <c r="HS1173" s="519"/>
      <c r="HT1173" s="519"/>
      <c r="HU1173" s="519"/>
      <c r="HV1173" s="519"/>
      <c r="HW1173" s="519"/>
      <c r="HX1173" s="519"/>
      <c r="HY1173" s="519"/>
      <c r="HZ1173" s="519"/>
      <c r="IA1173" s="519"/>
      <c r="IB1173" s="519"/>
      <c r="IC1173" s="519"/>
      <c r="ID1173" s="519"/>
      <c r="IE1173" s="519"/>
      <c r="IF1173" s="519"/>
      <c r="IG1173" s="519"/>
      <c r="IH1173" s="519"/>
      <c r="II1173" s="519"/>
      <c r="IJ1173" s="519"/>
      <c r="IK1173" s="519"/>
      <c r="IL1173" s="519"/>
      <c r="IM1173" s="519"/>
      <c r="IN1173" s="519"/>
      <c r="IO1173" s="519"/>
      <c r="IP1173" s="519"/>
      <c r="IQ1173" s="519"/>
      <c r="IR1173" s="519"/>
      <c r="IS1173" s="519"/>
      <c r="IT1173" s="519"/>
      <c r="IU1173" s="519"/>
      <c r="IV1173" s="519"/>
    </row>
    <row r="1174" spans="1:256" s="509" customFormat="1" ht="24.75" customHeight="1" hidden="1">
      <c r="A1174" s="541" t="s">
        <v>936</v>
      </c>
      <c r="B1174" s="363"/>
      <c r="C1174" s="363">
        <f t="shared" si="62"/>
        <v>0</v>
      </c>
      <c r="D1174" s="25"/>
      <c r="E1174" s="542"/>
      <c r="F1174" s="543">
        <v>0</v>
      </c>
      <c r="G1174" s="542"/>
      <c r="H1174" s="518"/>
      <c r="I1174" s="519"/>
      <c r="J1174" s="519"/>
      <c r="K1174" s="519"/>
      <c r="L1174" s="519"/>
      <c r="M1174" s="519"/>
      <c r="N1174" s="519"/>
      <c r="O1174" s="519"/>
      <c r="P1174" s="519"/>
      <c r="Q1174" s="519"/>
      <c r="R1174" s="519"/>
      <c r="S1174" s="519"/>
      <c r="T1174" s="519"/>
      <c r="U1174" s="519"/>
      <c r="V1174" s="519"/>
      <c r="W1174" s="519"/>
      <c r="X1174" s="519"/>
      <c r="Y1174" s="519"/>
      <c r="Z1174" s="519"/>
      <c r="AA1174" s="519"/>
      <c r="AB1174" s="519"/>
      <c r="AC1174" s="519"/>
      <c r="AD1174" s="519"/>
      <c r="AE1174" s="519"/>
      <c r="AF1174" s="519"/>
      <c r="HQ1174" s="519"/>
      <c r="HR1174" s="519"/>
      <c r="HS1174" s="519"/>
      <c r="HT1174" s="519"/>
      <c r="HU1174" s="519"/>
      <c r="HV1174" s="519"/>
      <c r="HW1174" s="519"/>
      <c r="HX1174" s="519"/>
      <c r="HY1174" s="519"/>
      <c r="HZ1174" s="519"/>
      <c r="IA1174" s="519"/>
      <c r="IB1174" s="519"/>
      <c r="IC1174" s="519"/>
      <c r="ID1174" s="519"/>
      <c r="IE1174" s="519"/>
      <c r="IF1174" s="519"/>
      <c r="IG1174" s="519"/>
      <c r="IH1174" s="519"/>
      <c r="II1174" s="519"/>
      <c r="IJ1174" s="519"/>
      <c r="IK1174" s="519"/>
      <c r="IL1174" s="519"/>
      <c r="IM1174" s="519"/>
      <c r="IN1174" s="519"/>
      <c r="IO1174" s="519"/>
      <c r="IP1174" s="519"/>
      <c r="IQ1174" s="519"/>
      <c r="IR1174" s="519"/>
      <c r="IS1174" s="519"/>
      <c r="IT1174" s="519"/>
      <c r="IU1174" s="519"/>
      <c r="IV1174" s="519"/>
    </row>
    <row r="1175" spans="1:256" s="510" customFormat="1" ht="24.75" customHeight="1" hidden="1">
      <c r="A1175" s="541" t="s">
        <v>937</v>
      </c>
      <c r="B1175" s="363"/>
      <c r="C1175" s="363">
        <f t="shared" si="62"/>
        <v>0</v>
      </c>
      <c r="D1175" s="25"/>
      <c r="E1175" s="542"/>
      <c r="F1175" s="543">
        <v>0</v>
      </c>
      <c r="G1175" s="542"/>
      <c r="H1175" s="518"/>
      <c r="I1175" s="519"/>
      <c r="J1175" s="519"/>
      <c r="K1175" s="519"/>
      <c r="L1175" s="519"/>
      <c r="M1175" s="519"/>
      <c r="N1175" s="519"/>
      <c r="O1175" s="519"/>
      <c r="P1175" s="519"/>
      <c r="Q1175" s="519"/>
      <c r="R1175" s="519"/>
      <c r="S1175" s="519"/>
      <c r="T1175" s="519"/>
      <c r="U1175" s="519"/>
      <c r="V1175" s="519"/>
      <c r="W1175" s="519"/>
      <c r="X1175" s="519"/>
      <c r="Y1175" s="519"/>
      <c r="Z1175" s="519"/>
      <c r="AA1175" s="519"/>
      <c r="AB1175" s="519"/>
      <c r="AC1175" s="519"/>
      <c r="AD1175" s="519"/>
      <c r="AE1175" s="519"/>
      <c r="AF1175" s="519"/>
      <c r="HQ1175" s="519"/>
      <c r="HR1175" s="519"/>
      <c r="HS1175" s="519"/>
      <c r="HT1175" s="519"/>
      <c r="HU1175" s="519"/>
      <c r="HV1175" s="519"/>
      <c r="HW1175" s="519"/>
      <c r="HX1175" s="519"/>
      <c r="HY1175" s="519"/>
      <c r="HZ1175" s="519"/>
      <c r="IA1175" s="519"/>
      <c r="IB1175" s="519"/>
      <c r="IC1175" s="519"/>
      <c r="ID1175" s="519"/>
      <c r="IE1175" s="519"/>
      <c r="IF1175" s="519"/>
      <c r="IG1175" s="519"/>
      <c r="IH1175" s="519"/>
      <c r="II1175" s="519"/>
      <c r="IJ1175" s="519"/>
      <c r="IK1175" s="519"/>
      <c r="IL1175" s="519"/>
      <c r="IM1175" s="519"/>
      <c r="IN1175" s="519"/>
      <c r="IO1175" s="519"/>
      <c r="IP1175" s="519"/>
      <c r="IQ1175" s="519"/>
      <c r="IR1175" s="519"/>
      <c r="IS1175" s="519"/>
      <c r="IT1175" s="519"/>
      <c r="IU1175" s="519"/>
      <c r="IV1175" s="519"/>
    </row>
    <row r="1176" spans="1:8" s="508" customFormat="1" ht="24.75" customHeight="1" hidden="1">
      <c r="A1176" s="541" t="s">
        <v>938</v>
      </c>
      <c r="B1176" s="363"/>
      <c r="C1176" s="363">
        <f t="shared" si="62"/>
        <v>0</v>
      </c>
      <c r="D1176" s="25"/>
      <c r="E1176" s="542"/>
      <c r="F1176" s="543">
        <v>0</v>
      </c>
      <c r="G1176" s="542"/>
      <c r="H1176" s="544"/>
    </row>
    <row r="1177" spans="1:256" s="510" customFormat="1" ht="39.75" customHeight="1" hidden="1">
      <c r="A1177" s="541" t="s">
        <v>939</v>
      </c>
      <c r="B1177" s="363"/>
      <c r="C1177" s="363">
        <f t="shared" si="62"/>
        <v>0</v>
      </c>
      <c r="D1177" s="25"/>
      <c r="E1177" s="542"/>
      <c r="F1177" s="543">
        <v>0</v>
      </c>
      <c r="G1177" s="542"/>
      <c r="H1177" s="518"/>
      <c r="I1177" s="519"/>
      <c r="J1177" s="519"/>
      <c r="K1177" s="519"/>
      <c r="L1177" s="519"/>
      <c r="M1177" s="519"/>
      <c r="N1177" s="519"/>
      <c r="O1177" s="519"/>
      <c r="P1177" s="519"/>
      <c r="Q1177" s="519"/>
      <c r="R1177" s="519"/>
      <c r="S1177" s="519"/>
      <c r="T1177" s="519"/>
      <c r="U1177" s="519"/>
      <c r="V1177" s="519"/>
      <c r="W1177" s="519"/>
      <c r="X1177" s="519"/>
      <c r="Y1177" s="519"/>
      <c r="Z1177" s="519"/>
      <c r="AA1177" s="519"/>
      <c r="AB1177" s="519"/>
      <c r="AC1177" s="519"/>
      <c r="AD1177" s="519"/>
      <c r="AE1177" s="519"/>
      <c r="AF1177" s="519"/>
      <c r="HQ1177" s="519"/>
      <c r="HR1177" s="519"/>
      <c r="HS1177" s="519"/>
      <c r="HT1177" s="519"/>
      <c r="HU1177" s="519"/>
      <c r="HV1177" s="519"/>
      <c r="HW1177" s="519"/>
      <c r="HX1177" s="519"/>
      <c r="HY1177" s="519"/>
      <c r="HZ1177" s="519"/>
      <c r="IA1177" s="519"/>
      <c r="IB1177" s="519"/>
      <c r="IC1177" s="519"/>
      <c r="ID1177" s="519"/>
      <c r="IE1177" s="519"/>
      <c r="IF1177" s="519"/>
      <c r="IG1177" s="519"/>
      <c r="IH1177" s="519"/>
      <c r="II1177" s="519"/>
      <c r="IJ1177" s="519"/>
      <c r="IK1177" s="519"/>
      <c r="IL1177" s="519"/>
      <c r="IM1177" s="519"/>
      <c r="IN1177" s="519"/>
      <c r="IO1177" s="519"/>
      <c r="IP1177" s="519"/>
      <c r="IQ1177" s="519"/>
      <c r="IR1177" s="519"/>
      <c r="IS1177" s="519"/>
      <c r="IT1177" s="519"/>
      <c r="IU1177" s="519"/>
      <c r="IV1177" s="519"/>
    </row>
    <row r="1178" spans="1:256" s="510" customFormat="1" ht="24.75" customHeight="1" hidden="1">
      <c r="A1178" s="541" t="s">
        <v>940</v>
      </c>
      <c r="B1178" s="363"/>
      <c r="C1178" s="363">
        <f t="shared" si="62"/>
        <v>0</v>
      </c>
      <c r="D1178" s="25"/>
      <c r="E1178" s="542"/>
      <c r="F1178" s="543">
        <v>0</v>
      </c>
      <c r="G1178" s="542"/>
      <c r="H1178" s="518"/>
      <c r="I1178" s="519"/>
      <c r="J1178" s="519"/>
      <c r="K1178" s="519"/>
      <c r="L1178" s="519"/>
      <c r="M1178" s="519"/>
      <c r="N1178" s="519"/>
      <c r="O1178" s="519"/>
      <c r="P1178" s="519"/>
      <c r="Q1178" s="519"/>
      <c r="R1178" s="519"/>
      <c r="S1178" s="519"/>
      <c r="T1178" s="519"/>
      <c r="U1178" s="519"/>
      <c r="V1178" s="519"/>
      <c r="W1178" s="519"/>
      <c r="X1178" s="519"/>
      <c r="Y1178" s="519"/>
      <c r="Z1178" s="519"/>
      <c r="AA1178" s="519"/>
      <c r="AB1178" s="519"/>
      <c r="AC1178" s="519"/>
      <c r="AD1178" s="519"/>
      <c r="AE1178" s="519"/>
      <c r="AF1178" s="519"/>
      <c r="HQ1178" s="519"/>
      <c r="HR1178" s="519"/>
      <c r="HS1178" s="519"/>
      <c r="HT1178" s="519"/>
      <c r="HU1178" s="519"/>
      <c r="HV1178" s="519"/>
      <c r="HW1178" s="519"/>
      <c r="HX1178" s="519"/>
      <c r="HY1178" s="519"/>
      <c r="HZ1178" s="519"/>
      <c r="IA1178" s="519"/>
      <c r="IB1178" s="519"/>
      <c r="IC1178" s="519"/>
      <c r="ID1178" s="519"/>
      <c r="IE1178" s="519"/>
      <c r="IF1178" s="519"/>
      <c r="IG1178" s="519"/>
      <c r="IH1178" s="519"/>
      <c r="II1178" s="519"/>
      <c r="IJ1178" s="519"/>
      <c r="IK1178" s="519"/>
      <c r="IL1178" s="519"/>
      <c r="IM1178" s="519"/>
      <c r="IN1178" s="519"/>
      <c r="IO1178" s="519"/>
      <c r="IP1178" s="519"/>
      <c r="IQ1178" s="519"/>
      <c r="IR1178" s="519"/>
      <c r="IS1178" s="519"/>
      <c r="IT1178" s="519"/>
      <c r="IU1178" s="519"/>
      <c r="IV1178" s="519"/>
    </row>
    <row r="1179" spans="1:256" s="510" customFormat="1" ht="24.75" customHeight="1" hidden="1">
      <c r="A1179" s="541" t="s">
        <v>941</v>
      </c>
      <c r="B1179" s="363"/>
      <c r="C1179" s="363">
        <f t="shared" si="62"/>
        <v>0</v>
      </c>
      <c r="D1179" s="25"/>
      <c r="E1179" s="542"/>
      <c r="F1179" s="543">
        <v>0</v>
      </c>
      <c r="G1179" s="542"/>
      <c r="H1179" s="518"/>
      <c r="I1179" s="519"/>
      <c r="J1179" s="519"/>
      <c r="K1179" s="519"/>
      <c r="L1179" s="519"/>
      <c r="M1179" s="519"/>
      <c r="N1179" s="519"/>
      <c r="O1179" s="519"/>
      <c r="P1179" s="519"/>
      <c r="Q1179" s="519"/>
      <c r="R1179" s="519"/>
      <c r="S1179" s="519"/>
      <c r="T1179" s="519"/>
      <c r="U1179" s="519"/>
      <c r="V1179" s="519"/>
      <c r="W1179" s="519"/>
      <c r="X1179" s="519"/>
      <c r="Y1179" s="519"/>
      <c r="Z1179" s="519"/>
      <c r="AA1179" s="519"/>
      <c r="AB1179" s="519"/>
      <c r="AC1179" s="519"/>
      <c r="AD1179" s="519"/>
      <c r="AE1179" s="519"/>
      <c r="AF1179" s="519"/>
      <c r="HQ1179" s="519"/>
      <c r="HR1179" s="519"/>
      <c r="HS1179" s="519"/>
      <c r="HT1179" s="519"/>
      <c r="HU1179" s="519"/>
      <c r="HV1179" s="519"/>
      <c r="HW1179" s="519"/>
      <c r="HX1179" s="519"/>
      <c r="HY1179" s="519"/>
      <c r="HZ1179" s="519"/>
      <c r="IA1179" s="519"/>
      <c r="IB1179" s="519"/>
      <c r="IC1179" s="519"/>
      <c r="ID1179" s="519"/>
      <c r="IE1179" s="519"/>
      <c r="IF1179" s="519"/>
      <c r="IG1179" s="519"/>
      <c r="IH1179" s="519"/>
      <c r="II1179" s="519"/>
      <c r="IJ1179" s="519"/>
      <c r="IK1179" s="519"/>
      <c r="IL1179" s="519"/>
      <c r="IM1179" s="519"/>
      <c r="IN1179" s="519"/>
      <c r="IO1179" s="519"/>
      <c r="IP1179" s="519"/>
      <c r="IQ1179" s="519"/>
      <c r="IR1179" s="519"/>
      <c r="IS1179" s="519"/>
      <c r="IT1179" s="519"/>
      <c r="IU1179" s="519"/>
      <c r="IV1179" s="519"/>
    </row>
    <row r="1180" spans="1:256" s="510" customFormat="1" ht="24.75" customHeight="1" hidden="1">
      <c r="A1180" s="541" t="s">
        <v>942</v>
      </c>
      <c r="B1180" s="363"/>
      <c r="C1180" s="363">
        <f t="shared" si="62"/>
        <v>0</v>
      </c>
      <c r="D1180" s="25"/>
      <c r="E1180" s="542"/>
      <c r="F1180" s="543">
        <v>0</v>
      </c>
      <c r="G1180" s="542"/>
      <c r="H1180" s="518"/>
      <c r="I1180" s="519"/>
      <c r="J1180" s="519"/>
      <c r="K1180" s="519"/>
      <c r="L1180" s="519"/>
      <c r="M1180" s="519"/>
      <c r="N1180" s="519"/>
      <c r="O1180" s="519"/>
      <c r="P1180" s="519"/>
      <c r="Q1180" s="519"/>
      <c r="R1180" s="519"/>
      <c r="S1180" s="519"/>
      <c r="T1180" s="519"/>
      <c r="U1180" s="519"/>
      <c r="V1180" s="519"/>
      <c r="W1180" s="519"/>
      <c r="X1180" s="519"/>
      <c r="Y1180" s="519"/>
      <c r="Z1180" s="519"/>
      <c r="AA1180" s="519"/>
      <c r="AB1180" s="519"/>
      <c r="AC1180" s="519"/>
      <c r="AD1180" s="519"/>
      <c r="AE1180" s="519"/>
      <c r="AF1180" s="519"/>
      <c r="HQ1180" s="519"/>
      <c r="HR1180" s="519"/>
      <c r="HS1180" s="519"/>
      <c r="HT1180" s="519"/>
      <c r="HU1180" s="519"/>
      <c r="HV1180" s="519"/>
      <c r="HW1180" s="519"/>
      <c r="HX1180" s="519"/>
      <c r="HY1180" s="519"/>
      <c r="HZ1180" s="519"/>
      <c r="IA1180" s="519"/>
      <c r="IB1180" s="519"/>
      <c r="IC1180" s="519"/>
      <c r="ID1180" s="519"/>
      <c r="IE1180" s="519"/>
      <c r="IF1180" s="519"/>
      <c r="IG1180" s="519"/>
      <c r="IH1180" s="519"/>
      <c r="II1180" s="519"/>
      <c r="IJ1180" s="519"/>
      <c r="IK1180" s="519"/>
      <c r="IL1180" s="519"/>
      <c r="IM1180" s="519"/>
      <c r="IN1180" s="519"/>
      <c r="IO1180" s="519"/>
      <c r="IP1180" s="519"/>
      <c r="IQ1180" s="519"/>
      <c r="IR1180" s="519"/>
      <c r="IS1180" s="519"/>
      <c r="IT1180" s="519"/>
      <c r="IU1180" s="519"/>
      <c r="IV1180" s="519"/>
    </row>
    <row r="1181" spans="1:256" s="510" customFormat="1" ht="24.75" customHeight="1" hidden="1">
      <c r="A1181" s="541" t="s">
        <v>943</v>
      </c>
      <c r="B1181" s="363"/>
      <c r="C1181" s="363">
        <f t="shared" si="62"/>
        <v>0</v>
      </c>
      <c r="D1181" s="25"/>
      <c r="E1181" s="542"/>
      <c r="F1181" s="543">
        <v>0</v>
      </c>
      <c r="G1181" s="542"/>
      <c r="H1181" s="518"/>
      <c r="I1181" s="519"/>
      <c r="J1181" s="519"/>
      <c r="K1181" s="519"/>
      <c r="L1181" s="519"/>
      <c r="M1181" s="519"/>
      <c r="N1181" s="519"/>
      <c r="O1181" s="519"/>
      <c r="P1181" s="519"/>
      <c r="Q1181" s="519"/>
      <c r="R1181" s="519"/>
      <c r="S1181" s="519"/>
      <c r="T1181" s="519"/>
      <c r="U1181" s="519"/>
      <c r="V1181" s="519"/>
      <c r="W1181" s="519"/>
      <c r="X1181" s="519"/>
      <c r="Y1181" s="519"/>
      <c r="Z1181" s="519"/>
      <c r="AA1181" s="519"/>
      <c r="AB1181" s="519"/>
      <c r="AC1181" s="519"/>
      <c r="AD1181" s="519"/>
      <c r="AE1181" s="519"/>
      <c r="AF1181" s="519"/>
      <c r="HQ1181" s="519"/>
      <c r="HR1181" s="519"/>
      <c r="HS1181" s="519"/>
      <c r="HT1181" s="519"/>
      <c r="HU1181" s="519"/>
      <c r="HV1181" s="519"/>
      <c r="HW1181" s="519"/>
      <c r="HX1181" s="519"/>
      <c r="HY1181" s="519"/>
      <c r="HZ1181" s="519"/>
      <c r="IA1181" s="519"/>
      <c r="IB1181" s="519"/>
      <c r="IC1181" s="519"/>
      <c r="ID1181" s="519"/>
      <c r="IE1181" s="519"/>
      <c r="IF1181" s="519"/>
      <c r="IG1181" s="519"/>
      <c r="IH1181" s="519"/>
      <c r="II1181" s="519"/>
      <c r="IJ1181" s="519"/>
      <c r="IK1181" s="519"/>
      <c r="IL1181" s="519"/>
      <c r="IM1181" s="519"/>
      <c r="IN1181" s="519"/>
      <c r="IO1181" s="519"/>
      <c r="IP1181" s="519"/>
      <c r="IQ1181" s="519"/>
      <c r="IR1181" s="519"/>
      <c r="IS1181" s="519"/>
      <c r="IT1181" s="519"/>
      <c r="IU1181" s="519"/>
      <c r="IV1181" s="519"/>
    </row>
    <row r="1182" spans="1:256" s="510" customFormat="1" ht="24.75" customHeight="1" hidden="1">
      <c r="A1182" s="541" t="s">
        <v>944</v>
      </c>
      <c r="B1182" s="363"/>
      <c r="C1182" s="363">
        <f t="shared" si="62"/>
        <v>0</v>
      </c>
      <c r="D1182" s="25"/>
      <c r="E1182" s="542"/>
      <c r="F1182" s="543">
        <v>0</v>
      </c>
      <c r="G1182" s="542"/>
      <c r="H1182" s="518"/>
      <c r="I1182" s="519"/>
      <c r="J1182" s="519"/>
      <c r="K1182" s="519"/>
      <c r="L1182" s="519"/>
      <c r="M1182" s="519"/>
      <c r="N1182" s="519"/>
      <c r="O1182" s="519"/>
      <c r="P1182" s="519"/>
      <c r="Q1182" s="519"/>
      <c r="R1182" s="519"/>
      <c r="S1182" s="519"/>
      <c r="T1182" s="519"/>
      <c r="U1182" s="519"/>
      <c r="V1182" s="519"/>
      <c r="W1182" s="519"/>
      <c r="X1182" s="519"/>
      <c r="Y1182" s="519"/>
      <c r="Z1182" s="519"/>
      <c r="AA1182" s="519"/>
      <c r="AB1182" s="519"/>
      <c r="AC1182" s="519"/>
      <c r="AD1182" s="519"/>
      <c r="AE1182" s="519"/>
      <c r="AF1182" s="519"/>
      <c r="HQ1182" s="519"/>
      <c r="HR1182" s="519"/>
      <c r="HS1182" s="519"/>
      <c r="HT1182" s="519"/>
      <c r="HU1182" s="519"/>
      <c r="HV1182" s="519"/>
      <c r="HW1182" s="519"/>
      <c r="HX1182" s="519"/>
      <c r="HY1182" s="519"/>
      <c r="HZ1182" s="519"/>
      <c r="IA1182" s="519"/>
      <c r="IB1182" s="519"/>
      <c r="IC1182" s="519"/>
      <c r="ID1182" s="519"/>
      <c r="IE1182" s="519"/>
      <c r="IF1182" s="519"/>
      <c r="IG1182" s="519"/>
      <c r="IH1182" s="519"/>
      <c r="II1182" s="519"/>
      <c r="IJ1182" s="519"/>
      <c r="IK1182" s="519"/>
      <c r="IL1182" s="519"/>
      <c r="IM1182" s="519"/>
      <c r="IN1182" s="519"/>
      <c r="IO1182" s="519"/>
      <c r="IP1182" s="519"/>
      <c r="IQ1182" s="519"/>
      <c r="IR1182" s="519"/>
      <c r="IS1182" s="519"/>
      <c r="IT1182" s="519"/>
      <c r="IU1182" s="519"/>
      <c r="IV1182" s="519"/>
    </row>
    <row r="1183" spans="1:8" s="508" customFormat="1" ht="24.75" customHeight="1" hidden="1">
      <c r="A1183" s="541" t="s">
        <v>945</v>
      </c>
      <c r="B1183" s="363"/>
      <c r="C1183" s="363">
        <f t="shared" si="62"/>
        <v>0</v>
      </c>
      <c r="D1183" s="25"/>
      <c r="E1183" s="542"/>
      <c r="F1183" s="537">
        <v>0</v>
      </c>
      <c r="G1183" s="542"/>
      <c r="H1183" s="544"/>
    </row>
    <row r="1184" spans="1:256" s="510" customFormat="1" ht="24.75" customHeight="1" hidden="1">
      <c r="A1184" s="541" t="s">
        <v>946</v>
      </c>
      <c r="B1184" s="363"/>
      <c r="C1184" s="363">
        <f t="shared" si="62"/>
        <v>0</v>
      </c>
      <c r="D1184" s="25"/>
      <c r="E1184" s="542"/>
      <c r="F1184" s="539">
        <v>0</v>
      </c>
      <c r="G1184" s="542"/>
      <c r="H1184" s="518"/>
      <c r="I1184" s="519"/>
      <c r="J1184" s="519"/>
      <c r="K1184" s="519"/>
      <c r="L1184" s="519"/>
      <c r="M1184" s="519"/>
      <c r="N1184" s="519"/>
      <c r="O1184" s="519"/>
      <c r="P1184" s="519"/>
      <c r="Q1184" s="519"/>
      <c r="R1184" s="519"/>
      <c r="S1184" s="519"/>
      <c r="T1184" s="519"/>
      <c r="U1184" s="519"/>
      <c r="V1184" s="519"/>
      <c r="W1184" s="519"/>
      <c r="X1184" s="519"/>
      <c r="Y1184" s="519"/>
      <c r="Z1184" s="519"/>
      <c r="AA1184" s="519"/>
      <c r="AB1184" s="519"/>
      <c r="AC1184" s="519"/>
      <c r="AD1184" s="519"/>
      <c r="AE1184" s="519"/>
      <c r="AF1184" s="519"/>
      <c r="HQ1184" s="519"/>
      <c r="HR1184" s="519"/>
      <c r="HS1184" s="519"/>
      <c r="HT1184" s="519"/>
      <c r="HU1184" s="519"/>
      <c r="HV1184" s="519"/>
      <c r="HW1184" s="519"/>
      <c r="HX1184" s="519"/>
      <c r="HY1184" s="519"/>
      <c r="HZ1184" s="519"/>
      <c r="IA1184" s="519"/>
      <c r="IB1184" s="519"/>
      <c r="IC1184" s="519"/>
      <c r="ID1184" s="519"/>
      <c r="IE1184" s="519"/>
      <c r="IF1184" s="519"/>
      <c r="IG1184" s="519"/>
      <c r="IH1184" s="519"/>
      <c r="II1184" s="519"/>
      <c r="IJ1184" s="519"/>
      <c r="IK1184" s="519"/>
      <c r="IL1184" s="519"/>
      <c r="IM1184" s="519"/>
      <c r="IN1184" s="519"/>
      <c r="IO1184" s="519"/>
      <c r="IP1184" s="519"/>
      <c r="IQ1184" s="519"/>
      <c r="IR1184" s="519"/>
      <c r="IS1184" s="519"/>
      <c r="IT1184" s="519"/>
      <c r="IU1184" s="519"/>
      <c r="IV1184" s="519"/>
    </row>
    <row r="1185" spans="1:256" s="510" customFormat="1" ht="24.75" customHeight="1" hidden="1">
      <c r="A1185" s="541" t="s">
        <v>947</v>
      </c>
      <c r="B1185" s="363"/>
      <c r="C1185" s="363">
        <f t="shared" si="62"/>
        <v>0</v>
      </c>
      <c r="D1185" s="25"/>
      <c r="E1185" s="542"/>
      <c r="F1185" s="543">
        <v>0</v>
      </c>
      <c r="G1185" s="542"/>
      <c r="H1185" s="518"/>
      <c r="I1185" s="519"/>
      <c r="J1185" s="519"/>
      <c r="K1185" s="519"/>
      <c r="L1185" s="519"/>
      <c r="M1185" s="519"/>
      <c r="N1185" s="519"/>
      <c r="O1185" s="519"/>
      <c r="P1185" s="519"/>
      <c r="Q1185" s="519"/>
      <c r="R1185" s="519"/>
      <c r="S1185" s="519"/>
      <c r="T1185" s="519"/>
      <c r="U1185" s="519"/>
      <c r="V1185" s="519"/>
      <c r="W1185" s="519"/>
      <c r="X1185" s="519"/>
      <c r="Y1185" s="519"/>
      <c r="Z1185" s="519"/>
      <c r="AA1185" s="519"/>
      <c r="AB1185" s="519"/>
      <c r="AC1185" s="519"/>
      <c r="AD1185" s="519"/>
      <c r="AE1185" s="519"/>
      <c r="AF1185" s="519"/>
      <c r="HQ1185" s="519"/>
      <c r="HR1185" s="519"/>
      <c r="HS1185" s="519"/>
      <c r="HT1185" s="519"/>
      <c r="HU1185" s="519"/>
      <c r="HV1185" s="519"/>
      <c r="HW1185" s="519"/>
      <c r="HX1185" s="519"/>
      <c r="HY1185" s="519"/>
      <c r="HZ1185" s="519"/>
      <c r="IA1185" s="519"/>
      <c r="IB1185" s="519"/>
      <c r="IC1185" s="519"/>
      <c r="ID1185" s="519"/>
      <c r="IE1185" s="519"/>
      <c r="IF1185" s="519"/>
      <c r="IG1185" s="519"/>
      <c r="IH1185" s="519"/>
      <c r="II1185" s="519"/>
      <c r="IJ1185" s="519"/>
      <c r="IK1185" s="519"/>
      <c r="IL1185" s="519"/>
      <c r="IM1185" s="519"/>
      <c r="IN1185" s="519"/>
      <c r="IO1185" s="519"/>
      <c r="IP1185" s="519"/>
      <c r="IQ1185" s="519"/>
      <c r="IR1185" s="519"/>
      <c r="IS1185" s="519"/>
      <c r="IT1185" s="519"/>
      <c r="IU1185" s="519"/>
      <c r="IV1185" s="519"/>
    </row>
    <row r="1186" spans="1:256" s="510" customFormat="1" ht="24.75" customHeight="1">
      <c r="A1186" s="541" t="s">
        <v>54</v>
      </c>
      <c r="B1186" s="363">
        <v>78</v>
      </c>
      <c r="C1186" s="363">
        <f t="shared" si="62"/>
        <v>92</v>
      </c>
      <c r="D1186" s="25">
        <v>92</v>
      </c>
      <c r="E1186" s="542">
        <f>D1186/C1186</f>
        <v>1</v>
      </c>
      <c r="F1186" s="543">
        <v>70</v>
      </c>
      <c r="G1186" s="542">
        <f>(D1186-F1186)/F1186</f>
        <v>0.3142857142857143</v>
      </c>
      <c r="H1186" s="518"/>
      <c r="I1186" s="519"/>
      <c r="J1186" s="519"/>
      <c r="K1186" s="519"/>
      <c r="L1186" s="519"/>
      <c r="M1186" s="519"/>
      <c r="N1186" s="519"/>
      <c r="O1186" s="519"/>
      <c r="P1186" s="519"/>
      <c r="Q1186" s="519"/>
      <c r="R1186" s="519"/>
      <c r="S1186" s="519"/>
      <c r="T1186" s="519"/>
      <c r="U1186" s="519"/>
      <c r="V1186" s="519"/>
      <c r="W1186" s="519"/>
      <c r="X1186" s="519"/>
      <c r="Y1186" s="519"/>
      <c r="Z1186" s="519"/>
      <c r="AA1186" s="519"/>
      <c r="AB1186" s="519"/>
      <c r="AC1186" s="519"/>
      <c r="AD1186" s="519"/>
      <c r="AE1186" s="519"/>
      <c r="AF1186" s="519"/>
      <c r="HQ1186" s="519"/>
      <c r="HR1186" s="519"/>
      <c r="HS1186" s="519"/>
      <c r="HT1186" s="519"/>
      <c r="HU1186" s="519"/>
      <c r="HV1186" s="519"/>
      <c r="HW1186" s="519"/>
      <c r="HX1186" s="519"/>
      <c r="HY1186" s="519"/>
      <c r="HZ1186" s="519"/>
      <c r="IA1186" s="519"/>
      <c r="IB1186" s="519"/>
      <c r="IC1186" s="519"/>
      <c r="ID1186" s="519"/>
      <c r="IE1186" s="519"/>
      <c r="IF1186" s="519"/>
      <c r="IG1186" s="519"/>
      <c r="IH1186" s="519"/>
      <c r="II1186" s="519"/>
      <c r="IJ1186" s="519"/>
      <c r="IK1186" s="519"/>
      <c r="IL1186" s="519"/>
      <c r="IM1186" s="519"/>
      <c r="IN1186" s="519"/>
      <c r="IO1186" s="519"/>
      <c r="IP1186" s="519"/>
      <c r="IQ1186" s="519"/>
      <c r="IR1186" s="519"/>
      <c r="IS1186" s="519"/>
      <c r="IT1186" s="519"/>
      <c r="IU1186" s="519"/>
      <c r="IV1186" s="519"/>
    </row>
    <row r="1187" spans="1:256" s="510" customFormat="1" ht="24.75" customHeight="1">
      <c r="A1187" s="541" t="s">
        <v>948</v>
      </c>
      <c r="B1187" s="363">
        <v>30</v>
      </c>
      <c r="C1187" s="363">
        <f t="shared" si="62"/>
        <v>0</v>
      </c>
      <c r="D1187" s="25"/>
      <c r="E1187" s="542"/>
      <c r="F1187" s="543">
        <v>10</v>
      </c>
      <c r="G1187" s="542">
        <f>(D1187-F1187)/F1187</f>
        <v>-1</v>
      </c>
      <c r="H1187" s="518"/>
      <c r="I1187" s="519"/>
      <c r="J1187" s="519"/>
      <c r="K1187" s="519"/>
      <c r="L1187" s="519"/>
      <c r="M1187" s="519"/>
      <c r="N1187" s="519"/>
      <c r="O1187" s="519"/>
      <c r="P1187" s="519"/>
      <c r="Q1187" s="519"/>
      <c r="R1187" s="519"/>
      <c r="S1187" s="519"/>
      <c r="T1187" s="519"/>
      <c r="U1187" s="519"/>
      <c r="V1187" s="519"/>
      <c r="W1187" s="519"/>
      <c r="X1187" s="519"/>
      <c r="Y1187" s="519"/>
      <c r="Z1187" s="519"/>
      <c r="AA1187" s="519"/>
      <c r="AB1187" s="519"/>
      <c r="AC1187" s="519"/>
      <c r="AD1187" s="519"/>
      <c r="AE1187" s="519"/>
      <c r="AF1187" s="519"/>
      <c r="HQ1187" s="519"/>
      <c r="HR1187" s="519"/>
      <c r="HS1187" s="519"/>
      <c r="HT1187" s="519"/>
      <c r="HU1187" s="519"/>
      <c r="HV1187" s="519"/>
      <c r="HW1187" s="519"/>
      <c r="HX1187" s="519"/>
      <c r="HY1187" s="519"/>
      <c r="HZ1187" s="519"/>
      <c r="IA1187" s="519"/>
      <c r="IB1187" s="519"/>
      <c r="IC1187" s="519"/>
      <c r="ID1187" s="519"/>
      <c r="IE1187" s="519"/>
      <c r="IF1187" s="519"/>
      <c r="IG1187" s="519"/>
      <c r="IH1187" s="519"/>
      <c r="II1187" s="519"/>
      <c r="IJ1187" s="519"/>
      <c r="IK1187" s="519"/>
      <c r="IL1187" s="519"/>
      <c r="IM1187" s="519"/>
      <c r="IN1187" s="519"/>
      <c r="IO1187" s="519"/>
      <c r="IP1187" s="519"/>
      <c r="IQ1187" s="519"/>
      <c r="IR1187" s="519"/>
      <c r="IS1187" s="519"/>
      <c r="IT1187" s="519"/>
      <c r="IU1187" s="519"/>
      <c r="IV1187" s="519"/>
    </row>
    <row r="1188" spans="1:8" s="508" customFormat="1" ht="24.75" customHeight="1" hidden="1">
      <c r="A1188" s="534" t="s">
        <v>949</v>
      </c>
      <c r="B1188" s="360">
        <f>SUM(B1189:B1202)</f>
        <v>0</v>
      </c>
      <c r="C1188" s="360">
        <f t="shared" si="62"/>
        <v>0</v>
      </c>
      <c r="D1188" s="360">
        <f>SUM(D1189:D1202)</f>
        <v>0</v>
      </c>
      <c r="E1188" s="536"/>
      <c r="F1188" s="539">
        <f>SUM(F1189:F1202)</f>
        <v>0</v>
      </c>
      <c r="G1188" s="536"/>
      <c r="H1188" s="540">
        <f>SUM(H1189:H1202)</f>
        <v>0</v>
      </c>
    </row>
    <row r="1189" spans="1:8" s="508" customFormat="1" ht="24.75" customHeight="1" hidden="1">
      <c r="A1189" s="541" t="s">
        <v>45</v>
      </c>
      <c r="B1189" s="363"/>
      <c r="C1189" s="363">
        <f t="shared" si="62"/>
        <v>0</v>
      </c>
      <c r="D1189" s="363"/>
      <c r="E1189" s="542"/>
      <c r="F1189" s="543"/>
      <c r="G1189" s="542"/>
      <c r="H1189" s="544"/>
    </row>
    <row r="1190" spans="1:256" s="510" customFormat="1" ht="24.75" customHeight="1" hidden="1">
      <c r="A1190" s="541" t="s">
        <v>46</v>
      </c>
      <c r="B1190" s="363"/>
      <c r="C1190" s="363">
        <f t="shared" si="62"/>
        <v>0</v>
      </c>
      <c r="D1190" s="363"/>
      <c r="E1190" s="542"/>
      <c r="F1190" s="543"/>
      <c r="G1190" s="542"/>
      <c r="H1190" s="518"/>
      <c r="I1190" s="519"/>
      <c r="J1190" s="519"/>
      <c r="K1190" s="519"/>
      <c r="L1190" s="519"/>
      <c r="M1190" s="519"/>
      <c r="N1190" s="519"/>
      <c r="O1190" s="519"/>
      <c r="P1190" s="519"/>
      <c r="Q1190" s="519"/>
      <c r="R1190" s="519"/>
      <c r="S1190" s="519"/>
      <c r="T1190" s="519"/>
      <c r="U1190" s="519"/>
      <c r="V1190" s="519"/>
      <c r="W1190" s="519"/>
      <c r="X1190" s="519"/>
      <c r="Y1190" s="519"/>
      <c r="Z1190" s="519"/>
      <c r="AA1190" s="519"/>
      <c r="AB1190" s="519"/>
      <c r="AC1190" s="519"/>
      <c r="AD1190" s="519"/>
      <c r="AE1190" s="519"/>
      <c r="AF1190" s="519"/>
      <c r="HQ1190" s="519"/>
      <c r="HR1190" s="519"/>
      <c r="HS1190" s="519"/>
      <c r="HT1190" s="519"/>
      <c r="HU1190" s="519"/>
      <c r="HV1190" s="519"/>
      <c r="HW1190" s="519"/>
      <c r="HX1190" s="519"/>
      <c r="HY1190" s="519"/>
      <c r="HZ1190" s="519"/>
      <c r="IA1190" s="519"/>
      <c r="IB1190" s="519"/>
      <c r="IC1190" s="519"/>
      <c r="ID1190" s="519"/>
      <c r="IE1190" s="519"/>
      <c r="IF1190" s="519"/>
      <c r="IG1190" s="519"/>
      <c r="IH1190" s="519"/>
      <c r="II1190" s="519"/>
      <c r="IJ1190" s="519"/>
      <c r="IK1190" s="519"/>
      <c r="IL1190" s="519"/>
      <c r="IM1190" s="519"/>
      <c r="IN1190" s="519"/>
      <c r="IO1190" s="519"/>
      <c r="IP1190" s="519"/>
      <c r="IQ1190" s="519"/>
      <c r="IR1190" s="519"/>
      <c r="IS1190" s="519"/>
      <c r="IT1190" s="519"/>
      <c r="IU1190" s="519"/>
      <c r="IV1190" s="519"/>
    </row>
    <row r="1191" spans="1:256" s="510" customFormat="1" ht="24.75" customHeight="1" hidden="1">
      <c r="A1191" s="541" t="s">
        <v>47</v>
      </c>
      <c r="B1191" s="363"/>
      <c r="C1191" s="363">
        <f t="shared" si="62"/>
        <v>0</v>
      </c>
      <c r="D1191" s="363"/>
      <c r="E1191" s="542"/>
      <c r="F1191" s="543"/>
      <c r="G1191" s="542"/>
      <c r="H1191" s="518"/>
      <c r="I1191" s="519"/>
      <c r="J1191" s="519"/>
      <c r="K1191" s="519"/>
      <c r="L1191" s="519"/>
      <c r="M1191" s="519"/>
      <c r="N1191" s="519"/>
      <c r="O1191" s="519"/>
      <c r="P1191" s="519"/>
      <c r="Q1191" s="519"/>
      <c r="R1191" s="519"/>
      <c r="S1191" s="519"/>
      <c r="T1191" s="519"/>
      <c r="U1191" s="519"/>
      <c r="V1191" s="519"/>
      <c r="W1191" s="519"/>
      <c r="X1191" s="519"/>
      <c r="Y1191" s="519"/>
      <c r="Z1191" s="519"/>
      <c r="AA1191" s="519"/>
      <c r="AB1191" s="519"/>
      <c r="AC1191" s="519"/>
      <c r="AD1191" s="519"/>
      <c r="AE1191" s="519"/>
      <c r="AF1191" s="519"/>
      <c r="HQ1191" s="519"/>
      <c r="HR1191" s="519"/>
      <c r="HS1191" s="519"/>
      <c r="HT1191" s="519"/>
      <c r="HU1191" s="519"/>
      <c r="HV1191" s="519"/>
      <c r="HW1191" s="519"/>
      <c r="HX1191" s="519"/>
      <c r="HY1191" s="519"/>
      <c r="HZ1191" s="519"/>
      <c r="IA1191" s="519"/>
      <c r="IB1191" s="519"/>
      <c r="IC1191" s="519"/>
      <c r="ID1191" s="519"/>
      <c r="IE1191" s="519"/>
      <c r="IF1191" s="519"/>
      <c r="IG1191" s="519"/>
      <c r="IH1191" s="519"/>
      <c r="II1191" s="519"/>
      <c r="IJ1191" s="519"/>
      <c r="IK1191" s="519"/>
      <c r="IL1191" s="519"/>
      <c r="IM1191" s="519"/>
      <c r="IN1191" s="519"/>
      <c r="IO1191" s="519"/>
      <c r="IP1191" s="519"/>
      <c r="IQ1191" s="519"/>
      <c r="IR1191" s="519"/>
      <c r="IS1191" s="519"/>
      <c r="IT1191" s="519"/>
      <c r="IU1191" s="519"/>
      <c r="IV1191" s="519"/>
    </row>
    <row r="1192" spans="1:8" s="508" customFormat="1" ht="24.75" customHeight="1" hidden="1">
      <c r="A1192" s="541" t="s">
        <v>950</v>
      </c>
      <c r="B1192" s="363"/>
      <c r="C1192" s="363">
        <f t="shared" si="62"/>
        <v>0</v>
      </c>
      <c r="D1192" s="363"/>
      <c r="E1192" s="542"/>
      <c r="F1192" s="543"/>
      <c r="G1192" s="542"/>
      <c r="H1192" s="544"/>
    </row>
    <row r="1193" spans="1:8" s="508" customFormat="1" ht="24.75" customHeight="1" hidden="1">
      <c r="A1193" s="541" t="s">
        <v>951</v>
      </c>
      <c r="B1193" s="363"/>
      <c r="C1193" s="363">
        <f t="shared" si="62"/>
        <v>0</v>
      </c>
      <c r="D1193" s="363"/>
      <c r="E1193" s="542"/>
      <c r="F1193" s="543"/>
      <c r="G1193" s="542"/>
      <c r="H1193" s="544"/>
    </row>
    <row r="1194" spans="1:256" s="511" customFormat="1" ht="24.75" customHeight="1" hidden="1">
      <c r="A1194" s="541" t="s">
        <v>952</v>
      </c>
      <c r="B1194" s="363"/>
      <c r="C1194" s="363">
        <f t="shared" si="62"/>
        <v>0</v>
      </c>
      <c r="D1194" s="363"/>
      <c r="E1194" s="542"/>
      <c r="F1194" s="543"/>
      <c r="G1194" s="542"/>
      <c r="H1194" s="518"/>
      <c r="I1194" s="519"/>
      <c r="J1194" s="519"/>
      <c r="K1194" s="519"/>
      <c r="L1194" s="519"/>
      <c r="M1194" s="519"/>
      <c r="N1194" s="519"/>
      <c r="O1194" s="519"/>
      <c r="P1194" s="519"/>
      <c r="Q1194" s="519"/>
      <c r="R1194" s="519"/>
      <c r="S1194" s="519"/>
      <c r="T1194" s="519"/>
      <c r="U1194" s="519"/>
      <c r="V1194" s="519"/>
      <c r="W1194" s="519"/>
      <c r="X1194" s="519"/>
      <c r="Y1194" s="519"/>
      <c r="Z1194" s="519"/>
      <c r="AA1194" s="519"/>
      <c r="AB1194" s="519"/>
      <c r="AC1194" s="519"/>
      <c r="AD1194" s="519"/>
      <c r="AE1194" s="519"/>
      <c r="AF1194" s="519"/>
      <c r="HQ1194" s="519"/>
      <c r="HR1194" s="519"/>
      <c r="HS1194" s="519"/>
      <c r="HT1194" s="519"/>
      <c r="HU1194" s="519"/>
      <c r="HV1194" s="519"/>
      <c r="HW1194" s="519"/>
      <c r="HX1194" s="519"/>
      <c r="HY1194" s="519"/>
      <c r="HZ1194" s="519"/>
      <c r="IA1194" s="519"/>
      <c r="IB1194" s="519"/>
      <c r="IC1194" s="519"/>
      <c r="ID1194" s="519"/>
      <c r="IE1194" s="519"/>
      <c r="IF1194" s="519"/>
      <c r="IG1194" s="519"/>
      <c r="IH1194" s="519"/>
      <c r="II1194" s="519"/>
      <c r="IJ1194" s="519"/>
      <c r="IK1194" s="519"/>
      <c r="IL1194" s="519"/>
      <c r="IM1194" s="519"/>
      <c r="IN1194" s="519"/>
      <c r="IO1194" s="519"/>
      <c r="IP1194" s="519"/>
      <c r="IQ1194" s="519"/>
      <c r="IR1194" s="519"/>
      <c r="IS1194" s="519"/>
      <c r="IT1194" s="519"/>
      <c r="IU1194" s="519"/>
      <c r="IV1194" s="519"/>
    </row>
    <row r="1195" spans="1:256" s="511" customFormat="1" ht="24.75" customHeight="1" hidden="1">
      <c r="A1195" s="541" t="s">
        <v>953</v>
      </c>
      <c r="B1195" s="363"/>
      <c r="C1195" s="363">
        <f t="shared" si="62"/>
        <v>0</v>
      </c>
      <c r="D1195" s="363"/>
      <c r="E1195" s="542"/>
      <c r="F1195" s="543"/>
      <c r="G1195" s="542"/>
      <c r="H1195" s="518"/>
      <c r="I1195" s="519"/>
      <c r="J1195" s="519"/>
      <c r="K1195" s="519"/>
      <c r="L1195" s="519"/>
      <c r="M1195" s="519"/>
      <c r="N1195" s="519"/>
      <c r="O1195" s="519"/>
      <c r="P1195" s="519"/>
      <c r="Q1195" s="519"/>
      <c r="R1195" s="519"/>
      <c r="S1195" s="519"/>
      <c r="T1195" s="519"/>
      <c r="U1195" s="519"/>
      <c r="V1195" s="519"/>
      <c r="W1195" s="519"/>
      <c r="X1195" s="519"/>
      <c r="Y1195" s="519"/>
      <c r="Z1195" s="519"/>
      <c r="AA1195" s="519"/>
      <c r="AB1195" s="519"/>
      <c r="AC1195" s="519"/>
      <c r="AD1195" s="519"/>
      <c r="AE1195" s="519"/>
      <c r="AF1195" s="519"/>
      <c r="HQ1195" s="519"/>
      <c r="HR1195" s="519"/>
      <c r="HS1195" s="519"/>
      <c r="HT1195" s="519"/>
      <c r="HU1195" s="519"/>
      <c r="HV1195" s="519"/>
      <c r="HW1195" s="519"/>
      <c r="HX1195" s="519"/>
      <c r="HY1195" s="519"/>
      <c r="HZ1195" s="519"/>
      <c r="IA1195" s="519"/>
      <c r="IB1195" s="519"/>
      <c r="IC1195" s="519"/>
      <c r="ID1195" s="519"/>
      <c r="IE1195" s="519"/>
      <c r="IF1195" s="519"/>
      <c r="IG1195" s="519"/>
      <c r="IH1195" s="519"/>
      <c r="II1195" s="519"/>
      <c r="IJ1195" s="519"/>
      <c r="IK1195" s="519"/>
      <c r="IL1195" s="519"/>
      <c r="IM1195" s="519"/>
      <c r="IN1195" s="519"/>
      <c r="IO1195" s="519"/>
      <c r="IP1195" s="519"/>
      <c r="IQ1195" s="519"/>
      <c r="IR1195" s="519"/>
      <c r="IS1195" s="519"/>
      <c r="IT1195" s="519"/>
      <c r="IU1195" s="519"/>
      <c r="IV1195" s="519"/>
    </row>
    <row r="1196" spans="1:256" s="506" customFormat="1" ht="24.75" customHeight="1" hidden="1">
      <c r="A1196" s="541" t="s">
        <v>954</v>
      </c>
      <c r="B1196" s="363"/>
      <c r="C1196" s="363">
        <f t="shared" si="62"/>
        <v>0</v>
      </c>
      <c r="D1196" s="363"/>
      <c r="E1196" s="542"/>
      <c r="F1196" s="543"/>
      <c r="G1196" s="542"/>
      <c r="H1196" s="518"/>
      <c r="I1196" s="519"/>
      <c r="J1196" s="519"/>
      <c r="K1196" s="519"/>
      <c r="L1196" s="519"/>
      <c r="M1196" s="519"/>
      <c r="N1196" s="519"/>
      <c r="O1196" s="519"/>
      <c r="P1196" s="519"/>
      <c r="Q1196" s="519"/>
      <c r="R1196" s="519"/>
      <c r="S1196" s="519"/>
      <c r="T1196" s="519"/>
      <c r="U1196" s="519"/>
      <c r="V1196" s="519"/>
      <c r="W1196" s="519"/>
      <c r="X1196" s="519"/>
      <c r="Y1196" s="519"/>
      <c r="Z1196" s="519"/>
      <c r="AA1196" s="519"/>
      <c r="AB1196" s="519"/>
      <c r="AC1196" s="519"/>
      <c r="AD1196" s="519"/>
      <c r="AE1196" s="519"/>
      <c r="AF1196" s="519"/>
      <c r="HQ1196" s="519"/>
      <c r="HR1196" s="519"/>
      <c r="HS1196" s="519"/>
      <c r="HT1196" s="519"/>
      <c r="HU1196" s="519"/>
      <c r="HV1196" s="519"/>
      <c r="HW1196" s="519"/>
      <c r="HX1196" s="519"/>
      <c r="HY1196" s="519"/>
      <c r="HZ1196" s="519"/>
      <c r="IA1196" s="519"/>
      <c r="IB1196" s="519"/>
      <c r="IC1196" s="519"/>
      <c r="ID1196" s="519"/>
      <c r="IE1196" s="519"/>
      <c r="IF1196" s="519"/>
      <c r="IG1196" s="519"/>
      <c r="IH1196" s="519"/>
      <c r="II1196" s="519"/>
      <c r="IJ1196" s="519"/>
      <c r="IK1196" s="519"/>
      <c r="IL1196" s="519"/>
      <c r="IM1196" s="519"/>
      <c r="IN1196" s="519"/>
      <c r="IO1196" s="519"/>
      <c r="IP1196" s="519"/>
      <c r="IQ1196" s="519"/>
      <c r="IR1196" s="519"/>
      <c r="IS1196" s="519"/>
      <c r="IT1196" s="519"/>
      <c r="IU1196" s="519"/>
      <c r="IV1196" s="519"/>
    </row>
    <row r="1197" spans="1:256" s="506" customFormat="1" ht="24.75" customHeight="1" hidden="1">
      <c r="A1197" s="541" t="s">
        <v>955</v>
      </c>
      <c r="B1197" s="363"/>
      <c r="C1197" s="363">
        <f t="shared" si="62"/>
        <v>0</v>
      </c>
      <c r="D1197" s="363"/>
      <c r="E1197" s="542"/>
      <c r="F1197" s="543"/>
      <c r="G1197" s="542"/>
      <c r="H1197" s="518"/>
      <c r="I1197" s="519"/>
      <c r="J1197" s="519"/>
      <c r="K1197" s="519"/>
      <c r="L1197" s="519"/>
      <c r="M1197" s="519"/>
      <c r="N1197" s="519"/>
      <c r="O1197" s="519"/>
      <c r="P1197" s="519"/>
      <c r="Q1197" s="519"/>
      <c r="R1197" s="519"/>
      <c r="S1197" s="519"/>
      <c r="T1197" s="519"/>
      <c r="U1197" s="519"/>
      <c r="V1197" s="519"/>
      <c r="W1197" s="519"/>
      <c r="X1197" s="519"/>
      <c r="Y1197" s="519"/>
      <c r="Z1197" s="519"/>
      <c r="AA1197" s="519"/>
      <c r="AB1197" s="519"/>
      <c r="AC1197" s="519"/>
      <c r="AD1197" s="519"/>
      <c r="AE1197" s="519"/>
      <c r="AF1197" s="519"/>
      <c r="HQ1197" s="519"/>
      <c r="HR1197" s="519"/>
      <c r="HS1197" s="519"/>
      <c r="HT1197" s="519"/>
      <c r="HU1197" s="519"/>
      <c r="HV1197" s="519"/>
      <c r="HW1197" s="519"/>
      <c r="HX1197" s="519"/>
      <c r="HY1197" s="519"/>
      <c r="HZ1197" s="519"/>
      <c r="IA1197" s="519"/>
      <c r="IB1197" s="519"/>
      <c r="IC1197" s="519"/>
      <c r="ID1197" s="519"/>
      <c r="IE1197" s="519"/>
      <c r="IF1197" s="519"/>
      <c r="IG1197" s="519"/>
      <c r="IH1197" s="519"/>
      <c r="II1197" s="519"/>
      <c r="IJ1197" s="519"/>
      <c r="IK1197" s="519"/>
      <c r="IL1197" s="519"/>
      <c r="IM1197" s="519"/>
      <c r="IN1197" s="519"/>
      <c r="IO1197" s="519"/>
      <c r="IP1197" s="519"/>
      <c r="IQ1197" s="519"/>
      <c r="IR1197" s="519"/>
      <c r="IS1197" s="519"/>
      <c r="IT1197" s="519"/>
      <c r="IU1197" s="519"/>
      <c r="IV1197" s="519"/>
    </row>
    <row r="1198" spans="1:256" s="506" customFormat="1" ht="24.75" customHeight="1" hidden="1">
      <c r="A1198" s="541" t="s">
        <v>956</v>
      </c>
      <c r="B1198" s="363"/>
      <c r="C1198" s="363">
        <f t="shared" si="62"/>
        <v>0</v>
      </c>
      <c r="D1198" s="363"/>
      <c r="E1198" s="542"/>
      <c r="F1198" s="543"/>
      <c r="G1198" s="542"/>
      <c r="H1198" s="518"/>
      <c r="I1198" s="519"/>
      <c r="J1198" s="519"/>
      <c r="K1198" s="519"/>
      <c r="L1198" s="519"/>
      <c r="M1198" s="519"/>
      <c r="N1198" s="519"/>
      <c r="O1198" s="519"/>
      <c r="P1198" s="519"/>
      <c r="Q1198" s="519"/>
      <c r="R1198" s="519"/>
      <c r="S1198" s="519"/>
      <c r="T1198" s="519"/>
      <c r="U1198" s="519"/>
      <c r="V1198" s="519"/>
      <c r="W1198" s="519"/>
      <c r="X1198" s="519"/>
      <c r="Y1198" s="519"/>
      <c r="Z1198" s="519"/>
      <c r="AA1198" s="519"/>
      <c r="AB1198" s="519"/>
      <c r="AC1198" s="519"/>
      <c r="AD1198" s="519"/>
      <c r="AE1198" s="519"/>
      <c r="AF1198" s="519"/>
      <c r="HQ1198" s="519"/>
      <c r="HR1198" s="519"/>
      <c r="HS1198" s="519"/>
      <c r="HT1198" s="519"/>
      <c r="HU1198" s="519"/>
      <c r="HV1198" s="519"/>
      <c r="HW1198" s="519"/>
      <c r="HX1198" s="519"/>
      <c r="HY1198" s="519"/>
      <c r="HZ1198" s="519"/>
      <c r="IA1198" s="519"/>
      <c r="IB1198" s="519"/>
      <c r="IC1198" s="519"/>
      <c r="ID1198" s="519"/>
      <c r="IE1198" s="519"/>
      <c r="IF1198" s="519"/>
      <c r="IG1198" s="519"/>
      <c r="IH1198" s="519"/>
      <c r="II1198" s="519"/>
      <c r="IJ1198" s="519"/>
      <c r="IK1198" s="519"/>
      <c r="IL1198" s="519"/>
      <c r="IM1198" s="519"/>
      <c r="IN1198" s="519"/>
      <c r="IO1198" s="519"/>
      <c r="IP1198" s="519"/>
      <c r="IQ1198" s="519"/>
      <c r="IR1198" s="519"/>
      <c r="IS1198" s="519"/>
      <c r="IT1198" s="519"/>
      <c r="IU1198" s="519"/>
      <c r="IV1198" s="519"/>
    </row>
    <row r="1199" spans="1:256" s="506" customFormat="1" ht="24.75" customHeight="1" hidden="1">
      <c r="A1199" s="541" t="s">
        <v>957</v>
      </c>
      <c r="B1199" s="363"/>
      <c r="C1199" s="363">
        <f t="shared" si="62"/>
        <v>0</v>
      </c>
      <c r="D1199" s="363"/>
      <c r="E1199" s="542"/>
      <c r="F1199" s="543"/>
      <c r="G1199" s="542"/>
      <c r="H1199" s="518"/>
      <c r="I1199" s="519"/>
      <c r="J1199" s="519"/>
      <c r="K1199" s="519"/>
      <c r="L1199" s="519"/>
      <c r="M1199" s="519"/>
      <c r="N1199" s="519"/>
      <c r="O1199" s="519"/>
      <c r="P1199" s="519"/>
      <c r="Q1199" s="519"/>
      <c r="R1199" s="519"/>
      <c r="S1199" s="519"/>
      <c r="T1199" s="519"/>
      <c r="U1199" s="519"/>
      <c r="V1199" s="519"/>
      <c r="W1199" s="519"/>
      <c r="X1199" s="519"/>
      <c r="Y1199" s="519"/>
      <c r="Z1199" s="519"/>
      <c r="AA1199" s="519"/>
      <c r="AB1199" s="519"/>
      <c r="AC1199" s="519"/>
      <c r="AD1199" s="519"/>
      <c r="AE1199" s="519"/>
      <c r="AF1199" s="519"/>
      <c r="HQ1199" s="519"/>
      <c r="HR1199" s="519"/>
      <c r="HS1199" s="519"/>
      <c r="HT1199" s="519"/>
      <c r="HU1199" s="519"/>
      <c r="HV1199" s="519"/>
      <c r="HW1199" s="519"/>
      <c r="HX1199" s="519"/>
      <c r="HY1199" s="519"/>
      <c r="HZ1199" s="519"/>
      <c r="IA1199" s="519"/>
      <c r="IB1199" s="519"/>
      <c r="IC1199" s="519"/>
      <c r="ID1199" s="519"/>
      <c r="IE1199" s="519"/>
      <c r="IF1199" s="519"/>
      <c r="IG1199" s="519"/>
      <c r="IH1199" s="519"/>
      <c r="II1199" s="519"/>
      <c r="IJ1199" s="519"/>
      <c r="IK1199" s="519"/>
      <c r="IL1199" s="519"/>
      <c r="IM1199" s="519"/>
      <c r="IN1199" s="519"/>
      <c r="IO1199" s="519"/>
      <c r="IP1199" s="519"/>
      <c r="IQ1199" s="519"/>
      <c r="IR1199" s="519"/>
      <c r="IS1199" s="519"/>
      <c r="IT1199" s="519"/>
      <c r="IU1199" s="519"/>
      <c r="IV1199" s="519"/>
    </row>
    <row r="1200" spans="1:8" s="508" customFormat="1" ht="24.75" customHeight="1" hidden="1">
      <c r="A1200" s="541" t="s">
        <v>958</v>
      </c>
      <c r="B1200" s="363"/>
      <c r="C1200" s="363">
        <f t="shared" si="62"/>
        <v>0</v>
      </c>
      <c r="D1200" s="363"/>
      <c r="E1200" s="542"/>
      <c r="F1200" s="543"/>
      <c r="G1200" s="542"/>
      <c r="H1200" s="544"/>
    </row>
    <row r="1201" spans="1:256" s="506" customFormat="1" ht="24.75" customHeight="1" hidden="1">
      <c r="A1201" s="541" t="s">
        <v>959</v>
      </c>
      <c r="B1201" s="363"/>
      <c r="C1201" s="363">
        <f t="shared" si="62"/>
        <v>0</v>
      </c>
      <c r="D1201" s="363"/>
      <c r="E1201" s="542"/>
      <c r="F1201" s="543"/>
      <c r="G1201" s="542"/>
      <c r="H1201" s="518"/>
      <c r="I1201" s="519"/>
      <c r="J1201" s="519"/>
      <c r="K1201" s="519"/>
      <c r="L1201" s="519"/>
      <c r="M1201" s="519"/>
      <c r="N1201" s="519"/>
      <c r="O1201" s="519"/>
      <c r="P1201" s="519"/>
      <c r="Q1201" s="519"/>
      <c r="R1201" s="519"/>
      <c r="S1201" s="519"/>
      <c r="T1201" s="519"/>
      <c r="U1201" s="519"/>
      <c r="V1201" s="519"/>
      <c r="W1201" s="519"/>
      <c r="X1201" s="519"/>
      <c r="Y1201" s="519"/>
      <c r="Z1201" s="519"/>
      <c r="AA1201" s="519"/>
      <c r="AB1201" s="519"/>
      <c r="AC1201" s="519"/>
      <c r="AD1201" s="519"/>
      <c r="AE1201" s="519"/>
      <c r="AF1201" s="519"/>
      <c r="HQ1201" s="519"/>
      <c r="HR1201" s="519"/>
      <c r="HS1201" s="519"/>
      <c r="HT1201" s="519"/>
      <c r="HU1201" s="519"/>
      <c r="HV1201" s="519"/>
      <c r="HW1201" s="519"/>
      <c r="HX1201" s="519"/>
      <c r="HY1201" s="519"/>
      <c r="HZ1201" s="519"/>
      <c r="IA1201" s="519"/>
      <c r="IB1201" s="519"/>
      <c r="IC1201" s="519"/>
      <c r="ID1201" s="519"/>
      <c r="IE1201" s="519"/>
      <c r="IF1201" s="519"/>
      <c r="IG1201" s="519"/>
      <c r="IH1201" s="519"/>
      <c r="II1201" s="519"/>
      <c r="IJ1201" s="519"/>
      <c r="IK1201" s="519"/>
      <c r="IL1201" s="519"/>
      <c r="IM1201" s="519"/>
      <c r="IN1201" s="519"/>
      <c r="IO1201" s="519"/>
      <c r="IP1201" s="519"/>
      <c r="IQ1201" s="519"/>
      <c r="IR1201" s="519"/>
      <c r="IS1201" s="519"/>
      <c r="IT1201" s="519"/>
      <c r="IU1201" s="519"/>
      <c r="IV1201" s="519"/>
    </row>
    <row r="1202" spans="1:256" s="511" customFormat="1" ht="24.75" customHeight="1" hidden="1">
      <c r="A1202" s="541" t="s">
        <v>960</v>
      </c>
      <c r="B1202" s="363"/>
      <c r="C1202" s="363">
        <f t="shared" si="62"/>
        <v>0</v>
      </c>
      <c r="D1202" s="363"/>
      <c r="E1202" s="542"/>
      <c r="F1202" s="543"/>
      <c r="G1202" s="542"/>
      <c r="H1202" s="518"/>
      <c r="I1202" s="519"/>
      <c r="J1202" s="519"/>
      <c r="K1202" s="519"/>
      <c r="L1202" s="519"/>
      <c r="M1202" s="519"/>
      <c r="N1202" s="519"/>
      <c r="O1202" s="519"/>
      <c r="P1202" s="519"/>
      <c r="Q1202" s="519"/>
      <c r="R1202" s="519"/>
      <c r="S1202" s="519"/>
      <c r="T1202" s="519"/>
      <c r="U1202" s="519"/>
      <c r="V1202" s="519"/>
      <c r="W1202" s="519"/>
      <c r="X1202" s="519"/>
      <c r="Y1202" s="519"/>
      <c r="Z1202" s="519"/>
      <c r="AA1202" s="519"/>
      <c r="AB1202" s="519"/>
      <c r="AC1202" s="519"/>
      <c r="AD1202" s="519"/>
      <c r="AE1202" s="519"/>
      <c r="AF1202" s="519"/>
      <c r="HQ1202" s="519"/>
      <c r="HR1202" s="519"/>
      <c r="HS1202" s="519"/>
      <c r="HT1202" s="519"/>
      <c r="HU1202" s="519"/>
      <c r="HV1202" s="519"/>
      <c r="HW1202" s="519"/>
      <c r="HX1202" s="519"/>
      <c r="HY1202" s="519"/>
      <c r="HZ1202" s="519"/>
      <c r="IA1202" s="519"/>
      <c r="IB1202" s="519"/>
      <c r="IC1202" s="519"/>
      <c r="ID1202" s="519"/>
      <c r="IE1202" s="519"/>
      <c r="IF1202" s="519"/>
      <c r="IG1202" s="519"/>
      <c r="IH1202" s="519"/>
      <c r="II1202" s="519"/>
      <c r="IJ1202" s="519"/>
      <c r="IK1202" s="519"/>
      <c r="IL1202" s="519"/>
      <c r="IM1202" s="519"/>
      <c r="IN1202" s="519"/>
      <c r="IO1202" s="519"/>
      <c r="IP1202" s="519"/>
      <c r="IQ1202" s="519"/>
      <c r="IR1202" s="519"/>
      <c r="IS1202" s="519"/>
      <c r="IT1202" s="519"/>
      <c r="IU1202" s="519"/>
      <c r="IV1202" s="519"/>
    </row>
    <row r="1203" spans="1:8" s="508" customFormat="1" ht="24.75" customHeight="1" hidden="1">
      <c r="A1203" s="534" t="s">
        <v>961</v>
      </c>
      <c r="B1203" s="360">
        <f>B1204</f>
        <v>0</v>
      </c>
      <c r="C1203" s="360">
        <f t="shared" si="62"/>
        <v>0</v>
      </c>
      <c r="D1203" s="360">
        <f>D1204</f>
        <v>0</v>
      </c>
      <c r="E1203" s="536"/>
      <c r="F1203" s="539">
        <f>F1204</f>
        <v>0</v>
      </c>
      <c r="G1203" s="536"/>
      <c r="H1203" s="540">
        <f>H1204</f>
        <v>0</v>
      </c>
    </row>
    <row r="1204" spans="1:256" s="506" customFormat="1" ht="39.75" customHeight="1" hidden="1">
      <c r="A1204" s="541" t="s">
        <v>962</v>
      </c>
      <c r="B1204" s="363"/>
      <c r="C1204" s="363">
        <f t="shared" si="62"/>
        <v>0</v>
      </c>
      <c r="D1204" s="363"/>
      <c r="E1204" s="542"/>
      <c r="F1204" s="543"/>
      <c r="G1204" s="542"/>
      <c r="H1204" s="518"/>
      <c r="I1204" s="519"/>
      <c r="J1204" s="519"/>
      <c r="K1204" s="519"/>
      <c r="L1204" s="519"/>
      <c r="M1204" s="519"/>
      <c r="N1204" s="519"/>
      <c r="O1204" s="519"/>
      <c r="P1204" s="519"/>
      <c r="Q1204" s="519"/>
      <c r="R1204" s="519"/>
      <c r="S1204" s="519"/>
      <c r="T1204" s="519"/>
      <c r="U1204" s="519"/>
      <c r="V1204" s="519"/>
      <c r="W1204" s="519"/>
      <c r="X1204" s="519"/>
      <c r="Y1204" s="519"/>
      <c r="Z1204" s="519"/>
      <c r="AA1204" s="519"/>
      <c r="AB1204" s="519"/>
      <c r="AC1204" s="519"/>
      <c r="AD1204" s="519"/>
      <c r="AE1204" s="519"/>
      <c r="AF1204" s="519"/>
      <c r="HQ1204" s="519"/>
      <c r="HR1204" s="519"/>
      <c r="HS1204" s="519"/>
      <c r="HT1204" s="519"/>
      <c r="HU1204" s="519"/>
      <c r="HV1204" s="519"/>
      <c r="HW1204" s="519"/>
      <c r="HX1204" s="519"/>
      <c r="HY1204" s="519"/>
      <c r="HZ1204" s="519"/>
      <c r="IA1204" s="519"/>
      <c r="IB1204" s="519"/>
      <c r="IC1204" s="519"/>
      <c r="ID1204" s="519"/>
      <c r="IE1204" s="519"/>
      <c r="IF1204" s="519"/>
      <c r="IG1204" s="519"/>
      <c r="IH1204" s="519"/>
      <c r="II1204" s="519"/>
      <c r="IJ1204" s="519"/>
      <c r="IK1204" s="519"/>
      <c r="IL1204" s="519"/>
      <c r="IM1204" s="519"/>
      <c r="IN1204" s="519"/>
      <c r="IO1204" s="519"/>
      <c r="IP1204" s="519"/>
      <c r="IQ1204" s="519"/>
      <c r="IR1204" s="519"/>
      <c r="IS1204" s="519"/>
      <c r="IT1204" s="519"/>
      <c r="IU1204" s="519"/>
      <c r="IV1204" s="519"/>
    </row>
    <row r="1205" spans="1:8" s="508" customFormat="1" ht="24.75" customHeight="1">
      <c r="A1205" s="534" t="s">
        <v>963</v>
      </c>
      <c r="B1205" s="360">
        <f>SUM(B1206,B1217,B1221)</f>
        <v>5340</v>
      </c>
      <c r="C1205" s="360">
        <f t="shared" si="62"/>
        <v>7636</v>
      </c>
      <c r="D1205" s="360">
        <f>SUM(D1206,D1217,D1221)</f>
        <v>5238</v>
      </c>
      <c r="E1205" s="536">
        <f>D1205/C1205</f>
        <v>0.6859612362493452</v>
      </c>
      <c r="F1205" s="539">
        <f>SUM(F1206,F1217,F1221)</f>
        <v>7676</v>
      </c>
      <c r="G1205" s="536">
        <f>(D1205-F1205)/F1205</f>
        <v>-0.31761334028139654</v>
      </c>
      <c r="H1205" s="540">
        <f>SUM(H1206,H1217,H1221)</f>
        <v>2398</v>
      </c>
    </row>
    <row r="1206" spans="1:8" s="508" customFormat="1" ht="24.75" customHeight="1">
      <c r="A1206" s="534" t="s">
        <v>964</v>
      </c>
      <c r="B1206" s="360">
        <f>SUM(B1207:B1216)</f>
        <v>1760</v>
      </c>
      <c r="C1206" s="360">
        <f t="shared" si="62"/>
        <v>4433</v>
      </c>
      <c r="D1206" s="360">
        <f>SUM(D1207:D1216)</f>
        <v>2035</v>
      </c>
      <c r="E1206" s="536">
        <f>D1206/C1206</f>
        <v>0.45905707196029777</v>
      </c>
      <c r="F1206" s="539">
        <f>SUM(F1207:F1216)</f>
        <v>3815</v>
      </c>
      <c r="G1206" s="536">
        <f>(D1206-F1206)/F1206</f>
        <v>-0.46657929226736566</v>
      </c>
      <c r="H1206" s="540">
        <f>SUM(H1207:H1216)</f>
        <v>2398</v>
      </c>
    </row>
    <row r="1207" spans="1:256" s="506" customFormat="1" ht="24.75" customHeight="1">
      <c r="A1207" s="541" t="s">
        <v>965</v>
      </c>
      <c r="B1207" s="363"/>
      <c r="C1207" s="363">
        <f t="shared" si="62"/>
        <v>0</v>
      </c>
      <c r="D1207" s="25"/>
      <c r="E1207" s="542"/>
      <c r="F1207" s="537">
        <v>0</v>
      </c>
      <c r="G1207" s="542"/>
      <c r="H1207" s="518"/>
      <c r="I1207" s="519"/>
      <c r="J1207" s="519"/>
      <c r="K1207" s="519"/>
      <c r="L1207" s="519"/>
      <c r="M1207" s="519"/>
      <c r="N1207" s="519"/>
      <c r="O1207" s="519"/>
      <c r="P1207" s="519"/>
      <c r="Q1207" s="519"/>
      <c r="R1207" s="519"/>
      <c r="S1207" s="519"/>
      <c r="T1207" s="519"/>
      <c r="U1207" s="519"/>
      <c r="V1207" s="519"/>
      <c r="W1207" s="519"/>
      <c r="X1207" s="519"/>
      <c r="Y1207" s="519"/>
      <c r="Z1207" s="519"/>
      <c r="AA1207" s="519"/>
      <c r="AB1207" s="519"/>
      <c r="AC1207" s="519"/>
      <c r="AD1207" s="519"/>
      <c r="AE1207" s="519"/>
      <c r="AF1207" s="519"/>
      <c r="HQ1207" s="519"/>
      <c r="HR1207" s="519"/>
      <c r="HS1207" s="519"/>
      <c r="HT1207" s="519"/>
      <c r="HU1207" s="519"/>
      <c r="HV1207" s="519"/>
      <c r="HW1207" s="519"/>
      <c r="HX1207" s="519"/>
      <c r="HY1207" s="519"/>
      <c r="HZ1207" s="519"/>
      <c r="IA1207" s="519"/>
      <c r="IB1207" s="519"/>
      <c r="IC1207" s="519"/>
      <c r="ID1207" s="519"/>
      <c r="IE1207" s="519"/>
      <c r="IF1207" s="519"/>
      <c r="IG1207" s="519"/>
      <c r="IH1207" s="519"/>
      <c r="II1207" s="519"/>
      <c r="IJ1207" s="519"/>
      <c r="IK1207" s="519"/>
      <c r="IL1207" s="519"/>
      <c r="IM1207" s="519"/>
      <c r="IN1207" s="519"/>
      <c r="IO1207" s="519"/>
      <c r="IP1207" s="519"/>
      <c r="IQ1207" s="519"/>
      <c r="IR1207" s="519"/>
      <c r="IS1207" s="519"/>
      <c r="IT1207" s="519"/>
      <c r="IU1207" s="519"/>
      <c r="IV1207" s="519"/>
    </row>
    <row r="1208" spans="1:256" s="506" customFormat="1" ht="24.75" customHeight="1">
      <c r="A1208" s="541" t="s">
        <v>966</v>
      </c>
      <c r="B1208" s="363"/>
      <c r="C1208" s="363">
        <f t="shared" si="62"/>
        <v>0</v>
      </c>
      <c r="D1208" s="25"/>
      <c r="E1208" s="542"/>
      <c r="F1208" s="539">
        <v>0</v>
      </c>
      <c r="G1208" s="542"/>
      <c r="H1208" s="518"/>
      <c r="I1208" s="519"/>
      <c r="J1208" s="519"/>
      <c r="K1208" s="519"/>
      <c r="L1208" s="519"/>
      <c r="M1208" s="519"/>
      <c r="N1208" s="519"/>
      <c r="O1208" s="519"/>
      <c r="P1208" s="519"/>
      <c r="Q1208" s="519"/>
      <c r="R1208" s="519"/>
      <c r="S1208" s="519"/>
      <c r="T1208" s="519"/>
      <c r="U1208" s="519"/>
      <c r="V1208" s="519"/>
      <c r="W1208" s="519"/>
      <c r="X1208" s="519"/>
      <c r="Y1208" s="519"/>
      <c r="Z1208" s="519"/>
      <c r="AA1208" s="519"/>
      <c r="AB1208" s="519"/>
      <c r="AC1208" s="519"/>
      <c r="AD1208" s="519"/>
      <c r="AE1208" s="519"/>
      <c r="AF1208" s="519"/>
      <c r="HQ1208" s="519"/>
      <c r="HR1208" s="519"/>
      <c r="HS1208" s="519"/>
      <c r="HT1208" s="519"/>
      <c r="HU1208" s="519"/>
      <c r="HV1208" s="519"/>
      <c r="HW1208" s="519"/>
      <c r="HX1208" s="519"/>
      <c r="HY1208" s="519"/>
      <c r="HZ1208" s="519"/>
      <c r="IA1208" s="519"/>
      <c r="IB1208" s="519"/>
      <c r="IC1208" s="519"/>
      <c r="ID1208" s="519"/>
      <c r="IE1208" s="519"/>
      <c r="IF1208" s="519"/>
      <c r="IG1208" s="519"/>
      <c r="IH1208" s="519"/>
      <c r="II1208" s="519"/>
      <c r="IJ1208" s="519"/>
      <c r="IK1208" s="519"/>
      <c r="IL1208" s="519"/>
      <c r="IM1208" s="519"/>
      <c r="IN1208" s="519"/>
      <c r="IO1208" s="519"/>
      <c r="IP1208" s="519"/>
      <c r="IQ1208" s="519"/>
      <c r="IR1208" s="519"/>
      <c r="IS1208" s="519"/>
      <c r="IT1208" s="519"/>
      <c r="IU1208" s="519"/>
      <c r="IV1208" s="519"/>
    </row>
    <row r="1209" spans="1:9" s="508" customFormat="1" ht="24.75" customHeight="1">
      <c r="A1209" s="541" t="s">
        <v>967</v>
      </c>
      <c r="B1209" s="363"/>
      <c r="C1209" s="363">
        <f t="shared" si="62"/>
        <v>100</v>
      </c>
      <c r="D1209" s="25">
        <v>100</v>
      </c>
      <c r="E1209" s="542">
        <f>D1209/C1209</f>
        <v>1</v>
      </c>
      <c r="F1209" s="543">
        <v>165</v>
      </c>
      <c r="G1209" s="542">
        <f>(D1209-F1209)/F1209</f>
        <v>-0.3939393939393939</v>
      </c>
      <c r="H1209" s="544"/>
      <c r="I1209" s="519"/>
    </row>
    <row r="1210" spans="1:256" s="506" customFormat="1" ht="39.75" customHeight="1">
      <c r="A1210" s="541" t="s">
        <v>968</v>
      </c>
      <c r="B1210" s="363"/>
      <c r="C1210" s="363">
        <f t="shared" si="62"/>
        <v>0</v>
      </c>
      <c r="D1210" s="25"/>
      <c r="E1210" s="542"/>
      <c r="F1210" s="543">
        <v>0</v>
      </c>
      <c r="G1210" s="542"/>
      <c r="H1210" s="518"/>
      <c r="J1210" s="519"/>
      <c r="K1210" s="519"/>
      <c r="L1210" s="519"/>
      <c r="M1210" s="519"/>
      <c r="N1210" s="519"/>
      <c r="O1210" s="519"/>
      <c r="P1210" s="519"/>
      <c r="Q1210" s="519"/>
      <c r="R1210" s="519"/>
      <c r="S1210" s="519"/>
      <c r="T1210" s="519"/>
      <c r="U1210" s="519"/>
      <c r="V1210" s="519"/>
      <c r="W1210" s="519"/>
      <c r="X1210" s="519"/>
      <c r="Y1210" s="519"/>
      <c r="Z1210" s="519"/>
      <c r="AA1210" s="519"/>
      <c r="AB1210" s="519"/>
      <c r="AC1210" s="519"/>
      <c r="AD1210" s="519"/>
      <c r="AE1210" s="519"/>
      <c r="AF1210" s="519"/>
      <c r="HQ1210" s="519"/>
      <c r="HR1210" s="519"/>
      <c r="HS1210" s="519"/>
      <c r="HT1210" s="519"/>
      <c r="HU1210" s="519"/>
      <c r="HV1210" s="519"/>
      <c r="HW1210" s="519"/>
      <c r="HX1210" s="519"/>
      <c r="HY1210" s="519"/>
      <c r="HZ1210" s="519"/>
      <c r="IA1210" s="519"/>
      <c r="IB1210" s="519"/>
      <c r="IC1210" s="519"/>
      <c r="ID1210" s="519"/>
      <c r="IE1210" s="519"/>
      <c r="IF1210" s="519"/>
      <c r="IG1210" s="519"/>
      <c r="IH1210" s="519"/>
      <c r="II1210" s="519"/>
      <c r="IJ1210" s="519"/>
      <c r="IK1210" s="519"/>
      <c r="IL1210" s="519"/>
      <c r="IM1210" s="519"/>
      <c r="IN1210" s="519"/>
      <c r="IO1210" s="519"/>
      <c r="IP1210" s="519"/>
      <c r="IQ1210" s="519"/>
      <c r="IR1210" s="519"/>
      <c r="IS1210" s="519"/>
      <c r="IT1210" s="519"/>
      <c r="IU1210" s="519"/>
      <c r="IV1210" s="519"/>
    </row>
    <row r="1211" spans="1:256" s="511" customFormat="1" ht="24.75" customHeight="1">
      <c r="A1211" s="541" t="s">
        <v>969</v>
      </c>
      <c r="B1211" s="363">
        <v>30</v>
      </c>
      <c r="C1211" s="363">
        <f t="shared" si="62"/>
        <v>30</v>
      </c>
      <c r="D1211" s="25">
        <v>30</v>
      </c>
      <c r="E1211" s="542">
        <f>D1211/C1211</f>
        <v>1</v>
      </c>
      <c r="F1211" s="543">
        <v>-15</v>
      </c>
      <c r="G1211" s="542">
        <f>(D1211-F1211)/F1211</f>
        <v>-3</v>
      </c>
      <c r="H1211" s="518"/>
      <c r="I1211" s="519"/>
      <c r="J1211" s="519"/>
      <c r="K1211" s="519"/>
      <c r="L1211" s="519"/>
      <c r="M1211" s="519"/>
      <c r="N1211" s="519"/>
      <c r="O1211" s="519"/>
      <c r="P1211" s="519"/>
      <c r="Q1211" s="519"/>
      <c r="R1211" s="519"/>
      <c r="S1211" s="519"/>
      <c r="T1211" s="519"/>
      <c r="U1211" s="519"/>
      <c r="V1211" s="519"/>
      <c r="W1211" s="519"/>
      <c r="X1211" s="519"/>
      <c r="Y1211" s="519"/>
      <c r="Z1211" s="519"/>
      <c r="AA1211" s="519"/>
      <c r="AB1211" s="519"/>
      <c r="AC1211" s="519"/>
      <c r="AD1211" s="519"/>
      <c r="AE1211" s="519"/>
      <c r="AF1211" s="519"/>
      <c r="HQ1211" s="519"/>
      <c r="HR1211" s="519"/>
      <c r="HS1211" s="519"/>
      <c r="HT1211" s="519"/>
      <c r="HU1211" s="519"/>
      <c r="HV1211" s="519"/>
      <c r="HW1211" s="519"/>
      <c r="HX1211" s="519"/>
      <c r="HY1211" s="519"/>
      <c r="HZ1211" s="519"/>
      <c r="IA1211" s="519"/>
      <c r="IB1211" s="519"/>
      <c r="IC1211" s="519"/>
      <c r="ID1211" s="519"/>
      <c r="IE1211" s="519"/>
      <c r="IF1211" s="519"/>
      <c r="IG1211" s="519"/>
      <c r="IH1211" s="519"/>
      <c r="II1211" s="519"/>
      <c r="IJ1211" s="519"/>
      <c r="IK1211" s="519"/>
      <c r="IL1211" s="519"/>
      <c r="IM1211" s="519"/>
      <c r="IN1211" s="519"/>
      <c r="IO1211" s="519"/>
      <c r="IP1211" s="519"/>
      <c r="IQ1211" s="519"/>
      <c r="IR1211" s="519"/>
      <c r="IS1211" s="519"/>
      <c r="IT1211" s="519"/>
      <c r="IU1211" s="519"/>
      <c r="IV1211" s="519"/>
    </row>
    <row r="1212" spans="1:256" s="509" customFormat="1" ht="24.75" customHeight="1">
      <c r="A1212" s="541" t="s">
        <v>970</v>
      </c>
      <c r="B1212" s="363"/>
      <c r="C1212" s="363">
        <f t="shared" si="62"/>
        <v>126</v>
      </c>
      <c r="D1212" s="25">
        <v>28</v>
      </c>
      <c r="E1212" s="542">
        <f>D1212/C1212</f>
        <v>0.2222222222222222</v>
      </c>
      <c r="F1212" s="543">
        <v>5</v>
      </c>
      <c r="G1212" s="542">
        <f>(D1212-F1212)/F1212</f>
        <v>4.6</v>
      </c>
      <c r="H1212" s="518">
        <v>98</v>
      </c>
      <c r="I1212" s="519"/>
      <c r="J1212" s="519"/>
      <c r="K1212" s="519"/>
      <c r="L1212" s="519"/>
      <c r="M1212" s="519"/>
      <c r="N1212" s="519"/>
      <c r="O1212" s="519"/>
      <c r="P1212" s="519"/>
      <c r="Q1212" s="519"/>
      <c r="R1212" s="519"/>
      <c r="S1212" s="519"/>
      <c r="T1212" s="519"/>
      <c r="U1212" s="519"/>
      <c r="V1212" s="519"/>
      <c r="W1212" s="519"/>
      <c r="X1212" s="519"/>
      <c r="Y1212" s="519"/>
      <c r="Z1212" s="519"/>
      <c r="AA1212" s="519"/>
      <c r="AB1212" s="519"/>
      <c r="AC1212" s="519"/>
      <c r="AD1212" s="519"/>
      <c r="AE1212" s="519"/>
      <c r="AF1212" s="519"/>
      <c r="HQ1212" s="519"/>
      <c r="HR1212" s="519"/>
      <c r="HS1212" s="519"/>
      <c r="HT1212" s="519"/>
      <c r="HU1212" s="519"/>
      <c r="HV1212" s="519"/>
      <c r="HW1212" s="519"/>
      <c r="HX1212" s="519"/>
      <c r="HY1212" s="519"/>
      <c r="HZ1212" s="519"/>
      <c r="IA1212" s="519"/>
      <c r="IB1212" s="519"/>
      <c r="IC1212" s="519"/>
      <c r="ID1212" s="519"/>
      <c r="IE1212" s="519"/>
      <c r="IF1212" s="519"/>
      <c r="IG1212" s="519"/>
      <c r="IH1212" s="519"/>
      <c r="II1212" s="519"/>
      <c r="IJ1212" s="519"/>
      <c r="IK1212" s="519"/>
      <c r="IL1212" s="519"/>
      <c r="IM1212" s="519"/>
      <c r="IN1212" s="519"/>
      <c r="IO1212" s="519"/>
      <c r="IP1212" s="519"/>
      <c r="IQ1212" s="519"/>
      <c r="IR1212" s="519"/>
      <c r="IS1212" s="519"/>
      <c r="IT1212" s="519"/>
      <c r="IU1212" s="519"/>
      <c r="IV1212" s="519"/>
    </row>
    <row r="1213" spans="1:256" s="506" customFormat="1" ht="24.75" customHeight="1">
      <c r="A1213" s="541" t="s">
        <v>971</v>
      </c>
      <c r="B1213" s="363"/>
      <c r="C1213" s="363">
        <f t="shared" si="62"/>
        <v>0</v>
      </c>
      <c r="D1213" s="25"/>
      <c r="E1213" s="542"/>
      <c r="F1213" s="543">
        <v>0</v>
      </c>
      <c r="G1213" s="542"/>
      <c r="H1213" s="518"/>
      <c r="I1213" s="519"/>
      <c r="J1213" s="519"/>
      <c r="K1213" s="519"/>
      <c r="L1213" s="519"/>
      <c r="M1213" s="519"/>
      <c r="N1213" s="519"/>
      <c r="O1213" s="519"/>
      <c r="P1213" s="519"/>
      <c r="Q1213" s="519"/>
      <c r="R1213" s="519"/>
      <c r="S1213" s="519"/>
      <c r="T1213" s="519"/>
      <c r="U1213" s="519"/>
      <c r="V1213" s="519"/>
      <c r="W1213" s="519"/>
      <c r="X1213" s="519"/>
      <c r="Y1213" s="519"/>
      <c r="Z1213" s="519"/>
      <c r="AA1213" s="519"/>
      <c r="AB1213" s="519"/>
      <c r="AC1213" s="519"/>
      <c r="AD1213" s="519"/>
      <c r="AE1213" s="519"/>
      <c r="AF1213" s="519"/>
      <c r="HQ1213" s="519"/>
      <c r="HR1213" s="519"/>
      <c r="HS1213" s="519"/>
      <c r="HT1213" s="519"/>
      <c r="HU1213" s="519"/>
      <c r="HV1213" s="519"/>
      <c r="HW1213" s="519"/>
      <c r="HX1213" s="519"/>
      <c r="HY1213" s="519"/>
      <c r="HZ1213" s="519"/>
      <c r="IA1213" s="519"/>
      <c r="IB1213" s="519"/>
      <c r="IC1213" s="519"/>
      <c r="ID1213" s="519"/>
      <c r="IE1213" s="519"/>
      <c r="IF1213" s="519"/>
      <c r="IG1213" s="519"/>
      <c r="IH1213" s="519"/>
      <c r="II1213" s="519"/>
      <c r="IJ1213" s="519"/>
      <c r="IK1213" s="519"/>
      <c r="IL1213" s="519"/>
      <c r="IM1213" s="519"/>
      <c r="IN1213" s="519"/>
      <c r="IO1213" s="519"/>
      <c r="IP1213" s="519"/>
      <c r="IQ1213" s="519"/>
      <c r="IR1213" s="519"/>
      <c r="IS1213" s="519"/>
      <c r="IT1213" s="519"/>
      <c r="IU1213" s="519"/>
      <c r="IV1213" s="519"/>
    </row>
    <row r="1214" spans="1:256" s="506" customFormat="1" ht="24.75" customHeight="1">
      <c r="A1214" s="541" t="s">
        <v>972</v>
      </c>
      <c r="B1214" s="363">
        <v>1730</v>
      </c>
      <c r="C1214" s="363">
        <f t="shared" si="62"/>
        <v>4177</v>
      </c>
      <c r="D1214" s="25">
        <v>1877</v>
      </c>
      <c r="E1214" s="542">
        <f>D1214/C1214</f>
        <v>0.4493655733780225</v>
      </c>
      <c r="F1214" s="543">
        <v>3660</v>
      </c>
      <c r="G1214" s="542">
        <f>(D1214-F1214)/F1214</f>
        <v>-0.48715846994535517</v>
      </c>
      <c r="H1214" s="519">
        <v>2300</v>
      </c>
      <c r="I1214" s="518"/>
      <c r="J1214" s="518"/>
      <c r="K1214" s="519"/>
      <c r="L1214" s="519"/>
      <c r="M1214" s="519"/>
      <c r="N1214" s="519"/>
      <c r="O1214" s="519"/>
      <c r="P1214" s="519"/>
      <c r="Q1214" s="519"/>
      <c r="R1214" s="519"/>
      <c r="S1214" s="519"/>
      <c r="T1214" s="519"/>
      <c r="U1214" s="519"/>
      <c r="V1214" s="519"/>
      <c r="W1214" s="519"/>
      <c r="X1214" s="519"/>
      <c r="Y1214" s="519"/>
      <c r="Z1214" s="519"/>
      <c r="AA1214" s="519"/>
      <c r="AB1214" s="519"/>
      <c r="AC1214" s="519"/>
      <c r="AD1214" s="519"/>
      <c r="AE1214" s="519"/>
      <c r="AF1214" s="519"/>
      <c r="HQ1214" s="519"/>
      <c r="HR1214" s="519"/>
      <c r="HS1214" s="519"/>
      <c r="HT1214" s="519"/>
      <c r="HU1214" s="519"/>
      <c r="HV1214" s="519"/>
      <c r="HW1214" s="519"/>
      <c r="HX1214" s="519"/>
      <c r="HY1214" s="519"/>
      <c r="HZ1214" s="519"/>
      <c r="IA1214" s="519"/>
      <c r="IB1214" s="519"/>
      <c r="IC1214" s="519"/>
      <c r="ID1214" s="519"/>
      <c r="IE1214" s="519"/>
      <c r="IF1214" s="519"/>
      <c r="IG1214" s="519"/>
      <c r="IH1214" s="519"/>
      <c r="II1214" s="519"/>
      <c r="IJ1214" s="519"/>
      <c r="IK1214" s="519"/>
      <c r="IL1214" s="519"/>
      <c r="IM1214" s="519"/>
      <c r="IN1214" s="519"/>
      <c r="IO1214" s="519"/>
      <c r="IP1214" s="519"/>
      <c r="IQ1214" s="519"/>
      <c r="IR1214" s="519"/>
      <c r="IS1214" s="519"/>
      <c r="IT1214" s="519"/>
      <c r="IU1214" s="519"/>
      <c r="IV1214" s="519"/>
    </row>
    <row r="1215" spans="1:8" s="508" customFormat="1" ht="24.75" customHeight="1">
      <c r="A1215" s="541" t="s">
        <v>973</v>
      </c>
      <c r="B1215" s="363"/>
      <c r="C1215" s="363">
        <f t="shared" si="62"/>
        <v>0</v>
      </c>
      <c r="D1215" s="25"/>
      <c r="E1215" s="542"/>
      <c r="F1215" s="543">
        <v>0</v>
      </c>
      <c r="G1215" s="542"/>
      <c r="H1215" s="544"/>
    </row>
    <row r="1216" spans="1:256" s="506" customFormat="1" ht="24.75" customHeight="1">
      <c r="A1216" s="541" t="s">
        <v>974</v>
      </c>
      <c r="B1216" s="363"/>
      <c r="C1216" s="363">
        <f t="shared" si="62"/>
        <v>0</v>
      </c>
      <c r="D1216" s="25"/>
      <c r="E1216" s="542"/>
      <c r="F1216" s="543">
        <v>0</v>
      </c>
      <c r="G1216" s="542"/>
      <c r="H1216" s="518"/>
      <c r="I1216" s="519"/>
      <c r="J1216" s="519"/>
      <c r="K1216" s="519"/>
      <c r="L1216" s="519"/>
      <c r="M1216" s="519"/>
      <c r="N1216" s="519"/>
      <c r="O1216" s="519"/>
      <c r="P1216" s="519"/>
      <c r="Q1216" s="519"/>
      <c r="R1216" s="519"/>
      <c r="S1216" s="519"/>
      <c r="T1216" s="519"/>
      <c r="U1216" s="519"/>
      <c r="V1216" s="519"/>
      <c r="W1216" s="519"/>
      <c r="X1216" s="519"/>
      <c r="Y1216" s="519"/>
      <c r="Z1216" s="519"/>
      <c r="AA1216" s="519"/>
      <c r="AB1216" s="519"/>
      <c r="AC1216" s="519"/>
      <c r="AD1216" s="519"/>
      <c r="AE1216" s="519"/>
      <c r="AF1216" s="519"/>
      <c r="HQ1216" s="519"/>
      <c r="HR1216" s="519"/>
      <c r="HS1216" s="519"/>
      <c r="HT1216" s="519"/>
      <c r="HU1216" s="519"/>
      <c r="HV1216" s="519"/>
      <c r="HW1216" s="519"/>
      <c r="HX1216" s="519"/>
      <c r="HY1216" s="519"/>
      <c r="HZ1216" s="519"/>
      <c r="IA1216" s="519"/>
      <c r="IB1216" s="519"/>
      <c r="IC1216" s="519"/>
      <c r="ID1216" s="519"/>
      <c r="IE1216" s="519"/>
      <c r="IF1216" s="519"/>
      <c r="IG1216" s="519"/>
      <c r="IH1216" s="519"/>
      <c r="II1216" s="519"/>
      <c r="IJ1216" s="519"/>
      <c r="IK1216" s="519"/>
      <c r="IL1216" s="519"/>
      <c r="IM1216" s="519"/>
      <c r="IN1216" s="519"/>
      <c r="IO1216" s="519"/>
      <c r="IP1216" s="519"/>
      <c r="IQ1216" s="519"/>
      <c r="IR1216" s="519"/>
      <c r="IS1216" s="519"/>
      <c r="IT1216" s="519"/>
      <c r="IU1216" s="519"/>
      <c r="IV1216" s="519"/>
    </row>
    <row r="1217" spans="1:8" s="508" customFormat="1" ht="24.75" customHeight="1">
      <c r="A1217" s="534" t="s">
        <v>975</v>
      </c>
      <c r="B1217" s="360">
        <f>SUM(B1218:B1220)</f>
        <v>3580</v>
      </c>
      <c r="C1217" s="360">
        <f t="shared" si="62"/>
        <v>3203</v>
      </c>
      <c r="D1217" s="360">
        <f>SUM(D1218:D1220)</f>
        <v>3203</v>
      </c>
      <c r="E1217" s="536">
        <f>D1217/C1217</f>
        <v>1</v>
      </c>
      <c r="F1217" s="539">
        <f>SUM(F1218:F1220)</f>
        <v>3861</v>
      </c>
      <c r="G1217" s="536">
        <f>(D1217-F1217)/F1217</f>
        <v>-0.17042217042217042</v>
      </c>
      <c r="H1217" s="540">
        <f>SUM(H1218:H1220)</f>
        <v>0</v>
      </c>
    </row>
    <row r="1218" spans="1:8" s="508" customFormat="1" ht="24.75" customHeight="1">
      <c r="A1218" s="541" t="s">
        <v>976</v>
      </c>
      <c r="B1218" s="363">
        <v>3580</v>
      </c>
      <c r="C1218" s="363">
        <f t="shared" si="62"/>
        <v>3203</v>
      </c>
      <c r="D1218" s="25">
        <v>3203</v>
      </c>
      <c r="E1218" s="542">
        <f>D1218/C1218</f>
        <v>1</v>
      </c>
      <c r="F1218" s="543">
        <v>3861</v>
      </c>
      <c r="G1218" s="542">
        <f>(D1218-F1218)/F1218</f>
        <v>-0.17042217042217042</v>
      </c>
      <c r="H1218" s="544"/>
    </row>
    <row r="1219" spans="1:256" s="506" customFormat="1" ht="24.75" customHeight="1">
      <c r="A1219" s="541" t="s">
        <v>977</v>
      </c>
      <c r="B1219" s="363"/>
      <c r="C1219" s="363">
        <f t="shared" si="62"/>
        <v>0</v>
      </c>
      <c r="D1219" s="363"/>
      <c r="E1219" s="542"/>
      <c r="F1219" s="537">
        <v>0</v>
      </c>
      <c r="G1219" s="542"/>
      <c r="H1219" s="518"/>
      <c r="I1219" s="519"/>
      <c r="J1219" s="519"/>
      <c r="K1219" s="519"/>
      <c r="L1219" s="519"/>
      <c r="M1219" s="519"/>
      <c r="N1219" s="519"/>
      <c r="O1219" s="519"/>
      <c r="P1219" s="519"/>
      <c r="Q1219" s="519"/>
      <c r="R1219" s="519"/>
      <c r="S1219" s="519"/>
      <c r="T1219" s="519"/>
      <c r="U1219" s="519"/>
      <c r="V1219" s="519"/>
      <c r="W1219" s="519"/>
      <c r="X1219" s="519"/>
      <c r="Y1219" s="519"/>
      <c r="Z1219" s="519"/>
      <c r="AA1219" s="519"/>
      <c r="AB1219" s="519"/>
      <c r="AC1219" s="519"/>
      <c r="AD1219" s="519"/>
      <c r="AE1219" s="519"/>
      <c r="AF1219" s="519"/>
      <c r="HQ1219" s="519"/>
      <c r="HR1219" s="519"/>
      <c r="HS1219" s="519"/>
      <c r="HT1219" s="519"/>
      <c r="HU1219" s="519"/>
      <c r="HV1219" s="519"/>
      <c r="HW1219" s="519"/>
      <c r="HX1219" s="519"/>
      <c r="HY1219" s="519"/>
      <c r="HZ1219" s="519"/>
      <c r="IA1219" s="519"/>
      <c r="IB1219" s="519"/>
      <c r="IC1219" s="519"/>
      <c r="ID1219" s="519"/>
      <c r="IE1219" s="519"/>
      <c r="IF1219" s="519"/>
      <c r="IG1219" s="519"/>
      <c r="IH1219" s="519"/>
      <c r="II1219" s="519"/>
      <c r="IJ1219" s="519"/>
      <c r="IK1219" s="519"/>
      <c r="IL1219" s="519"/>
      <c r="IM1219" s="519"/>
      <c r="IN1219" s="519"/>
      <c r="IO1219" s="519"/>
      <c r="IP1219" s="519"/>
      <c r="IQ1219" s="519"/>
      <c r="IR1219" s="519"/>
      <c r="IS1219" s="519"/>
      <c r="IT1219" s="519"/>
      <c r="IU1219" s="519"/>
      <c r="IV1219" s="519"/>
    </row>
    <row r="1220" spans="1:8" s="508" customFormat="1" ht="24.75" customHeight="1">
      <c r="A1220" s="541" t="s">
        <v>978</v>
      </c>
      <c r="B1220" s="363"/>
      <c r="C1220" s="363">
        <f t="shared" si="62"/>
        <v>0</v>
      </c>
      <c r="D1220" s="363"/>
      <c r="E1220" s="542"/>
      <c r="F1220" s="539">
        <v>0</v>
      </c>
      <c r="G1220" s="542"/>
      <c r="H1220" s="544"/>
    </row>
    <row r="1221" spans="1:8" s="508" customFormat="1" ht="24.75" customHeight="1" hidden="1">
      <c r="A1221" s="534" t="s">
        <v>979</v>
      </c>
      <c r="B1221" s="360">
        <f>SUM(B1222:B1224)</f>
        <v>0</v>
      </c>
      <c r="C1221" s="360">
        <f t="shared" si="62"/>
        <v>0</v>
      </c>
      <c r="D1221" s="360">
        <f>SUM(D1222:D1224)</f>
        <v>0</v>
      </c>
      <c r="E1221" s="536"/>
      <c r="F1221" s="539">
        <f>SUM(F1222:F1224)</f>
        <v>0</v>
      </c>
      <c r="G1221" s="536"/>
      <c r="H1221" s="540">
        <f>SUM(H1222:H1224)</f>
        <v>0</v>
      </c>
    </row>
    <row r="1222" spans="1:8" s="508" customFormat="1" ht="39.75" customHeight="1" hidden="1">
      <c r="A1222" s="541" t="s">
        <v>980</v>
      </c>
      <c r="B1222" s="363"/>
      <c r="C1222" s="363">
        <f t="shared" si="62"/>
        <v>0</v>
      </c>
      <c r="D1222" s="363"/>
      <c r="E1222" s="542"/>
      <c r="F1222" s="543"/>
      <c r="G1222" s="542"/>
      <c r="H1222" s="544"/>
    </row>
    <row r="1223" spans="1:8" s="508" customFormat="1" ht="24.75" customHeight="1" hidden="1">
      <c r="A1223" s="541" t="s">
        <v>981</v>
      </c>
      <c r="B1223" s="363"/>
      <c r="C1223" s="363">
        <f aca="true" t="shared" si="63" ref="C1223:C1286">D1223+H1223</f>
        <v>0</v>
      </c>
      <c r="D1223" s="363"/>
      <c r="E1223" s="542"/>
      <c r="F1223" s="543"/>
      <c r="G1223" s="542"/>
      <c r="H1223" s="544"/>
    </row>
    <row r="1224" spans="1:8" s="508" customFormat="1" ht="24.75" customHeight="1" hidden="1">
      <c r="A1224" s="541" t="s">
        <v>982</v>
      </c>
      <c r="B1224" s="363"/>
      <c r="C1224" s="363">
        <f t="shared" si="63"/>
        <v>0</v>
      </c>
      <c r="D1224" s="363"/>
      <c r="E1224" s="542"/>
      <c r="F1224" s="543"/>
      <c r="G1224" s="542"/>
      <c r="H1224" s="544"/>
    </row>
    <row r="1225" spans="1:8" s="508" customFormat="1" ht="24.75" customHeight="1">
      <c r="A1225" s="534" t="s">
        <v>983</v>
      </c>
      <c r="B1225" s="360">
        <f>SUM(B1226,B1241,B1255,B1260,B1266)</f>
        <v>3</v>
      </c>
      <c r="C1225" s="360">
        <f t="shared" si="63"/>
        <v>0</v>
      </c>
      <c r="D1225" s="360">
        <f>SUM(D1226,D1241,D1255,D1260,D1266)</f>
        <v>0</v>
      </c>
      <c r="E1225" s="536"/>
      <c r="F1225" s="539">
        <f>SUM(F1226,F1241,F1255,F1260,F1266)</f>
        <v>0</v>
      </c>
      <c r="G1225" s="536"/>
      <c r="H1225" s="540">
        <f>SUM(H1226,H1241,H1255,H1260,H1266)</f>
        <v>0</v>
      </c>
    </row>
    <row r="1226" spans="1:8" s="508" customFormat="1" ht="24.75" customHeight="1">
      <c r="A1226" s="534" t="s">
        <v>984</v>
      </c>
      <c r="B1226" s="360">
        <f>SUM(B1227:B1240)</f>
        <v>3</v>
      </c>
      <c r="C1226" s="360">
        <f t="shared" si="63"/>
        <v>0</v>
      </c>
      <c r="D1226" s="360">
        <f>SUM(D1227:D1240)</f>
        <v>0</v>
      </c>
      <c r="E1226" s="536"/>
      <c r="F1226" s="539">
        <f>SUM(F1227:F1240)</f>
        <v>0</v>
      </c>
      <c r="G1226" s="536"/>
      <c r="H1226" s="540">
        <f>SUM(H1227:H1240)</f>
        <v>0</v>
      </c>
    </row>
    <row r="1227" spans="1:8" s="508" customFormat="1" ht="24.75" customHeight="1">
      <c r="A1227" s="541" t="s">
        <v>45</v>
      </c>
      <c r="B1227" s="363"/>
      <c r="C1227" s="363">
        <f t="shared" si="63"/>
        <v>0</v>
      </c>
      <c r="D1227" s="360"/>
      <c r="E1227" s="542"/>
      <c r="F1227" s="539"/>
      <c r="G1227" s="542"/>
      <c r="H1227" s="544"/>
    </row>
    <row r="1228" spans="1:8" s="508" customFormat="1" ht="24.75" customHeight="1" hidden="1">
      <c r="A1228" s="541" t="s">
        <v>46</v>
      </c>
      <c r="B1228" s="363"/>
      <c r="C1228" s="363">
        <f t="shared" si="63"/>
        <v>0</v>
      </c>
      <c r="D1228" s="363"/>
      <c r="E1228" s="542"/>
      <c r="F1228" s="543"/>
      <c r="G1228" s="542"/>
      <c r="H1228" s="544"/>
    </row>
    <row r="1229" spans="1:8" s="508" customFormat="1" ht="24.75" customHeight="1" hidden="1">
      <c r="A1229" s="541" t="s">
        <v>47</v>
      </c>
      <c r="B1229" s="363"/>
      <c r="C1229" s="363">
        <f t="shared" si="63"/>
        <v>0</v>
      </c>
      <c r="D1229" s="360"/>
      <c r="E1229" s="542"/>
      <c r="F1229" s="539"/>
      <c r="G1229" s="542"/>
      <c r="H1229" s="544"/>
    </row>
    <row r="1230" spans="1:8" s="508" customFormat="1" ht="24.75" customHeight="1" hidden="1">
      <c r="A1230" s="541" t="s">
        <v>985</v>
      </c>
      <c r="B1230" s="363"/>
      <c r="C1230" s="363">
        <f t="shared" si="63"/>
        <v>0</v>
      </c>
      <c r="D1230" s="360"/>
      <c r="E1230" s="542"/>
      <c r="F1230" s="539"/>
      <c r="G1230" s="542"/>
      <c r="H1230" s="544"/>
    </row>
    <row r="1231" spans="1:8" s="508" customFormat="1" ht="24.75" customHeight="1" hidden="1">
      <c r="A1231" s="541" t="s">
        <v>986</v>
      </c>
      <c r="B1231" s="363"/>
      <c r="C1231" s="363">
        <f t="shared" si="63"/>
        <v>0</v>
      </c>
      <c r="D1231" s="363"/>
      <c r="E1231" s="542"/>
      <c r="F1231" s="543"/>
      <c r="G1231" s="542"/>
      <c r="H1231" s="544"/>
    </row>
    <row r="1232" spans="1:256" s="511" customFormat="1" ht="24.75" customHeight="1" hidden="1">
      <c r="A1232" s="541" t="s">
        <v>63</v>
      </c>
      <c r="B1232" s="363"/>
      <c r="C1232" s="363">
        <f t="shared" si="63"/>
        <v>0</v>
      </c>
      <c r="D1232" s="363"/>
      <c r="E1232" s="542"/>
      <c r="F1232" s="543"/>
      <c r="G1232" s="542"/>
      <c r="H1232" s="518"/>
      <c r="I1232" s="519"/>
      <c r="J1232" s="519"/>
      <c r="K1232" s="519"/>
      <c r="L1232" s="519"/>
      <c r="M1232" s="519"/>
      <c r="N1232" s="519"/>
      <c r="O1232" s="519"/>
      <c r="P1232" s="519"/>
      <c r="Q1232" s="519"/>
      <c r="R1232" s="519"/>
      <c r="S1232" s="519"/>
      <c r="T1232" s="519"/>
      <c r="U1232" s="519"/>
      <c r="V1232" s="519"/>
      <c r="W1232" s="519"/>
      <c r="X1232" s="519"/>
      <c r="Y1232" s="519"/>
      <c r="Z1232" s="519"/>
      <c r="AA1232" s="519"/>
      <c r="AB1232" s="519"/>
      <c r="AC1232" s="519"/>
      <c r="AD1232" s="519"/>
      <c r="AE1232" s="519"/>
      <c r="AF1232" s="519"/>
      <c r="HQ1232" s="519"/>
      <c r="HR1232" s="519"/>
      <c r="HS1232" s="519"/>
      <c r="HT1232" s="519"/>
      <c r="HU1232" s="519"/>
      <c r="HV1232" s="519"/>
      <c r="HW1232" s="519"/>
      <c r="HX1232" s="519"/>
      <c r="HY1232" s="519"/>
      <c r="HZ1232" s="519"/>
      <c r="IA1232" s="519"/>
      <c r="IB1232" s="519"/>
      <c r="IC1232" s="519"/>
      <c r="ID1232" s="519"/>
      <c r="IE1232" s="519"/>
      <c r="IF1232" s="519"/>
      <c r="IG1232" s="519"/>
      <c r="IH1232" s="519"/>
      <c r="II1232" s="519"/>
      <c r="IJ1232" s="519"/>
      <c r="IK1232" s="519"/>
      <c r="IL1232" s="519"/>
      <c r="IM1232" s="519"/>
      <c r="IN1232" s="519"/>
      <c r="IO1232" s="519"/>
      <c r="IP1232" s="519"/>
      <c r="IQ1232" s="519"/>
      <c r="IR1232" s="519"/>
      <c r="IS1232" s="519"/>
      <c r="IT1232" s="519"/>
      <c r="IU1232" s="519"/>
      <c r="IV1232" s="519"/>
    </row>
    <row r="1233" spans="1:256" s="511" customFormat="1" ht="24.75" customHeight="1" hidden="1">
      <c r="A1233" s="541" t="s">
        <v>987</v>
      </c>
      <c r="B1233" s="363"/>
      <c r="C1233" s="363">
        <f t="shared" si="63"/>
        <v>0</v>
      </c>
      <c r="D1233" s="363"/>
      <c r="E1233" s="542"/>
      <c r="F1233" s="543"/>
      <c r="G1233" s="542"/>
      <c r="H1233" s="518"/>
      <c r="I1233" s="519"/>
      <c r="J1233" s="519"/>
      <c r="K1233" s="519"/>
      <c r="L1233" s="519"/>
      <c r="M1233" s="519"/>
      <c r="N1233" s="519"/>
      <c r="O1233" s="519"/>
      <c r="P1233" s="519"/>
      <c r="Q1233" s="519"/>
      <c r="R1233" s="519"/>
      <c r="S1233" s="519"/>
      <c r="T1233" s="519"/>
      <c r="U1233" s="519"/>
      <c r="V1233" s="519"/>
      <c r="W1233" s="519"/>
      <c r="X1233" s="519"/>
      <c r="Y1233" s="519"/>
      <c r="Z1233" s="519"/>
      <c r="AA1233" s="519"/>
      <c r="AB1233" s="519"/>
      <c r="AC1233" s="519"/>
      <c r="AD1233" s="519"/>
      <c r="AE1233" s="519"/>
      <c r="AF1233" s="519"/>
      <c r="HQ1233" s="519"/>
      <c r="HR1233" s="519"/>
      <c r="HS1233" s="519"/>
      <c r="HT1233" s="519"/>
      <c r="HU1233" s="519"/>
      <c r="HV1233" s="519"/>
      <c r="HW1233" s="519"/>
      <c r="HX1233" s="519"/>
      <c r="HY1233" s="519"/>
      <c r="HZ1233" s="519"/>
      <c r="IA1233" s="519"/>
      <c r="IB1233" s="519"/>
      <c r="IC1233" s="519"/>
      <c r="ID1233" s="519"/>
      <c r="IE1233" s="519"/>
      <c r="IF1233" s="519"/>
      <c r="IG1233" s="519"/>
      <c r="IH1233" s="519"/>
      <c r="II1233" s="519"/>
      <c r="IJ1233" s="519"/>
      <c r="IK1233" s="519"/>
      <c r="IL1233" s="519"/>
      <c r="IM1233" s="519"/>
      <c r="IN1233" s="519"/>
      <c r="IO1233" s="519"/>
      <c r="IP1233" s="519"/>
      <c r="IQ1233" s="519"/>
      <c r="IR1233" s="519"/>
      <c r="IS1233" s="519"/>
      <c r="IT1233" s="519"/>
      <c r="IU1233" s="519"/>
      <c r="IV1233" s="519"/>
    </row>
    <row r="1234" spans="1:256" s="506" customFormat="1" ht="24.75" customHeight="1" hidden="1">
      <c r="A1234" s="541" t="s">
        <v>988</v>
      </c>
      <c r="B1234" s="363"/>
      <c r="C1234" s="363">
        <f t="shared" si="63"/>
        <v>0</v>
      </c>
      <c r="D1234" s="363"/>
      <c r="E1234" s="542"/>
      <c r="F1234" s="543"/>
      <c r="G1234" s="542"/>
      <c r="H1234" s="518"/>
      <c r="I1234" s="519"/>
      <c r="J1234" s="519"/>
      <c r="K1234" s="519"/>
      <c r="L1234" s="519"/>
      <c r="M1234" s="519"/>
      <c r="N1234" s="519"/>
      <c r="O1234" s="519"/>
      <c r="P1234" s="519"/>
      <c r="Q1234" s="519"/>
      <c r="R1234" s="519"/>
      <c r="S1234" s="519"/>
      <c r="T1234" s="519"/>
      <c r="U1234" s="519"/>
      <c r="V1234" s="519"/>
      <c r="W1234" s="519"/>
      <c r="X1234" s="519"/>
      <c r="Y1234" s="519"/>
      <c r="Z1234" s="519"/>
      <c r="AA1234" s="519"/>
      <c r="AB1234" s="519"/>
      <c r="AC1234" s="519"/>
      <c r="AD1234" s="519"/>
      <c r="AE1234" s="519"/>
      <c r="AF1234" s="519"/>
      <c r="HQ1234" s="519"/>
      <c r="HR1234" s="519"/>
      <c r="HS1234" s="519"/>
      <c r="HT1234" s="519"/>
      <c r="HU1234" s="519"/>
      <c r="HV1234" s="519"/>
      <c r="HW1234" s="519"/>
      <c r="HX1234" s="519"/>
      <c r="HY1234" s="519"/>
      <c r="HZ1234" s="519"/>
      <c r="IA1234" s="519"/>
      <c r="IB1234" s="519"/>
      <c r="IC1234" s="519"/>
      <c r="ID1234" s="519"/>
      <c r="IE1234" s="519"/>
      <c r="IF1234" s="519"/>
      <c r="IG1234" s="519"/>
      <c r="IH1234" s="519"/>
      <c r="II1234" s="519"/>
      <c r="IJ1234" s="519"/>
      <c r="IK1234" s="519"/>
      <c r="IL1234" s="519"/>
      <c r="IM1234" s="519"/>
      <c r="IN1234" s="519"/>
      <c r="IO1234" s="519"/>
      <c r="IP1234" s="519"/>
      <c r="IQ1234" s="519"/>
      <c r="IR1234" s="519"/>
      <c r="IS1234" s="519"/>
      <c r="IT1234" s="519"/>
      <c r="IU1234" s="519"/>
      <c r="IV1234" s="519"/>
    </row>
    <row r="1235" spans="1:256" s="506" customFormat="1" ht="24.75" customHeight="1" hidden="1">
      <c r="A1235" s="541" t="s">
        <v>989</v>
      </c>
      <c r="B1235" s="363"/>
      <c r="C1235" s="363">
        <f t="shared" si="63"/>
        <v>0</v>
      </c>
      <c r="D1235" s="363"/>
      <c r="E1235" s="542"/>
      <c r="F1235" s="543"/>
      <c r="G1235" s="542"/>
      <c r="H1235" s="518"/>
      <c r="I1235" s="519"/>
      <c r="J1235" s="519"/>
      <c r="K1235" s="519"/>
      <c r="L1235" s="519"/>
      <c r="M1235" s="519"/>
      <c r="N1235" s="519"/>
      <c r="O1235" s="519"/>
      <c r="P1235" s="519"/>
      <c r="Q1235" s="519"/>
      <c r="R1235" s="519"/>
      <c r="S1235" s="519"/>
      <c r="T1235" s="519"/>
      <c r="U1235" s="519"/>
      <c r="V1235" s="519"/>
      <c r="W1235" s="519"/>
      <c r="X1235" s="519"/>
      <c r="Y1235" s="519"/>
      <c r="Z1235" s="519"/>
      <c r="AA1235" s="519"/>
      <c r="AB1235" s="519"/>
      <c r="AC1235" s="519"/>
      <c r="AD1235" s="519"/>
      <c r="AE1235" s="519"/>
      <c r="AF1235" s="519"/>
      <c r="HQ1235" s="519"/>
      <c r="HR1235" s="519"/>
      <c r="HS1235" s="519"/>
      <c r="HT1235" s="519"/>
      <c r="HU1235" s="519"/>
      <c r="HV1235" s="519"/>
      <c r="HW1235" s="519"/>
      <c r="HX1235" s="519"/>
      <c r="HY1235" s="519"/>
      <c r="HZ1235" s="519"/>
      <c r="IA1235" s="519"/>
      <c r="IB1235" s="519"/>
      <c r="IC1235" s="519"/>
      <c r="ID1235" s="519"/>
      <c r="IE1235" s="519"/>
      <c r="IF1235" s="519"/>
      <c r="IG1235" s="519"/>
      <c r="IH1235" s="519"/>
      <c r="II1235" s="519"/>
      <c r="IJ1235" s="519"/>
      <c r="IK1235" s="519"/>
      <c r="IL1235" s="519"/>
      <c r="IM1235" s="519"/>
      <c r="IN1235" s="519"/>
      <c r="IO1235" s="519"/>
      <c r="IP1235" s="519"/>
      <c r="IQ1235" s="519"/>
      <c r="IR1235" s="519"/>
      <c r="IS1235" s="519"/>
      <c r="IT1235" s="519"/>
      <c r="IU1235" s="519"/>
      <c r="IV1235" s="519"/>
    </row>
    <row r="1236" spans="1:256" s="509" customFormat="1" ht="24.75" customHeight="1" hidden="1">
      <c r="A1236" s="541" t="s">
        <v>990</v>
      </c>
      <c r="B1236" s="363"/>
      <c r="C1236" s="363">
        <f t="shared" si="63"/>
        <v>0</v>
      </c>
      <c r="D1236" s="363"/>
      <c r="E1236" s="542"/>
      <c r="F1236" s="543"/>
      <c r="G1236" s="542"/>
      <c r="H1236" s="518"/>
      <c r="I1236" s="519"/>
      <c r="J1236" s="519"/>
      <c r="K1236" s="519"/>
      <c r="L1236" s="519"/>
      <c r="M1236" s="519"/>
      <c r="N1236" s="519"/>
      <c r="O1236" s="519"/>
      <c r="P1236" s="519"/>
      <c r="Q1236" s="519"/>
      <c r="R1236" s="519"/>
      <c r="S1236" s="519"/>
      <c r="T1236" s="519"/>
      <c r="U1236" s="519"/>
      <c r="V1236" s="519"/>
      <c r="W1236" s="519"/>
      <c r="X1236" s="519"/>
      <c r="Y1236" s="519"/>
      <c r="Z1236" s="519"/>
      <c r="AA1236" s="519"/>
      <c r="AB1236" s="519"/>
      <c r="AC1236" s="519"/>
      <c r="AD1236" s="519"/>
      <c r="AE1236" s="519"/>
      <c r="AF1236" s="519"/>
      <c r="HQ1236" s="519"/>
      <c r="HR1236" s="519"/>
      <c r="HS1236" s="519"/>
      <c r="HT1236" s="519"/>
      <c r="HU1236" s="519"/>
      <c r="HV1236" s="519"/>
      <c r="HW1236" s="519"/>
      <c r="HX1236" s="519"/>
      <c r="HY1236" s="519"/>
      <c r="HZ1236" s="519"/>
      <c r="IA1236" s="519"/>
      <c r="IB1236" s="519"/>
      <c r="IC1236" s="519"/>
      <c r="ID1236" s="519"/>
      <c r="IE1236" s="519"/>
      <c r="IF1236" s="519"/>
      <c r="IG1236" s="519"/>
      <c r="IH1236" s="519"/>
      <c r="II1236" s="519"/>
      <c r="IJ1236" s="519"/>
      <c r="IK1236" s="519"/>
      <c r="IL1236" s="519"/>
      <c r="IM1236" s="519"/>
      <c r="IN1236" s="519"/>
      <c r="IO1236" s="519"/>
      <c r="IP1236" s="519"/>
      <c r="IQ1236" s="519"/>
      <c r="IR1236" s="519"/>
      <c r="IS1236" s="519"/>
      <c r="IT1236" s="519"/>
      <c r="IU1236" s="519"/>
      <c r="IV1236" s="519"/>
    </row>
    <row r="1237" spans="1:256" s="506" customFormat="1" ht="24.75" customHeight="1" hidden="1">
      <c r="A1237" s="541" t="s">
        <v>991</v>
      </c>
      <c r="B1237" s="363"/>
      <c r="C1237" s="363">
        <f t="shared" si="63"/>
        <v>0</v>
      </c>
      <c r="D1237" s="363"/>
      <c r="E1237" s="542"/>
      <c r="F1237" s="543"/>
      <c r="G1237" s="542"/>
      <c r="H1237" s="518"/>
      <c r="I1237" s="519"/>
      <c r="J1237" s="519"/>
      <c r="K1237" s="519"/>
      <c r="L1237" s="519"/>
      <c r="M1237" s="519"/>
      <c r="N1237" s="519"/>
      <c r="O1237" s="519"/>
      <c r="P1237" s="519"/>
      <c r="Q1237" s="519"/>
      <c r="R1237" s="519"/>
      <c r="S1237" s="519"/>
      <c r="T1237" s="519"/>
      <c r="U1237" s="519"/>
      <c r="V1237" s="519"/>
      <c r="W1237" s="519"/>
      <c r="X1237" s="519"/>
      <c r="Y1237" s="519"/>
      <c r="Z1237" s="519"/>
      <c r="AA1237" s="519"/>
      <c r="AB1237" s="519"/>
      <c r="AC1237" s="519"/>
      <c r="AD1237" s="519"/>
      <c r="AE1237" s="519"/>
      <c r="AF1237" s="519"/>
      <c r="HQ1237" s="519"/>
      <c r="HR1237" s="519"/>
      <c r="HS1237" s="519"/>
      <c r="HT1237" s="519"/>
      <c r="HU1237" s="519"/>
      <c r="HV1237" s="519"/>
      <c r="HW1237" s="519"/>
      <c r="HX1237" s="519"/>
      <c r="HY1237" s="519"/>
      <c r="HZ1237" s="519"/>
      <c r="IA1237" s="519"/>
      <c r="IB1237" s="519"/>
      <c r="IC1237" s="519"/>
      <c r="ID1237" s="519"/>
      <c r="IE1237" s="519"/>
      <c r="IF1237" s="519"/>
      <c r="IG1237" s="519"/>
      <c r="IH1237" s="519"/>
      <c r="II1237" s="519"/>
      <c r="IJ1237" s="519"/>
      <c r="IK1237" s="519"/>
      <c r="IL1237" s="519"/>
      <c r="IM1237" s="519"/>
      <c r="IN1237" s="519"/>
      <c r="IO1237" s="519"/>
      <c r="IP1237" s="519"/>
      <c r="IQ1237" s="519"/>
      <c r="IR1237" s="519"/>
      <c r="IS1237" s="519"/>
      <c r="IT1237" s="519"/>
      <c r="IU1237" s="519"/>
      <c r="IV1237" s="519"/>
    </row>
    <row r="1238" spans="1:256" s="509" customFormat="1" ht="24.75" customHeight="1" hidden="1">
      <c r="A1238" s="541" t="s">
        <v>992</v>
      </c>
      <c r="B1238" s="363"/>
      <c r="C1238" s="363">
        <f t="shared" si="63"/>
        <v>0</v>
      </c>
      <c r="D1238" s="363"/>
      <c r="E1238" s="542"/>
      <c r="F1238" s="543"/>
      <c r="G1238" s="542"/>
      <c r="H1238" s="518"/>
      <c r="I1238" s="519"/>
      <c r="J1238" s="519"/>
      <c r="K1238" s="519"/>
      <c r="L1238" s="519"/>
      <c r="M1238" s="519"/>
      <c r="N1238" s="519"/>
      <c r="O1238" s="519"/>
      <c r="P1238" s="519"/>
      <c r="Q1238" s="519"/>
      <c r="R1238" s="519"/>
      <c r="S1238" s="519"/>
      <c r="T1238" s="519"/>
      <c r="U1238" s="519"/>
      <c r="V1238" s="519"/>
      <c r="W1238" s="519"/>
      <c r="X1238" s="519"/>
      <c r="Y1238" s="519"/>
      <c r="Z1238" s="519"/>
      <c r="AA1238" s="519"/>
      <c r="AB1238" s="519"/>
      <c r="AC1238" s="519"/>
      <c r="AD1238" s="519"/>
      <c r="AE1238" s="519"/>
      <c r="AF1238" s="519"/>
      <c r="HQ1238" s="519"/>
      <c r="HR1238" s="519"/>
      <c r="HS1238" s="519"/>
      <c r="HT1238" s="519"/>
      <c r="HU1238" s="519"/>
      <c r="HV1238" s="519"/>
      <c r="HW1238" s="519"/>
      <c r="HX1238" s="519"/>
      <c r="HY1238" s="519"/>
      <c r="HZ1238" s="519"/>
      <c r="IA1238" s="519"/>
      <c r="IB1238" s="519"/>
      <c r="IC1238" s="519"/>
      <c r="ID1238" s="519"/>
      <c r="IE1238" s="519"/>
      <c r="IF1238" s="519"/>
      <c r="IG1238" s="519"/>
      <c r="IH1238" s="519"/>
      <c r="II1238" s="519"/>
      <c r="IJ1238" s="519"/>
      <c r="IK1238" s="519"/>
      <c r="IL1238" s="519"/>
      <c r="IM1238" s="519"/>
      <c r="IN1238" s="519"/>
      <c r="IO1238" s="519"/>
      <c r="IP1238" s="519"/>
      <c r="IQ1238" s="519"/>
      <c r="IR1238" s="519"/>
      <c r="IS1238" s="519"/>
      <c r="IT1238" s="519"/>
      <c r="IU1238" s="519"/>
      <c r="IV1238" s="519"/>
    </row>
    <row r="1239" spans="1:256" s="509" customFormat="1" ht="24.75" customHeight="1">
      <c r="A1239" s="541" t="s">
        <v>54</v>
      </c>
      <c r="B1239" s="363">
        <v>3</v>
      </c>
      <c r="C1239" s="363">
        <f t="shared" si="63"/>
        <v>0</v>
      </c>
      <c r="D1239" s="363"/>
      <c r="E1239" s="542"/>
      <c r="F1239" s="543"/>
      <c r="G1239" s="542"/>
      <c r="H1239" s="518"/>
      <c r="I1239" s="519"/>
      <c r="J1239" s="519"/>
      <c r="K1239" s="519"/>
      <c r="L1239" s="519"/>
      <c r="M1239" s="519"/>
      <c r="N1239" s="519"/>
      <c r="O1239" s="519"/>
      <c r="P1239" s="519"/>
      <c r="Q1239" s="519"/>
      <c r="R1239" s="519"/>
      <c r="S1239" s="519"/>
      <c r="T1239" s="519"/>
      <c r="U1239" s="519"/>
      <c r="V1239" s="519"/>
      <c r="W1239" s="519"/>
      <c r="X1239" s="519"/>
      <c r="Y1239" s="519"/>
      <c r="Z1239" s="519"/>
      <c r="AA1239" s="519"/>
      <c r="AB1239" s="519"/>
      <c r="AC1239" s="519"/>
      <c r="AD1239" s="519"/>
      <c r="AE1239" s="519"/>
      <c r="AF1239" s="519"/>
      <c r="HQ1239" s="519"/>
      <c r="HR1239" s="519"/>
      <c r="HS1239" s="519"/>
      <c r="HT1239" s="519"/>
      <c r="HU1239" s="519"/>
      <c r="HV1239" s="519"/>
      <c r="HW1239" s="519"/>
      <c r="HX1239" s="519"/>
      <c r="HY1239" s="519"/>
      <c r="HZ1239" s="519"/>
      <c r="IA1239" s="519"/>
      <c r="IB1239" s="519"/>
      <c r="IC1239" s="519"/>
      <c r="ID1239" s="519"/>
      <c r="IE1239" s="519"/>
      <c r="IF1239" s="519"/>
      <c r="IG1239" s="519"/>
      <c r="IH1239" s="519"/>
      <c r="II1239" s="519"/>
      <c r="IJ1239" s="519"/>
      <c r="IK1239" s="519"/>
      <c r="IL1239" s="519"/>
      <c r="IM1239" s="519"/>
      <c r="IN1239" s="519"/>
      <c r="IO1239" s="519"/>
      <c r="IP1239" s="519"/>
      <c r="IQ1239" s="519"/>
      <c r="IR1239" s="519"/>
      <c r="IS1239" s="519"/>
      <c r="IT1239" s="519"/>
      <c r="IU1239" s="519"/>
      <c r="IV1239" s="519"/>
    </row>
    <row r="1240" spans="1:8" s="508" customFormat="1" ht="24.75" customHeight="1">
      <c r="A1240" s="541" t="s">
        <v>993</v>
      </c>
      <c r="B1240" s="363"/>
      <c r="C1240" s="363">
        <f t="shared" si="63"/>
        <v>0</v>
      </c>
      <c r="D1240" s="360"/>
      <c r="E1240" s="542"/>
      <c r="F1240" s="539"/>
      <c r="G1240" s="542"/>
      <c r="H1240" s="544"/>
    </row>
    <row r="1241" spans="1:8" s="508" customFormat="1" ht="24.75" customHeight="1" hidden="1">
      <c r="A1241" s="534" t="s">
        <v>994</v>
      </c>
      <c r="B1241" s="360">
        <f>SUM(B1242:B1254)</f>
        <v>0</v>
      </c>
      <c r="C1241" s="360">
        <f t="shared" si="63"/>
        <v>0</v>
      </c>
      <c r="D1241" s="360">
        <f>SUM(D1242:D1254)</f>
        <v>0</v>
      </c>
      <c r="E1241" s="536"/>
      <c r="F1241" s="539">
        <f>SUM(F1242:F1254)</f>
        <v>0</v>
      </c>
      <c r="G1241" s="536"/>
      <c r="H1241" s="540">
        <f>SUM(H1242:H1254)</f>
        <v>0</v>
      </c>
    </row>
    <row r="1242" spans="1:256" s="510" customFormat="1" ht="24.75" customHeight="1" hidden="1">
      <c r="A1242" s="541" t="s">
        <v>45</v>
      </c>
      <c r="B1242" s="363"/>
      <c r="C1242" s="363">
        <f t="shared" si="63"/>
        <v>0</v>
      </c>
      <c r="D1242" s="363"/>
      <c r="E1242" s="542"/>
      <c r="F1242" s="543"/>
      <c r="G1242" s="542"/>
      <c r="H1242" s="518"/>
      <c r="I1242" s="519"/>
      <c r="J1242" s="519"/>
      <c r="K1242" s="519"/>
      <c r="L1242" s="519"/>
      <c r="M1242" s="519"/>
      <c r="N1242" s="519"/>
      <c r="O1242" s="519"/>
      <c r="P1242" s="519"/>
      <c r="Q1242" s="519"/>
      <c r="R1242" s="519"/>
      <c r="S1242" s="519"/>
      <c r="T1242" s="519"/>
      <c r="U1242" s="519"/>
      <c r="V1242" s="519"/>
      <c r="W1242" s="519"/>
      <c r="X1242" s="519"/>
      <c r="Y1242" s="519"/>
      <c r="Z1242" s="519"/>
      <c r="AA1242" s="519"/>
      <c r="AB1242" s="519"/>
      <c r="AC1242" s="519"/>
      <c r="AD1242" s="519"/>
      <c r="AE1242" s="519"/>
      <c r="AF1242" s="519"/>
      <c r="HQ1242" s="519"/>
      <c r="HR1242" s="519"/>
      <c r="HS1242" s="519"/>
      <c r="HT1242" s="519"/>
      <c r="HU1242" s="519"/>
      <c r="HV1242" s="519"/>
      <c r="HW1242" s="519"/>
      <c r="HX1242" s="519"/>
      <c r="HY1242" s="519"/>
      <c r="HZ1242" s="519"/>
      <c r="IA1242" s="519"/>
      <c r="IB1242" s="519"/>
      <c r="IC1242" s="519"/>
      <c r="ID1242" s="519"/>
      <c r="IE1242" s="519"/>
      <c r="IF1242" s="519"/>
      <c r="IG1242" s="519"/>
      <c r="IH1242" s="519"/>
      <c r="II1242" s="519"/>
      <c r="IJ1242" s="519"/>
      <c r="IK1242" s="519"/>
      <c r="IL1242" s="519"/>
      <c r="IM1242" s="519"/>
      <c r="IN1242" s="519"/>
      <c r="IO1242" s="519"/>
      <c r="IP1242" s="519"/>
      <c r="IQ1242" s="519"/>
      <c r="IR1242" s="519"/>
      <c r="IS1242" s="519"/>
      <c r="IT1242" s="519"/>
      <c r="IU1242" s="519"/>
      <c r="IV1242" s="519"/>
    </row>
    <row r="1243" spans="1:256" s="510" customFormat="1" ht="24.75" customHeight="1" hidden="1">
      <c r="A1243" s="541" t="s">
        <v>46</v>
      </c>
      <c r="B1243" s="363"/>
      <c r="C1243" s="363">
        <f t="shared" si="63"/>
        <v>0</v>
      </c>
      <c r="D1243" s="363"/>
      <c r="E1243" s="542"/>
      <c r="F1243" s="543"/>
      <c r="G1243" s="542"/>
      <c r="H1243" s="518"/>
      <c r="I1243" s="519"/>
      <c r="J1243" s="519"/>
      <c r="K1243" s="519"/>
      <c r="L1243" s="519"/>
      <c r="M1243" s="519"/>
      <c r="N1243" s="519"/>
      <c r="O1243" s="519"/>
      <c r="P1243" s="519"/>
      <c r="Q1243" s="519"/>
      <c r="R1243" s="519"/>
      <c r="S1243" s="519"/>
      <c r="T1243" s="519"/>
      <c r="U1243" s="519"/>
      <c r="V1243" s="519"/>
      <c r="W1243" s="519"/>
      <c r="X1243" s="519"/>
      <c r="Y1243" s="519"/>
      <c r="Z1243" s="519"/>
      <c r="AA1243" s="519"/>
      <c r="AB1243" s="519"/>
      <c r="AC1243" s="519"/>
      <c r="AD1243" s="519"/>
      <c r="AE1243" s="519"/>
      <c r="AF1243" s="519"/>
      <c r="HQ1243" s="519"/>
      <c r="HR1243" s="519"/>
      <c r="HS1243" s="519"/>
      <c r="HT1243" s="519"/>
      <c r="HU1243" s="519"/>
      <c r="HV1243" s="519"/>
      <c r="HW1243" s="519"/>
      <c r="HX1243" s="519"/>
      <c r="HY1243" s="519"/>
      <c r="HZ1243" s="519"/>
      <c r="IA1243" s="519"/>
      <c r="IB1243" s="519"/>
      <c r="IC1243" s="519"/>
      <c r="ID1243" s="519"/>
      <c r="IE1243" s="519"/>
      <c r="IF1243" s="519"/>
      <c r="IG1243" s="519"/>
      <c r="IH1243" s="519"/>
      <c r="II1243" s="519"/>
      <c r="IJ1243" s="519"/>
      <c r="IK1243" s="519"/>
      <c r="IL1243" s="519"/>
      <c r="IM1243" s="519"/>
      <c r="IN1243" s="519"/>
      <c r="IO1243" s="519"/>
      <c r="IP1243" s="519"/>
      <c r="IQ1243" s="519"/>
      <c r="IR1243" s="519"/>
      <c r="IS1243" s="519"/>
      <c r="IT1243" s="519"/>
      <c r="IU1243" s="519"/>
      <c r="IV1243" s="519"/>
    </row>
    <row r="1244" spans="1:8" s="508" customFormat="1" ht="24.75" customHeight="1" hidden="1">
      <c r="A1244" s="541" t="s">
        <v>47</v>
      </c>
      <c r="B1244" s="363"/>
      <c r="C1244" s="363">
        <f t="shared" si="63"/>
        <v>0</v>
      </c>
      <c r="D1244" s="360"/>
      <c r="E1244" s="542"/>
      <c r="F1244" s="539"/>
      <c r="G1244" s="542"/>
      <c r="H1244" s="544"/>
    </row>
    <row r="1245" spans="1:256" s="510" customFormat="1" ht="24.75" customHeight="1" hidden="1">
      <c r="A1245" s="541" t="s">
        <v>995</v>
      </c>
      <c r="B1245" s="363"/>
      <c r="C1245" s="363">
        <f t="shared" si="63"/>
        <v>0</v>
      </c>
      <c r="D1245" s="363"/>
      <c r="E1245" s="542"/>
      <c r="F1245" s="543"/>
      <c r="G1245" s="542"/>
      <c r="H1245" s="518"/>
      <c r="I1245" s="519"/>
      <c r="J1245" s="519"/>
      <c r="K1245" s="519"/>
      <c r="L1245" s="519"/>
      <c r="M1245" s="519"/>
      <c r="N1245" s="519"/>
      <c r="O1245" s="519"/>
      <c r="P1245" s="519"/>
      <c r="Q1245" s="519"/>
      <c r="R1245" s="519"/>
      <c r="S1245" s="519"/>
      <c r="T1245" s="519"/>
      <c r="U1245" s="519"/>
      <c r="V1245" s="519"/>
      <c r="W1245" s="519"/>
      <c r="X1245" s="519"/>
      <c r="Y1245" s="519"/>
      <c r="Z1245" s="519"/>
      <c r="AA1245" s="519"/>
      <c r="AB1245" s="519"/>
      <c r="AC1245" s="519"/>
      <c r="AD1245" s="519"/>
      <c r="AE1245" s="519"/>
      <c r="AF1245" s="519"/>
      <c r="HQ1245" s="519"/>
      <c r="HR1245" s="519"/>
      <c r="HS1245" s="519"/>
      <c r="HT1245" s="519"/>
      <c r="HU1245" s="519"/>
      <c r="HV1245" s="519"/>
      <c r="HW1245" s="519"/>
      <c r="HX1245" s="519"/>
      <c r="HY1245" s="519"/>
      <c r="HZ1245" s="519"/>
      <c r="IA1245" s="519"/>
      <c r="IB1245" s="519"/>
      <c r="IC1245" s="519"/>
      <c r="ID1245" s="519"/>
      <c r="IE1245" s="519"/>
      <c r="IF1245" s="519"/>
      <c r="IG1245" s="519"/>
      <c r="IH1245" s="519"/>
      <c r="II1245" s="519"/>
      <c r="IJ1245" s="519"/>
      <c r="IK1245" s="519"/>
      <c r="IL1245" s="519"/>
      <c r="IM1245" s="519"/>
      <c r="IN1245" s="519"/>
      <c r="IO1245" s="519"/>
      <c r="IP1245" s="519"/>
      <c r="IQ1245" s="519"/>
      <c r="IR1245" s="519"/>
      <c r="IS1245" s="519"/>
      <c r="IT1245" s="519"/>
      <c r="IU1245" s="519"/>
      <c r="IV1245" s="519"/>
    </row>
    <row r="1246" spans="1:256" s="510" customFormat="1" ht="24.75" customHeight="1" hidden="1">
      <c r="A1246" s="541" t="s">
        <v>996</v>
      </c>
      <c r="B1246" s="363"/>
      <c r="C1246" s="363">
        <f t="shared" si="63"/>
        <v>0</v>
      </c>
      <c r="D1246" s="363"/>
      <c r="E1246" s="542"/>
      <c r="F1246" s="543"/>
      <c r="G1246" s="542"/>
      <c r="H1246" s="518"/>
      <c r="I1246" s="519"/>
      <c r="J1246" s="519"/>
      <c r="K1246" s="519"/>
      <c r="L1246" s="519"/>
      <c r="M1246" s="519"/>
      <c r="N1246" s="519"/>
      <c r="O1246" s="519"/>
      <c r="P1246" s="519"/>
      <c r="Q1246" s="519"/>
      <c r="R1246" s="519"/>
      <c r="S1246" s="519"/>
      <c r="T1246" s="519"/>
      <c r="U1246" s="519"/>
      <c r="V1246" s="519"/>
      <c r="W1246" s="519"/>
      <c r="X1246" s="519"/>
      <c r="Y1246" s="519"/>
      <c r="Z1246" s="519"/>
      <c r="AA1246" s="519"/>
      <c r="AB1246" s="519"/>
      <c r="AC1246" s="519"/>
      <c r="AD1246" s="519"/>
      <c r="AE1246" s="519"/>
      <c r="AF1246" s="519"/>
      <c r="HQ1246" s="519"/>
      <c r="HR1246" s="519"/>
      <c r="HS1246" s="519"/>
      <c r="HT1246" s="519"/>
      <c r="HU1246" s="519"/>
      <c r="HV1246" s="519"/>
      <c r="HW1246" s="519"/>
      <c r="HX1246" s="519"/>
      <c r="HY1246" s="519"/>
      <c r="HZ1246" s="519"/>
      <c r="IA1246" s="519"/>
      <c r="IB1246" s="519"/>
      <c r="IC1246" s="519"/>
      <c r="ID1246" s="519"/>
      <c r="IE1246" s="519"/>
      <c r="IF1246" s="519"/>
      <c r="IG1246" s="519"/>
      <c r="IH1246" s="519"/>
      <c r="II1246" s="519"/>
      <c r="IJ1246" s="519"/>
      <c r="IK1246" s="519"/>
      <c r="IL1246" s="519"/>
      <c r="IM1246" s="519"/>
      <c r="IN1246" s="519"/>
      <c r="IO1246" s="519"/>
      <c r="IP1246" s="519"/>
      <c r="IQ1246" s="519"/>
      <c r="IR1246" s="519"/>
      <c r="IS1246" s="519"/>
      <c r="IT1246" s="519"/>
      <c r="IU1246" s="519"/>
      <c r="IV1246" s="519"/>
    </row>
    <row r="1247" spans="1:256" s="510" customFormat="1" ht="24.75" customHeight="1" hidden="1">
      <c r="A1247" s="541" t="s">
        <v>997</v>
      </c>
      <c r="B1247" s="363"/>
      <c r="C1247" s="363">
        <f t="shared" si="63"/>
        <v>0</v>
      </c>
      <c r="D1247" s="363"/>
      <c r="E1247" s="542"/>
      <c r="F1247" s="543"/>
      <c r="G1247" s="542"/>
      <c r="H1247" s="518"/>
      <c r="I1247" s="519"/>
      <c r="J1247" s="519"/>
      <c r="K1247" s="519"/>
      <c r="L1247" s="519"/>
      <c r="M1247" s="519"/>
      <c r="N1247" s="519"/>
      <c r="O1247" s="519"/>
      <c r="P1247" s="519"/>
      <c r="Q1247" s="519"/>
      <c r="R1247" s="519"/>
      <c r="S1247" s="519"/>
      <c r="T1247" s="519"/>
      <c r="U1247" s="519"/>
      <c r="V1247" s="519"/>
      <c r="W1247" s="519"/>
      <c r="X1247" s="519"/>
      <c r="Y1247" s="519"/>
      <c r="Z1247" s="519"/>
      <c r="AA1247" s="519"/>
      <c r="AB1247" s="519"/>
      <c r="AC1247" s="519"/>
      <c r="AD1247" s="519"/>
      <c r="AE1247" s="519"/>
      <c r="AF1247" s="519"/>
      <c r="HQ1247" s="519"/>
      <c r="HR1247" s="519"/>
      <c r="HS1247" s="519"/>
      <c r="HT1247" s="519"/>
      <c r="HU1247" s="519"/>
      <c r="HV1247" s="519"/>
      <c r="HW1247" s="519"/>
      <c r="HX1247" s="519"/>
      <c r="HY1247" s="519"/>
      <c r="HZ1247" s="519"/>
      <c r="IA1247" s="519"/>
      <c r="IB1247" s="519"/>
      <c r="IC1247" s="519"/>
      <c r="ID1247" s="519"/>
      <c r="IE1247" s="519"/>
      <c r="IF1247" s="519"/>
      <c r="IG1247" s="519"/>
      <c r="IH1247" s="519"/>
      <c r="II1247" s="519"/>
      <c r="IJ1247" s="519"/>
      <c r="IK1247" s="519"/>
      <c r="IL1247" s="519"/>
      <c r="IM1247" s="519"/>
      <c r="IN1247" s="519"/>
      <c r="IO1247" s="519"/>
      <c r="IP1247" s="519"/>
      <c r="IQ1247" s="519"/>
      <c r="IR1247" s="519"/>
      <c r="IS1247" s="519"/>
      <c r="IT1247" s="519"/>
      <c r="IU1247" s="519"/>
      <c r="IV1247" s="519"/>
    </row>
    <row r="1248" spans="1:8" s="508" customFormat="1" ht="24.75" customHeight="1" hidden="1">
      <c r="A1248" s="541" t="s">
        <v>998</v>
      </c>
      <c r="B1248" s="363"/>
      <c r="C1248" s="363">
        <f t="shared" si="63"/>
        <v>0</v>
      </c>
      <c r="D1248" s="360"/>
      <c r="E1248" s="542"/>
      <c r="F1248" s="539"/>
      <c r="G1248" s="542"/>
      <c r="H1248" s="544"/>
    </row>
    <row r="1249" spans="1:8" s="508" customFormat="1" ht="24.75" customHeight="1" hidden="1">
      <c r="A1249" s="541" t="s">
        <v>999</v>
      </c>
      <c r="B1249" s="363"/>
      <c r="C1249" s="363">
        <f t="shared" si="63"/>
        <v>0</v>
      </c>
      <c r="D1249" s="360"/>
      <c r="E1249" s="542"/>
      <c r="F1249" s="539"/>
      <c r="G1249" s="542"/>
      <c r="H1249" s="544"/>
    </row>
    <row r="1250" spans="1:256" s="510" customFormat="1" ht="24.75" customHeight="1" hidden="1">
      <c r="A1250" s="541" t="s">
        <v>1000</v>
      </c>
      <c r="B1250" s="363"/>
      <c r="C1250" s="363">
        <f t="shared" si="63"/>
        <v>0</v>
      </c>
      <c r="D1250" s="363"/>
      <c r="E1250" s="542"/>
      <c r="F1250" s="543"/>
      <c r="G1250" s="542"/>
      <c r="H1250" s="518"/>
      <c r="I1250" s="519"/>
      <c r="J1250" s="519"/>
      <c r="K1250" s="519"/>
      <c r="L1250" s="519"/>
      <c r="M1250" s="519"/>
      <c r="N1250" s="519"/>
      <c r="O1250" s="519"/>
      <c r="P1250" s="519"/>
      <c r="Q1250" s="519"/>
      <c r="R1250" s="519"/>
      <c r="S1250" s="519"/>
      <c r="T1250" s="519"/>
      <c r="U1250" s="519"/>
      <c r="V1250" s="519"/>
      <c r="W1250" s="519"/>
      <c r="X1250" s="519"/>
      <c r="Y1250" s="519"/>
      <c r="Z1250" s="519"/>
      <c r="AA1250" s="519"/>
      <c r="AB1250" s="519"/>
      <c r="AC1250" s="519"/>
      <c r="AD1250" s="519"/>
      <c r="AE1250" s="519"/>
      <c r="AF1250" s="519"/>
      <c r="HQ1250" s="519"/>
      <c r="HR1250" s="519"/>
      <c r="HS1250" s="519"/>
      <c r="HT1250" s="519"/>
      <c r="HU1250" s="519"/>
      <c r="HV1250" s="519"/>
      <c r="HW1250" s="519"/>
      <c r="HX1250" s="519"/>
      <c r="HY1250" s="519"/>
      <c r="HZ1250" s="519"/>
      <c r="IA1250" s="519"/>
      <c r="IB1250" s="519"/>
      <c r="IC1250" s="519"/>
      <c r="ID1250" s="519"/>
      <c r="IE1250" s="519"/>
      <c r="IF1250" s="519"/>
      <c r="IG1250" s="519"/>
      <c r="IH1250" s="519"/>
      <c r="II1250" s="519"/>
      <c r="IJ1250" s="519"/>
      <c r="IK1250" s="519"/>
      <c r="IL1250" s="519"/>
      <c r="IM1250" s="519"/>
      <c r="IN1250" s="519"/>
      <c r="IO1250" s="519"/>
      <c r="IP1250" s="519"/>
      <c r="IQ1250" s="519"/>
      <c r="IR1250" s="519"/>
      <c r="IS1250" s="519"/>
      <c r="IT1250" s="519"/>
      <c r="IU1250" s="519"/>
      <c r="IV1250" s="519"/>
    </row>
    <row r="1251" spans="1:256" s="510" customFormat="1" ht="24.75" customHeight="1" hidden="1">
      <c r="A1251" s="541" t="s">
        <v>1001</v>
      </c>
      <c r="B1251" s="363"/>
      <c r="C1251" s="363">
        <f t="shared" si="63"/>
        <v>0</v>
      </c>
      <c r="D1251" s="363"/>
      <c r="E1251" s="542"/>
      <c r="F1251" s="543"/>
      <c r="G1251" s="542"/>
      <c r="H1251" s="518"/>
      <c r="I1251" s="519"/>
      <c r="J1251" s="519"/>
      <c r="K1251" s="519"/>
      <c r="L1251" s="519"/>
      <c r="M1251" s="519"/>
      <c r="N1251" s="519"/>
      <c r="O1251" s="519"/>
      <c r="P1251" s="519"/>
      <c r="Q1251" s="519"/>
      <c r="R1251" s="519"/>
      <c r="S1251" s="519"/>
      <c r="T1251" s="519"/>
      <c r="U1251" s="519"/>
      <c r="V1251" s="519"/>
      <c r="W1251" s="519"/>
      <c r="X1251" s="519"/>
      <c r="Y1251" s="519"/>
      <c r="Z1251" s="519"/>
      <c r="AA1251" s="519"/>
      <c r="AB1251" s="519"/>
      <c r="AC1251" s="519"/>
      <c r="AD1251" s="519"/>
      <c r="AE1251" s="519"/>
      <c r="AF1251" s="519"/>
      <c r="HQ1251" s="519"/>
      <c r="HR1251" s="519"/>
      <c r="HS1251" s="519"/>
      <c r="HT1251" s="519"/>
      <c r="HU1251" s="519"/>
      <c r="HV1251" s="519"/>
      <c r="HW1251" s="519"/>
      <c r="HX1251" s="519"/>
      <c r="HY1251" s="519"/>
      <c r="HZ1251" s="519"/>
      <c r="IA1251" s="519"/>
      <c r="IB1251" s="519"/>
      <c r="IC1251" s="519"/>
      <c r="ID1251" s="519"/>
      <c r="IE1251" s="519"/>
      <c r="IF1251" s="519"/>
      <c r="IG1251" s="519"/>
      <c r="IH1251" s="519"/>
      <c r="II1251" s="519"/>
      <c r="IJ1251" s="519"/>
      <c r="IK1251" s="519"/>
      <c r="IL1251" s="519"/>
      <c r="IM1251" s="519"/>
      <c r="IN1251" s="519"/>
      <c r="IO1251" s="519"/>
      <c r="IP1251" s="519"/>
      <c r="IQ1251" s="519"/>
      <c r="IR1251" s="519"/>
      <c r="IS1251" s="519"/>
      <c r="IT1251" s="519"/>
      <c r="IU1251" s="519"/>
      <c r="IV1251" s="519"/>
    </row>
    <row r="1252" spans="1:8" s="508" customFormat="1" ht="24.75" customHeight="1" hidden="1">
      <c r="A1252" s="541" t="s">
        <v>1002</v>
      </c>
      <c r="B1252" s="363"/>
      <c r="C1252" s="363">
        <f t="shared" si="63"/>
        <v>0</v>
      </c>
      <c r="D1252" s="363"/>
      <c r="E1252" s="542"/>
      <c r="F1252" s="543"/>
      <c r="G1252" s="542"/>
      <c r="H1252" s="544"/>
    </row>
    <row r="1253" spans="1:256" s="510" customFormat="1" ht="24.75" customHeight="1" hidden="1">
      <c r="A1253" s="541" t="s">
        <v>54</v>
      </c>
      <c r="B1253" s="363"/>
      <c r="C1253" s="363">
        <f t="shared" si="63"/>
        <v>0</v>
      </c>
      <c r="D1253" s="363"/>
      <c r="E1253" s="542"/>
      <c r="F1253" s="543"/>
      <c r="G1253" s="542"/>
      <c r="H1253" s="518"/>
      <c r="I1253" s="519"/>
      <c r="J1253" s="519"/>
      <c r="K1253" s="519"/>
      <c r="L1253" s="519"/>
      <c r="M1253" s="519"/>
      <c r="N1253" s="519"/>
      <c r="O1253" s="519"/>
      <c r="P1253" s="519"/>
      <c r="Q1253" s="519"/>
      <c r="R1253" s="519"/>
      <c r="S1253" s="519"/>
      <c r="T1253" s="519"/>
      <c r="U1253" s="519"/>
      <c r="V1253" s="519"/>
      <c r="W1253" s="519"/>
      <c r="X1253" s="519"/>
      <c r="Y1253" s="519"/>
      <c r="Z1253" s="519"/>
      <c r="AA1253" s="519"/>
      <c r="AB1253" s="519"/>
      <c r="AC1253" s="519"/>
      <c r="AD1253" s="519"/>
      <c r="AE1253" s="519"/>
      <c r="AF1253" s="519"/>
      <c r="HQ1253" s="519"/>
      <c r="HR1253" s="519"/>
      <c r="HS1253" s="519"/>
      <c r="HT1253" s="519"/>
      <c r="HU1253" s="519"/>
      <c r="HV1253" s="519"/>
      <c r="HW1253" s="519"/>
      <c r="HX1253" s="519"/>
      <c r="HY1253" s="519"/>
      <c r="HZ1253" s="519"/>
      <c r="IA1253" s="519"/>
      <c r="IB1253" s="519"/>
      <c r="IC1253" s="519"/>
      <c r="ID1253" s="519"/>
      <c r="IE1253" s="519"/>
      <c r="IF1253" s="519"/>
      <c r="IG1253" s="519"/>
      <c r="IH1253" s="519"/>
      <c r="II1253" s="519"/>
      <c r="IJ1253" s="519"/>
      <c r="IK1253" s="519"/>
      <c r="IL1253" s="519"/>
      <c r="IM1253" s="519"/>
      <c r="IN1253" s="519"/>
      <c r="IO1253" s="519"/>
      <c r="IP1253" s="519"/>
      <c r="IQ1253" s="519"/>
      <c r="IR1253" s="519"/>
      <c r="IS1253" s="519"/>
      <c r="IT1253" s="519"/>
      <c r="IU1253" s="519"/>
      <c r="IV1253" s="519"/>
    </row>
    <row r="1254" spans="1:256" s="510" customFormat="1" ht="24.75" customHeight="1" hidden="1">
      <c r="A1254" s="541" t="s">
        <v>1003</v>
      </c>
      <c r="B1254" s="363"/>
      <c r="C1254" s="363">
        <f t="shared" si="63"/>
        <v>0</v>
      </c>
      <c r="D1254" s="363"/>
      <c r="E1254" s="542"/>
      <c r="F1254" s="543"/>
      <c r="G1254" s="542"/>
      <c r="H1254" s="518"/>
      <c r="I1254" s="519"/>
      <c r="J1254" s="519"/>
      <c r="K1254" s="519"/>
      <c r="L1254" s="519"/>
      <c r="M1254" s="519"/>
      <c r="N1254" s="519"/>
      <c r="O1254" s="519"/>
      <c r="P1254" s="519"/>
      <c r="Q1254" s="519"/>
      <c r="R1254" s="519"/>
      <c r="S1254" s="519"/>
      <c r="T1254" s="519"/>
      <c r="U1254" s="519"/>
      <c r="V1254" s="519"/>
      <c r="W1254" s="519"/>
      <c r="X1254" s="519"/>
      <c r="Y1254" s="519"/>
      <c r="Z1254" s="519"/>
      <c r="AA1254" s="519"/>
      <c r="AB1254" s="519"/>
      <c r="AC1254" s="519"/>
      <c r="AD1254" s="519"/>
      <c r="AE1254" s="519"/>
      <c r="AF1254" s="519"/>
      <c r="HQ1254" s="519"/>
      <c r="HR1254" s="519"/>
      <c r="HS1254" s="519"/>
      <c r="HT1254" s="519"/>
      <c r="HU1254" s="519"/>
      <c r="HV1254" s="519"/>
      <c r="HW1254" s="519"/>
      <c r="HX1254" s="519"/>
      <c r="HY1254" s="519"/>
      <c r="HZ1254" s="519"/>
      <c r="IA1254" s="519"/>
      <c r="IB1254" s="519"/>
      <c r="IC1254" s="519"/>
      <c r="ID1254" s="519"/>
      <c r="IE1254" s="519"/>
      <c r="IF1254" s="519"/>
      <c r="IG1254" s="519"/>
      <c r="IH1254" s="519"/>
      <c r="II1254" s="519"/>
      <c r="IJ1254" s="519"/>
      <c r="IK1254" s="519"/>
      <c r="IL1254" s="519"/>
      <c r="IM1254" s="519"/>
      <c r="IN1254" s="519"/>
      <c r="IO1254" s="519"/>
      <c r="IP1254" s="519"/>
      <c r="IQ1254" s="519"/>
      <c r="IR1254" s="519"/>
      <c r="IS1254" s="519"/>
      <c r="IT1254" s="519"/>
      <c r="IU1254" s="519"/>
      <c r="IV1254" s="519"/>
    </row>
    <row r="1255" spans="1:8" s="508" customFormat="1" ht="24.75" customHeight="1" hidden="1">
      <c r="A1255" s="534" t="s">
        <v>1004</v>
      </c>
      <c r="B1255" s="360">
        <f>SUM(B1256:B1259)</f>
        <v>0</v>
      </c>
      <c r="C1255" s="360">
        <f t="shared" si="63"/>
        <v>0</v>
      </c>
      <c r="D1255" s="360">
        <f>SUM(D1256:D1259)</f>
        <v>0</v>
      </c>
      <c r="E1255" s="536"/>
      <c r="F1255" s="539">
        <f>SUM(F1256:F1259)</f>
        <v>0</v>
      </c>
      <c r="G1255" s="536"/>
      <c r="H1255" s="540">
        <f>SUM(H1256:H1259)</f>
        <v>0</v>
      </c>
    </row>
    <row r="1256" spans="1:256" s="509" customFormat="1" ht="24.75" customHeight="1" hidden="1">
      <c r="A1256" s="541" t="s">
        <v>1005</v>
      </c>
      <c r="B1256" s="363"/>
      <c r="C1256" s="363">
        <f t="shared" si="63"/>
        <v>0</v>
      </c>
      <c r="D1256" s="363"/>
      <c r="E1256" s="542"/>
      <c r="F1256" s="543"/>
      <c r="G1256" s="542"/>
      <c r="H1256" s="518"/>
      <c r="I1256" s="519"/>
      <c r="J1256" s="519"/>
      <c r="K1256" s="519"/>
      <c r="L1256" s="519"/>
      <c r="M1256" s="519"/>
      <c r="N1256" s="519"/>
      <c r="O1256" s="519"/>
      <c r="P1256" s="519"/>
      <c r="Q1256" s="519"/>
      <c r="R1256" s="519"/>
      <c r="S1256" s="519"/>
      <c r="T1256" s="519"/>
      <c r="U1256" s="519"/>
      <c r="V1256" s="519"/>
      <c r="W1256" s="519"/>
      <c r="X1256" s="519"/>
      <c r="Y1256" s="519"/>
      <c r="Z1256" s="519"/>
      <c r="AA1256" s="519"/>
      <c r="AB1256" s="519"/>
      <c r="AC1256" s="519"/>
      <c r="AD1256" s="519"/>
      <c r="AE1256" s="519"/>
      <c r="AF1256" s="519"/>
      <c r="HQ1256" s="519"/>
      <c r="HR1256" s="519"/>
      <c r="HS1256" s="519"/>
      <c r="HT1256" s="519"/>
      <c r="HU1256" s="519"/>
      <c r="HV1256" s="519"/>
      <c r="HW1256" s="519"/>
      <c r="HX1256" s="519"/>
      <c r="HY1256" s="519"/>
      <c r="HZ1256" s="519"/>
      <c r="IA1256" s="519"/>
      <c r="IB1256" s="519"/>
      <c r="IC1256" s="519"/>
      <c r="ID1256" s="519"/>
      <c r="IE1256" s="519"/>
      <c r="IF1256" s="519"/>
      <c r="IG1256" s="519"/>
      <c r="IH1256" s="519"/>
      <c r="II1256" s="519"/>
      <c r="IJ1256" s="519"/>
      <c r="IK1256" s="519"/>
      <c r="IL1256" s="519"/>
      <c r="IM1256" s="519"/>
      <c r="IN1256" s="519"/>
      <c r="IO1256" s="519"/>
      <c r="IP1256" s="519"/>
      <c r="IQ1256" s="519"/>
      <c r="IR1256" s="519"/>
      <c r="IS1256" s="519"/>
      <c r="IT1256" s="519"/>
      <c r="IU1256" s="519"/>
      <c r="IV1256" s="519"/>
    </row>
    <row r="1257" spans="1:256" s="509" customFormat="1" ht="24.75" customHeight="1" hidden="1">
      <c r="A1257" s="541" t="s">
        <v>1006</v>
      </c>
      <c r="B1257" s="363"/>
      <c r="C1257" s="363">
        <f t="shared" si="63"/>
        <v>0</v>
      </c>
      <c r="D1257" s="363"/>
      <c r="E1257" s="542"/>
      <c r="F1257" s="543"/>
      <c r="G1257" s="542"/>
      <c r="H1257" s="518"/>
      <c r="I1257" s="519"/>
      <c r="J1257" s="519"/>
      <c r="K1257" s="519"/>
      <c r="L1257" s="519"/>
      <c r="M1257" s="519"/>
      <c r="N1257" s="519"/>
      <c r="O1257" s="519"/>
      <c r="P1257" s="519"/>
      <c r="Q1257" s="519"/>
      <c r="R1257" s="519"/>
      <c r="S1257" s="519"/>
      <c r="T1257" s="519"/>
      <c r="U1257" s="519"/>
      <c r="V1257" s="519"/>
      <c r="W1257" s="519"/>
      <c r="X1257" s="519"/>
      <c r="Y1257" s="519"/>
      <c r="Z1257" s="519"/>
      <c r="AA1257" s="519"/>
      <c r="AB1257" s="519"/>
      <c r="AC1257" s="519"/>
      <c r="AD1257" s="519"/>
      <c r="AE1257" s="519"/>
      <c r="AF1257" s="519"/>
      <c r="HQ1257" s="519"/>
      <c r="HR1257" s="519"/>
      <c r="HS1257" s="519"/>
      <c r="HT1257" s="519"/>
      <c r="HU1257" s="519"/>
      <c r="HV1257" s="519"/>
      <c r="HW1257" s="519"/>
      <c r="HX1257" s="519"/>
      <c r="HY1257" s="519"/>
      <c r="HZ1257" s="519"/>
      <c r="IA1257" s="519"/>
      <c r="IB1257" s="519"/>
      <c r="IC1257" s="519"/>
      <c r="ID1257" s="519"/>
      <c r="IE1257" s="519"/>
      <c r="IF1257" s="519"/>
      <c r="IG1257" s="519"/>
      <c r="IH1257" s="519"/>
      <c r="II1257" s="519"/>
      <c r="IJ1257" s="519"/>
      <c r="IK1257" s="519"/>
      <c r="IL1257" s="519"/>
      <c r="IM1257" s="519"/>
      <c r="IN1257" s="519"/>
      <c r="IO1257" s="519"/>
      <c r="IP1257" s="519"/>
      <c r="IQ1257" s="519"/>
      <c r="IR1257" s="519"/>
      <c r="IS1257" s="519"/>
      <c r="IT1257" s="519"/>
      <c r="IU1257" s="519"/>
      <c r="IV1257" s="519"/>
    </row>
    <row r="1258" spans="1:256" s="506" customFormat="1" ht="24.75" customHeight="1" hidden="1">
      <c r="A1258" s="541" t="s">
        <v>1007</v>
      </c>
      <c r="B1258" s="363"/>
      <c r="C1258" s="363">
        <f t="shared" si="63"/>
        <v>0</v>
      </c>
      <c r="D1258" s="363"/>
      <c r="E1258" s="542"/>
      <c r="F1258" s="543"/>
      <c r="G1258" s="542"/>
      <c r="H1258" s="518"/>
      <c r="I1258" s="519"/>
      <c r="J1258" s="519"/>
      <c r="K1258" s="519"/>
      <c r="L1258" s="519"/>
      <c r="M1258" s="519"/>
      <c r="N1258" s="519"/>
      <c r="O1258" s="519"/>
      <c r="P1258" s="519"/>
      <c r="Q1258" s="519"/>
      <c r="R1258" s="519"/>
      <c r="S1258" s="519"/>
      <c r="T1258" s="519"/>
      <c r="U1258" s="519"/>
      <c r="V1258" s="519"/>
      <c r="W1258" s="519"/>
      <c r="X1258" s="519"/>
      <c r="Y1258" s="519"/>
      <c r="Z1258" s="519"/>
      <c r="AA1258" s="519"/>
      <c r="AB1258" s="519"/>
      <c r="AC1258" s="519"/>
      <c r="AD1258" s="519"/>
      <c r="AE1258" s="519"/>
      <c r="AF1258" s="519"/>
      <c r="HQ1258" s="519"/>
      <c r="HR1258" s="519"/>
      <c r="HS1258" s="519"/>
      <c r="HT1258" s="519"/>
      <c r="HU1258" s="519"/>
      <c r="HV1258" s="519"/>
      <c r="HW1258" s="519"/>
      <c r="HX1258" s="519"/>
      <c r="HY1258" s="519"/>
      <c r="HZ1258" s="519"/>
      <c r="IA1258" s="519"/>
      <c r="IB1258" s="519"/>
      <c r="IC1258" s="519"/>
      <c r="ID1258" s="519"/>
      <c r="IE1258" s="519"/>
      <c r="IF1258" s="519"/>
      <c r="IG1258" s="519"/>
      <c r="IH1258" s="519"/>
      <c r="II1258" s="519"/>
      <c r="IJ1258" s="519"/>
      <c r="IK1258" s="519"/>
      <c r="IL1258" s="519"/>
      <c r="IM1258" s="519"/>
      <c r="IN1258" s="519"/>
      <c r="IO1258" s="519"/>
      <c r="IP1258" s="519"/>
      <c r="IQ1258" s="519"/>
      <c r="IR1258" s="519"/>
      <c r="IS1258" s="519"/>
      <c r="IT1258" s="519"/>
      <c r="IU1258" s="519"/>
      <c r="IV1258" s="519"/>
    </row>
    <row r="1259" spans="1:256" s="506" customFormat="1" ht="24.75" customHeight="1" hidden="1">
      <c r="A1259" s="541" t="s">
        <v>1008</v>
      </c>
      <c r="B1259" s="363"/>
      <c r="C1259" s="363">
        <f t="shared" si="63"/>
        <v>0</v>
      </c>
      <c r="D1259" s="363"/>
      <c r="E1259" s="542"/>
      <c r="F1259" s="543"/>
      <c r="G1259" s="542"/>
      <c r="H1259" s="518"/>
      <c r="I1259" s="519"/>
      <c r="J1259" s="519"/>
      <c r="K1259" s="519"/>
      <c r="L1259" s="519"/>
      <c r="M1259" s="519"/>
      <c r="N1259" s="519"/>
      <c r="O1259" s="519"/>
      <c r="P1259" s="519"/>
      <c r="Q1259" s="519"/>
      <c r="R1259" s="519"/>
      <c r="S1259" s="519"/>
      <c r="T1259" s="519"/>
      <c r="U1259" s="519"/>
      <c r="V1259" s="519"/>
      <c r="W1259" s="519"/>
      <c r="X1259" s="519"/>
      <c r="Y1259" s="519"/>
      <c r="Z1259" s="519"/>
      <c r="AA1259" s="519"/>
      <c r="AB1259" s="519"/>
      <c r="AC1259" s="519"/>
      <c r="AD1259" s="519"/>
      <c r="AE1259" s="519"/>
      <c r="AF1259" s="519"/>
      <c r="HQ1259" s="519"/>
      <c r="HR1259" s="519"/>
      <c r="HS1259" s="519"/>
      <c r="HT1259" s="519"/>
      <c r="HU1259" s="519"/>
      <c r="HV1259" s="519"/>
      <c r="HW1259" s="519"/>
      <c r="HX1259" s="519"/>
      <c r="HY1259" s="519"/>
      <c r="HZ1259" s="519"/>
      <c r="IA1259" s="519"/>
      <c r="IB1259" s="519"/>
      <c r="IC1259" s="519"/>
      <c r="ID1259" s="519"/>
      <c r="IE1259" s="519"/>
      <c r="IF1259" s="519"/>
      <c r="IG1259" s="519"/>
      <c r="IH1259" s="519"/>
      <c r="II1259" s="519"/>
      <c r="IJ1259" s="519"/>
      <c r="IK1259" s="519"/>
      <c r="IL1259" s="519"/>
      <c r="IM1259" s="519"/>
      <c r="IN1259" s="519"/>
      <c r="IO1259" s="519"/>
      <c r="IP1259" s="519"/>
      <c r="IQ1259" s="519"/>
      <c r="IR1259" s="519"/>
      <c r="IS1259" s="519"/>
      <c r="IT1259" s="519"/>
      <c r="IU1259" s="519"/>
      <c r="IV1259" s="519"/>
    </row>
    <row r="1260" spans="1:8" s="508" customFormat="1" ht="24.75" customHeight="1" hidden="1">
      <c r="A1260" s="534" t="s">
        <v>1009</v>
      </c>
      <c r="B1260" s="360">
        <f>SUM(B1261:B1265)</f>
        <v>0</v>
      </c>
      <c r="C1260" s="360">
        <f t="shared" si="63"/>
        <v>0</v>
      </c>
      <c r="D1260" s="360">
        <f>SUM(D1261:D1265)</f>
        <v>0</v>
      </c>
      <c r="E1260" s="536"/>
      <c r="F1260" s="539">
        <f>SUM(F1261:F1265)</f>
        <v>0</v>
      </c>
      <c r="G1260" s="536"/>
      <c r="H1260" s="540">
        <f>SUM(H1261:H1265)</f>
        <v>0</v>
      </c>
    </row>
    <row r="1261" spans="1:256" s="506" customFormat="1" ht="24.75" customHeight="1" hidden="1">
      <c r="A1261" s="541" t="s">
        <v>1010</v>
      </c>
      <c r="B1261" s="363"/>
      <c r="C1261" s="363">
        <f t="shared" si="63"/>
        <v>0</v>
      </c>
      <c r="D1261" s="363"/>
      <c r="E1261" s="542"/>
      <c r="F1261" s="543"/>
      <c r="G1261" s="542"/>
      <c r="H1261" s="518"/>
      <c r="I1261" s="519"/>
      <c r="J1261" s="519"/>
      <c r="K1261" s="519"/>
      <c r="L1261" s="519"/>
      <c r="M1261" s="519"/>
      <c r="N1261" s="519"/>
      <c r="O1261" s="519"/>
      <c r="P1261" s="519"/>
      <c r="Q1261" s="519"/>
      <c r="R1261" s="519"/>
      <c r="S1261" s="519"/>
      <c r="T1261" s="519"/>
      <c r="U1261" s="519"/>
      <c r="V1261" s="519"/>
      <c r="W1261" s="519"/>
      <c r="X1261" s="519"/>
      <c r="Y1261" s="519"/>
      <c r="Z1261" s="519"/>
      <c r="AA1261" s="519"/>
      <c r="AB1261" s="519"/>
      <c r="AC1261" s="519"/>
      <c r="AD1261" s="519"/>
      <c r="AE1261" s="519"/>
      <c r="AF1261" s="519"/>
      <c r="HQ1261" s="519"/>
      <c r="HR1261" s="519"/>
      <c r="HS1261" s="519"/>
      <c r="HT1261" s="519"/>
      <c r="HU1261" s="519"/>
      <c r="HV1261" s="519"/>
      <c r="HW1261" s="519"/>
      <c r="HX1261" s="519"/>
      <c r="HY1261" s="519"/>
      <c r="HZ1261" s="519"/>
      <c r="IA1261" s="519"/>
      <c r="IB1261" s="519"/>
      <c r="IC1261" s="519"/>
      <c r="ID1261" s="519"/>
      <c r="IE1261" s="519"/>
      <c r="IF1261" s="519"/>
      <c r="IG1261" s="519"/>
      <c r="IH1261" s="519"/>
      <c r="II1261" s="519"/>
      <c r="IJ1261" s="519"/>
      <c r="IK1261" s="519"/>
      <c r="IL1261" s="519"/>
      <c r="IM1261" s="519"/>
      <c r="IN1261" s="519"/>
      <c r="IO1261" s="519"/>
      <c r="IP1261" s="519"/>
      <c r="IQ1261" s="519"/>
      <c r="IR1261" s="519"/>
      <c r="IS1261" s="519"/>
      <c r="IT1261" s="519"/>
      <c r="IU1261" s="519"/>
      <c r="IV1261" s="519"/>
    </row>
    <row r="1262" spans="1:256" s="506" customFormat="1" ht="24.75" customHeight="1" hidden="1">
      <c r="A1262" s="541" t="s">
        <v>1011</v>
      </c>
      <c r="B1262" s="363"/>
      <c r="C1262" s="363">
        <f t="shared" si="63"/>
        <v>0</v>
      </c>
      <c r="D1262" s="363"/>
      <c r="E1262" s="542"/>
      <c r="F1262" s="543"/>
      <c r="G1262" s="542"/>
      <c r="H1262" s="518"/>
      <c r="I1262" s="519"/>
      <c r="J1262" s="519"/>
      <c r="K1262" s="519"/>
      <c r="L1262" s="519"/>
      <c r="M1262" s="519"/>
      <c r="N1262" s="519"/>
      <c r="O1262" s="519"/>
      <c r="P1262" s="519"/>
      <c r="Q1262" s="519"/>
      <c r="R1262" s="519"/>
      <c r="S1262" s="519"/>
      <c r="T1262" s="519"/>
      <c r="U1262" s="519"/>
      <c r="V1262" s="519"/>
      <c r="W1262" s="519"/>
      <c r="X1262" s="519"/>
      <c r="Y1262" s="519"/>
      <c r="Z1262" s="519"/>
      <c r="AA1262" s="519"/>
      <c r="AB1262" s="519"/>
      <c r="AC1262" s="519"/>
      <c r="AD1262" s="519"/>
      <c r="AE1262" s="519"/>
      <c r="AF1262" s="519"/>
      <c r="HQ1262" s="519"/>
      <c r="HR1262" s="519"/>
      <c r="HS1262" s="519"/>
      <c r="HT1262" s="519"/>
      <c r="HU1262" s="519"/>
      <c r="HV1262" s="519"/>
      <c r="HW1262" s="519"/>
      <c r="HX1262" s="519"/>
      <c r="HY1262" s="519"/>
      <c r="HZ1262" s="519"/>
      <c r="IA1262" s="519"/>
      <c r="IB1262" s="519"/>
      <c r="IC1262" s="519"/>
      <c r="ID1262" s="519"/>
      <c r="IE1262" s="519"/>
      <c r="IF1262" s="519"/>
      <c r="IG1262" s="519"/>
      <c r="IH1262" s="519"/>
      <c r="II1262" s="519"/>
      <c r="IJ1262" s="519"/>
      <c r="IK1262" s="519"/>
      <c r="IL1262" s="519"/>
      <c r="IM1262" s="519"/>
      <c r="IN1262" s="519"/>
      <c r="IO1262" s="519"/>
      <c r="IP1262" s="519"/>
      <c r="IQ1262" s="519"/>
      <c r="IR1262" s="519"/>
      <c r="IS1262" s="519"/>
      <c r="IT1262" s="519"/>
      <c r="IU1262" s="519"/>
      <c r="IV1262" s="519"/>
    </row>
    <row r="1263" spans="1:256" s="506" customFormat="1" ht="24.75" customHeight="1" hidden="1">
      <c r="A1263" s="541" t="s">
        <v>1012</v>
      </c>
      <c r="B1263" s="363"/>
      <c r="C1263" s="363">
        <f t="shared" si="63"/>
        <v>0</v>
      </c>
      <c r="D1263" s="363"/>
      <c r="E1263" s="542"/>
      <c r="F1263" s="543"/>
      <c r="G1263" s="542"/>
      <c r="H1263" s="518"/>
      <c r="I1263" s="519"/>
      <c r="J1263" s="519"/>
      <c r="K1263" s="519"/>
      <c r="L1263" s="519"/>
      <c r="M1263" s="519"/>
      <c r="N1263" s="519"/>
      <c r="O1263" s="519"/>
      <c r="P1263" s="519"/>
      <c r="Q1263" s="519"/>
      <c r="R1263" s="519"/>
      <c r="S1263" s="519"/>
      <c r="T1263" s="519"/>
      <c r="U1263" s="519"/>
      <c r="V1263" s="519"/>
      <c r="W1263" s="519"/>
      <c r="X1263" s="519"/>
      <c r="Y1263" s="519"/>
      <c r="Z1263" s="519"/>
      <c r="AA1263" s="519"/>
      <c r="AB1263" s="519"/>
      <c r="AC1263" s="519"/>
      <c r="AD1263" s="519"/>
      <c r="AE1263" s="519"/>
      <c r="AF1263" s="519"/>
      <c r="HQ1263" s="519"/>
      <c r="HR1263" s="519"/>
      <c r="HS1263" s="519"/>
      <c r="HT1263" s="519"/>
      <c r="HU1263" s="519"/>
      <c r="HV1263" s="519"/>
      <c r="HW1263" s="519"/>
      <c r="HX1263" s="519"/>
      <c r="HY1263" s="519"/>
      <c r="HZ1263" s="519"/>
      <c r="IA1263" s="519"/>
      <c r="IB1263" s="519"/>
      <c r="IC1263" s="519"/>
      <c r="ID1263" s="519"/>
      <c r="IE1263" s="519"/>
      <c r="IF1263" s="519"/>
      <c r="IG1263" s="519"/>
      <c r="IH1263" s="519"/>
      <c r="II1263" s="519"/>
      <c r="IJ1263" s="519"/>
      <c r="IK1263" s="519"/>
      <c r="IL1263" s="519"/>
      <c r="IM1263" s="519"/>
      <c r="IN1263" s="519"/>
      <c r="IO1263" s="519"/>
      <c r="IP1263" s="519"/>
      <c r="IQ1263" s="519"/>
      <c r="IR1263" s="519"/>
      <c r="IS1263" s="519"/>
      <c r="IT1263" s="519"/>
      <c r="IU1263" s="519"/>
      <c r="IV1263" s="519"/>
    </row>
    <row r="1264" spans="1:8" s="508" customFormat="1" ht="24.75" customHeight="1" hidden="1">
      <c r="A1264" s="541" t="s">
        <v>1013</v>
      </c>
      <c r="B1264" s="363"/>
      <c r="C1264" s="363">
        <f t="shared" si="63"/>
        <v>0</v>
      </c>
      <c r="D1264" s="360"/>
      <c r="E1264" s="542"/>
      <c r="F1264" s="539"/>
      <c r="G1264" s="542"/>
      <c r="H1264" s="544"/>
    </row>
    <row r="1265" spans="1:256" s="506" customFormat="1" ht="24.75" customHeight="1" hidden="1">
      <c r="A1265" s="541" t="s">
        <v>1014</v>
      </c>
      <c r="B1265" s="363"/>
      <c r="C1265" s="363">
        <f t="shared" si="63"/>
        <v>0</v>
      </c>
      <c r="D1265" s="363"/>
      <c r="E1265" s="542"/>
      <c r="F1265" s="543"/>
      <c r="G1265" s="542"/>
      <c r="H1265" s="518"/>
      <c r="I1265" s="519"/>
      <c r="J1265" s="519"/>
      <c r="K1265" s="519"/>
      <c r="L1265" s="519"/>
      <c r="M1265" s="519"/>
      <c r="N1265" s="519"/>
      <c r="O1265" s="519"/>
      <c r="P1265" s="519"/>
      <c r="Q1265" s="519"/>
      <c r="R1265" s="519"/>
      <c r="S1265" s="519"/>
      <c r="T1265" s="519"/>
      <c r="U1265" s="519"/>
      <c r="V1265" s="519"/>
      <c r="W1265" s="519"/>
      <c r="X1265" s="519"/>
      <c r="Y1265" s="519"/>
      <c r="Z1265" s="519"/>
      <c r="AA1265" s="519"/>
      <c r="AB1265" s="519"/>
      <c r="AC1265" s="519"/>
      <c r="AD1265" s="519"/>
      <c r="AE1265" s="519"/>
      <c r="AF1265" s="519"/>
      <c r="HQ1265" s="519"/>
      <c r="HR1265" s="519"/>
      <c r="HS1265" s="519"/>
      <c r="HT1265" s="519"/>
      <c r="HU1265" s="519"/>
      <c r="HV1265" s="519"/>
      <c r="HW1265" s="519"/>
      <c r="HX1265" s="519"/>
      <c r="HY1265" s="519"/>
      <c r="HZ1265" s="519"/>
      <c r="IA1265" s="519"/>
      <c r="IB1265" s="519"/>
      <c r="IC1265" s="519"/>
      <c r="ID1265" s="519"/>
      <c r="IE1265" s="519"/>
      <c r="IF1265" s="519"/>
      <c r="IG1265" s="519"/>
      <c r="IH1265" s="519"/>
      <c r="II1265" s="519"/>
      <c r="IJ1265" s="519"/>
      <c r="IK1265" s="519"/>
      <c r="IL1265" s="519"/>
      <c r="IM1265" s="519"/>
      <c r="IN1265" s="519"/>
      <c r="IO1265" s="519"/>
      <c r="IP1265" s="519"/>
      <c r="IQ1265" s="519"/>
      <c r="IR1265" s="519"/>
      <c r="IS1265" s="519"/>
      <c r="IT1265" s="519"/>
      <c r="IU1265" s="519"/>
      <c r="IV1265" s="519"/>
    </row>
    <row r="1266" spans="1:8" s="508" customFormat="1" ht="24.75" customHeight="1" hidden="1">
      <c r="A1266" s="534" t="s">
        <v>1015</v>
      </c>
      <c r="B1266" s="360">
        <f>SUM(B1267:B1277)</f>
        <v>0</v>
      </c>
      <c r="C1266" s="360">
        <f t="shared" si="63"/>
        <v>0</v>
      </c>
      <c r="D1266" s="360">
        <f>SUM(D1267:D1277)</f>
        <v>0</v>
      </c>
      <c r="E1266" s="536"/>
      <c r="F1266" s="539">
        <f>SUM(F1267:F1277)</f>
        <v>0</v>
      </c>
      <c r="G1266" s="536"/>
      <c r="H1266" s="540">
        <f>SUM(H1267:H1277)</f>
        <v>0</v>
      </c>
    </row>
    <row r="1267" spans="1:256" s="506" customFormat="1" ht="24.75" customHeight="1" hidden="1">
      <c r="A1267" s="541" t="s">
        <v>1016</v>
      </c>
      <c r="B1267" s="363"/>
      <c r="C1267" s="363">
        <f t="shared" si="63"/>
        <v>0</v>
      </c>
      <c r="D1267" s="363"/>
      <c r="E1267" s="542"/>
      <c r="F1267" s="543"/>
      <c r="G1267" s="542"/>
      <c r="H1267" s="518"/>
      <c r="I1267" s="519"/>
      <c r="J1267" s="519"/>
      <c r="K1267" s="519"/>
      <c r="L1267" s="519"/>
      <c r="M1267" s="519"/>
      <c r="N1267" s="519"/>
      <c r="O1267" s="519"/>
      <c r="P1267" s="519"/>
      <c r="Q1267" s="519"/>
      <c r="R1267" s="519"/>
      <c r="S1267" s="519"/>
      <c r="T1267" s="519"/>
      <c r="U1267" s="519"/>
      <c r="V1267" s="519"/>
      <c r="W1267" s="519"/>
      <c r="X1267" s="519"/>
      <c r="Y1267" s="519"/>
      <c r="Z1267" s="519"/>
      <c r="AA1267" s="519"/>
      <c r="AB1267" s="519"/>
      <c r="AC1267" s="519"/>
      <c r="AD1267" s="519"/>
      <c r="AE1267" s="519"/>
      <c r="AF1267" s="519"/>
      <c r="HQ1267" s="519"/>
      <c r="HR1267" s="519"/>
      <c r="HS1267" s="519"/>
      <c r="HT1267" s="519"/>
      <c r="HU1267" s="519"/>
      <c r="HV1267" s="519"/>
      <c r="HW1267" s="519"/>
      <c r="HX1267" s="519"/>
      <c r="HY1267" s="519"/>
      <c r="HZ1267" s="519"/>
      <c r="IA1267" s="519"/>
      <c r="IB1267" s="519"/>
      <c r="IC1267" s="519"/>
      <c r="ID1267" s="519"/>
      <c r="IE1267" s="519"/>
      <c r="IF1267" s="519"/>
      <c r="IG1267" s="519"/>
      <c r="IH1267" s="519"/>
      <c r="II1267" s="519"/>
      <c r="IJ1267" s="519"/>
      <c r="IK1267" s="519"/>
      <c r="IL1267" s="519"/>
      <c r="IM1267" s="519"/>
      <c r="IN1267" s="519"/>
      <c r="IO1267" s="519"/>
      <c r="IP1267" s="519"/>
      <c r="IQ1267" s="519"/>
      <c r="IR1267" s="519"/>
      <c r="IS1267" s="519"/>
      <c r="IT1267" s="519"/>
      <c r="IU1267" s="519"/>
      <c r="IV1267" s="519"/>
    </row>
    <row r="1268" spans="1:256" s="506" customFormat="1" ht="24.75" customHeight="1" hidden="1">
      <c r="A1268" s="541" t="s">
        <v>1017</v>
      </c>
      <c r="B1268" s="363"/>
      <c r="C1268" s="363">
        <f t="shared" si="63"/>
        <v>0</v>
      </c>
      <c r="D1268" s="363"/>
      <c r="E1268" s="542"/>
      <c r="F1268" s="543"/>
      <c r="G1268" s="542"/>
      <c r="H1268" s="518"/>
      <c r="I1268" s="519"/>
      <c r="J1268" s="519"/>
      <c r="K1268" s="519"/>
      <c r="L1268" s="519"/>
      <c r="M1268" s="519"/>
      <c r="N1268" s="519"/>
      <c r="O1268" s="519"/>
      <c r="P1268" s="519"/>
      <c r="Q1268" s="519"/>
      <c r="R1268" s="519"/>
      <c r="S1268" s="519"/>
      <c r="T1268" s="519"/>
      <c r="U1268" s="519"/>
      <c r="V1268" s="519"/>
      <c r="W1268" s="519"/>
      <c r="X1268" s="519"/>
      <c r="Y1268" s="519"/>
      <c r="Z1268" s="519"/>
      <c r="AA1268" s="519"/>
      <c r="AB1268" s="519"/>
      <c r="AC1268" s="519"/>
      <c r="AD1268" s="519"/>
      <c r="AE1268" s="519"/>
      <c r="AF1268" s="519"/>
      <c r="HQ1268" s="519"/>
      <c r="HR1268" s="519"/>
      <c r="HS1268" s="519"/>
      <c r="HT1268" s="519"/>
      <c r="HU1268" s="519"/>
      <c r="HV1268" s="519"/>
      <c r="HW1268" s="519"/>
      <c r="HX1268" s="519"/>
      <c r="HY1268" s="519"/>
      <c r="HZ1268" s="519"/>
      <c r="IA1268" s="519"/>
      <c r="IB1268" s="519"/>
      <c r="IC1268" s="519"/>
      <c r="ID1268" s="519"/>
      <c r="IE1268" s="519"/>
      <c r="IF1268" s="519"/>
      <c r="IG1268" s="519"/>
      <c r="IH1268" s="519"/>
      <c r="II1268" s="519"/>
      <c r="IJ1268" s="519"/>
      <c r="IK1268" s="519"/>
      <c r="IL1268" s="519"/>
      <c r="IM1268" s="519"/>
      <c r="IN1268" s="519"/>
      <c r="IO1268" s="519"/>
      <c r="IP1268" s="519"/>
      <c r="IQ1268" s="519"/>
      <c r="IR1268" s="519"/>
      <c r="IS1268" s="519"/>
      <c r="IT1268" s="519"/>
      <c r="IU1268" s="519"/>
      <c r="IV1268" s="519"/>
    </row>
    <row r="1269" spans="1:256" s="506" customFormat="1" ht="24.75" customHeight="1" hidden="1">
      <c r="A1269" s="541" t="s">
        <v>1018</v>
      </c>
      <c r="B1269" s="363"/>
      <c r="C1269" s="363">
        <f t="shared" si="63"/>
        <v>0</v>
      </c>
      <c r="D1269" s="363"/>
      <c r="E1269" s="542"/>
      <c r="F1269" s="543"/>
      <c r="G1269" s="542"/>
      <c r="H1269" s="518"/>
      <c r="I1269" s="519"/>
      <c r="J1269" s="519"/>
      <c r="K1269" s="519"/>
      <c r="L1269" s="519"/>
      <c r="M1269" s="519"/>
      <c r="N1269" s="519"/>
      <c r="O1269" s="519"/>
      <c r="P1269" s="519"/>
      <c r="Q1269" s="519"/>
      <c r="R1269" s="519"/>
      <c r="S1269" s="519"/>
      <c r="T1269" s="519"/>
      <c r="U1269" s="519"/>
      <c r="V1269" s="519"/>
      <c r="W1269" s="519"/>
      <c r="X1269" s="519"/>
      <c r="Y1269" s="519"/>
      <c r="Z1269" s="519"/>
      <c r="AA1269" s="519"/>
      <c r="AB1269" s="519"/>
      <c r="AC1269" s="519"/>
      <c r="AD1269" s="519"/>
      <c r="AE1269" s="519"/>
      <c r="AF1269" s="519"/>
      <c r="HQ1269" s="519"/>
      <c r="HR1269" s="519"/>
      <c r="HS1269" s="519"/>
      <c r="HT1269" s="519"/>
      <c r="HU1269" s="519"/>
      <c r="HV1269" s="519"/>
      <c r="HW1269" s="519"/>
      <c r="HX1269" s="519"/>
      <c r="HY1269" s="519"/>
      <c r="HZ1269" s="519"/>
      <c r="IA1269" s="519"/>
      <c r="IB1269" s="519"/>
      <c r="IC1269" s="519"/>
      <c r="ID1269" s="519"/>
      <c r="IE1269" s="519"/>
      <c r="IF1269" s="519"/>
      <c r="IG1269" s="519"/>
      <c r="IH1269" s="519"/>
      <c r="II1269" s="519"/>
      <c r="IJ1269" s="519"/>
      <c r="IK1269" s="519"/>
      <c r="IL1269" s="519"/>
      <c r="IM1269" s="519"/>
      <c r="IN1269" s="519"/>
      <c r="IO1269" s="519"/>
      <c r="IP1269" s="519"/>
      <c r="IQ1269" s="519"/>
      <c r="IR1269" s="519"/>
      <c r="IS1269" s="519"/>
      <c r="IT1269" s="519"/>
      <c r="IU1269" s="519"/>
      <c r="IV1269" s="519"/>
    </row>
    <row r="1270" spans="1:256" s="506" customFormat="1" ht="24.75" customHeight="1" hidden="1">
      <c r="A1270" s="541" t="s">
        <v>1019</v>
      </c>
      <c r="B1270" s="363"/>
      <c r="C1270" s="363">
        <f t="shared" si="63"/>
        <v>0</v>
      </c>
      <c r="D1270" s="363"/>
      <c r="E1270" s="542"/>
      <c r="F1270" s="543"/>
      <c r="G1270" s="542"/>
      <c r="H1270" s="518"/>
      <c r="I1270" s="519"/>
      <c r="J1270" s="519"/>
      <c r="K1270" s="519"/>
      <c r="L1270" s="519"/>
      <c r="M1270" s="519"/>
      <c r="N1270" s="519"/>
      <c r="O1270" s="519"/>
      <c r="P1270" s="519"/>
      <c r="Q1270" s="519"/>
      <c r="R1270" s="519"/>
      <c r="S1270" s="519"/>
      <c r="T1270" s="519"/>
      <c r="U1270" s="519"/>
      <c r="V1270" s="519"/>
      <c r="W1270" s="519"/>
      <c r="X1270" s="519"/>
      <c r="Y1270" s="519"/>
      <c r="Z1270" s="519"/>
      <c r="AA1270" s="519"/>
      <c r="AB1270" s="519"/>
      <c r="AC1270" s="519"/>
      <c r="AD1270" s="519"/>
      <c r="AE1270" s="519"/>
      <c r="AF1270" s="519"/>
      <c r="HQ1270" s="519"/>
      <c r="HR1270" s="519"/>
      <c r="HS1270" s="519"/>
      <c r="HT1270" s="519"/>
      <c r="HU1270" s="519"/>
      <c r="HV1270" s="519"/>
      <c r="HW1270" s="519"/>
      <c r="HX1270" s="519"/>
      <c r="HY1270" s="519"/>
      <c r="HZ1270" s="519"/>
      <c r="IA1270" s="519"/>
      <c r="IB1270" s="519"/>
      <c r="IC1270" s="519"/>
      <c r="ID1270" s="519"/>
      <c r="IE1270" s="519"/>
      <c r="IF1270" s="519"/>
      <c r="IG1270" s="519"/>
      <c r="IH1270" s="519"/>
      <c r="II1270" s="519"/>
      <c r="IJ1270" s="519"/>
      <c r="IK1270" s="519"/>
      <c r="IL1270" s="519"/>
      <c r="IM1270" s="519"/>
      <c r="IN1270" s="519"/>
      <c r="IO1270" s="519"/>
      <c r="IP1270" s="519"/>
      <c r="IQ1270" s="519"/>
      <c r="IR1270" s="519"/>
      <c r="IS1270" s="519"/>
      <c r="IT1270" s="519"/>
      <c r="IU1270" s="519"/>
      <c r="IV1270" s="519"/>
    </row>
    <row r="1271" spans="1:8" s="508" customFormat="1" ht="24.75" customHeight="1" hidden="1">
      <c r="A1271" s="541" t="s">
        <v>1020</v>
      </c>
      <c r="B1271" s="363"/>
      <c r="C1271" s="363">
        <f t="shared" si="63"/>
        <v>0</v>
      </c>
      <c r="D1271" s="363"/>
      <c r="E1271" s="542"/>
      <c r="F1271" s="543"/>
      <c r="G1271" s="542"/>
      <c r="H1271" s="544"/>
    </row>
    <row r="1272" spans="1:256" s="509" customFormat="1" ht="24.75" customHeight="1" hidden="1">
      <c r="A1272" s="541" t="s">
        <v>1021</v>
      </c>
      <c r="B1272" s="363"/>
      <c r="C1272" s="363">
        <f t="shared" si="63"/>
        <v>0</v>
      </c>
      <c r="D1272" s="363"/>
      <c r="E1272" s="542"/>
      <c r="F1272" s="543"/>
      <c r="G1272" s="542"/>
      <c r="H1272" s="518"/>
      <c r="I1272" s="519"/>
      <c r="J1272" s="519"/>
      <c r="K1272" s="519"/>
      <c r="L1272" s="519"/>
      <c r="M1272" s="519"/>
      <c r="N1272" s="519"/>
      <c r="O1272" s="519"/>
      <c r="P1272" s="519"/>
      <c r="Q1272" s="519"/>
      <c r="R1272" s="519"/>
      <c r="S1272" s="519"/>
      <c r="T1272" s="519"/>
      <c r="U1272" s="519"/>
      <c r="V1272" s="519"/>
      <c r="W1272" s="519"/>
      <c r="X1272" s="519"/>
      <c r="Y1272" s="519"/>
      <c r="Z1272" s="519"/>
      <c r="AA1272" s="519"/>
      <c r="AB1272" s="519"/>
      <c r="AC1272" s="519"/>
      <c r="AD1272" s="519"/>
      <c r="AE1272" s="519"/>
      <c r="AF1272" s="519"/>
      <c r="HQ1272" s="519"/>
      <c r="HR1272" s="519"/>
      <c r="HS1272" s="519"/>
      <c r="HT1272" s="519"/>
      <c r="HU1272" s="519"/>
      <c r="HV1272" s="519"/>
      <c r="HW1272" s="519"/>
      <c r="HX1272" s="519"/>
      <c r="HY1272" s="519"/>
      <c r="HZ1272" s="519"/>
      <c r="IA1272" s="519"/>
      <c r="IB1272" s="519"/>
      <c r="IC1272" s="519"/>
      <c r="ID1272" s="519"/>
      <c r="IE1272" s="519"/>
      <c r="IF1272" s="519"/>
      <c r="IG1272" s="519"/>
      <c r="IH1272" s="519"/>
      <c r="II1272" s="519"/>
      <c r="IJ1272" s="519"/>
      <c r="IK1272" s="519"/>
      <c r="IL1272" s="519"/>
      <c r="IM1272" s="519"/>
      <c r="IN1272" s="519"/>
      <c r="IO1272" s="519"/>
      <c r="IP1272" s="519"/>
      <c r="IQ1272" s="519"/>
      <c r="IR1272" s="519"/>
      <c r="IS1272" s="519"/>
      <c r="IT1272" s="519"/>
      <c r="IU1272" s="519"/>
      <c r="IV1272" s="519"/>
    </row>
    <row r="1273" spans="1:256" s="511" customFormat="1" ht="24.75" customHeight="1" hidden="1">
      <c r="A1273" s="541" t="s">
        <v>1022</v>
      </c>
      <c r="B1273" s="363"/>
      <c r="C1273" s="363">
        <f t="shared" si="63"/>
        <v>0</v>
      </c>
      <c r="D1273" s="363"/>
      <c r="E1273" s="542"/>
      <c r="F1273" s="543"/>
      <c r="G1273" s="542"/>
      <c r="H1273" s="518"/>
      <c r="I1273" s="519"/>
      <c r="J1273" s="519"/>
      <c r="K1273" s="519"/>
      <c r="L1273" s="519"/>
      <c r="M1273" s="519"/>
      <c r="N1273" s="519"/>
      <c r="O1273" s="519"/>
      <c r="P1273" s="519"/>
      <c r="Q1273" s="519"/>
      <c r="R1273" s="519"/>
      <c r="S1273" s="519"/>
      <c r="T1273" s="519"/>
      <c r="U1273" s="519"/>
      <c r="V1273" s="519"/>
      <c r="W1273" s="519"/>
      <c r="X1273" s="519"/>
      <c r="Y1273" s="519"/>
      <c r="Z1273" s="519"/>
      <c r="AA1273" s="519"/>
      <c r="AB1273" s="519"/>
      <c r="AC1273" s="519"/>
      <c r="AD1273" s="519"/>
      <c r="AE1273" s="519"/>
      <c r="AF1273" s="519"/>
      <c r="HQ1273" s="519"/>
      <c r="HR1273" s="519"/>
      <c r="HS1273" s="519"/>
      <c r="HT1273" s="519"/>
      <c r="HU1273" s="519"/>
      <c r="HV1273" s="519"/>
      <c r="HW1273" s="519"/>
      <c r="HX1273" s="519"/>
      <c r="HY1273" s="519"/>
      <c r="HZ1273" s="519"/>
      <c r="IA1273" s="519"/>
      <c r="IB1273" s="519"/>
      <c r="IC1273" s="519"/>
      <c r="ID1273" s="519"/>
      <c r="IE1273" s="519"/>
      <c r="IF1273" s="519"/>
      <c r="IG1273" s="519"/>
      <c r="IH1273" s="519"/>
      <c r="II1273" s="519"/>
      <c r="IJ1273" s="519"/>
      <c r="IK1273" s="519"/>
      <c r="IL1273" s="519"/>
      <c r="IM1273" s="519"/>
      <c r="IN1273" s="519"/>
      <c r="IO1273" s="519"/>
      <c r="IP1273" s="519"/>
      <c r="IQ1273" s="519"/>
      <c r="IR1273" s="519"/>
      <c r="IS1273" s="519"/>
      <c r="IT1273" s="519"/>
      <c r="IU1273" s="519"/>
      <c r="IV1273" s="519"/>
    </row>
    <row r="1274" spans="1:256" s="506" customFormat="1" ht="24.75" customHeight="1" hidden="1">
      <c r="A1274" s="541" t="s">
        <v>1023</v>
      </c>
      <c r="B1274" s="363"/>
      <c r="C1274" s="363">
        <f t="shared" si="63"/>
        <v>0</v>
      </c>
      <c r="D1274" s="363"/>
      <c r="E1274" s="542"/>
      <c r="F1274" s="543"/>
      <c r="G1274" s="542"/>
      <c r="H1274" s="518"/>
      <c r="I1274" s="519"/>
      <c r="J1274" s="519"/>
      <c r="K1274" s="519"/>
      <c r="L1274" s="519"/>
      <c r="M1274" s="519"/>
      <c r="N1274" s="519"/>
      <c r="O1274" s="519"/>
      <c r="P1274" s="519"/>
      <c r="Q1274" s="519"/>
      <c r="R1274" s="519"/>
      <c r="S1274" s="519"/>
      <c r="T1274" s="519"/>
      <c r="U1274" s="519"/>
      <c r="V1274" s="519"/>
      <c r="W1274" s="519"/>
      <c r="X1274" s="519"/>
      <c r="Y1274" s="519"/>
      <c r="Z1274" s="519"/>
      <c r="AA1274" s="519"/>
      <c r="AB1274" s="519"/>
      <c r="AC1274" s="519"/>
      <c r="AD1274" s="519"/>
      <c r="AE1274" s="519"/>
      <c r="AF1274" s="519"/>
      <c r="HQ1274" s="519"/>
      <c r="HR1274" s="519"/>
      <c r="HS1274" s="519"/>
      <c r="HT1274" s="519"/>
      <c r="HU1274" s="519"/>
      <c r="HV1274" s="519"/>
      <c r="HW1274" s="519"/>
      <c r="HX1274" s="519"/>
      <c r="HY1274" s="519"/>
      <c r="HZ1274" s="519"/>
      <c r="IA1274" s="519"/>
      <c r="IB1274" s="519"/>
      <c r="IC1274" s="519"/>
      <c r="ID1274" s="519"/>
      <c r="IE1274" s="519"/>
      <c r="IF1274" s="519"/>
      <c r="IG1274" s="519"/>
      <c r="IH1274" s="519"/>
      <c r="II1274" s="519"/>
      <c r="IJ1274" s="519"/>
      <c r="IK1274" s="519"/>
      <c r="IL1274" s="519"/>
      <c r="IM1274" s="519"/>
      <c r="IN1274" s="519"/>
      <c r="IO1274" s="519"/>
      <c r="IP1274" s="519"/>
      <c r="IQ1274" s="519"/>
      <c r="IR1274" s="519"/>
      <c r="IS1274" s="519"/>
      <c r="IT1274" s="519"/>
      <c r="IU1274" s="519"/>
      <c r="IV1274" s="519"/>
    </row>
    <row r="1275" spans="1:256" s="506" customFormat="1" ht="24.75" customHeight="1" hidden="1">
      <c r="A1275" s="541" t="s">
        <v>1024</v>
      </c>
      <c r="B1275" s="363"/>
      <c r="C1275" s="363">
        <f t="shared" si="63"/>
        <v>0</v>
      </c>
      <c r="D1275" s="363"/>
      <c r="E1275" s="542"/>
      <c r="F1275" s="543"/>
      <c r="G1275" s="542"/>
      <c r="H1275" s="518"/>
      <c r="I1275" s="519"/>
      <c r="J1275" s="519"/>
      <c r="K1275" s="519"/>
      <c r="L1275" s="519"/>
      <c r="M1275" s="519"/>
      <c r="N1275" s="519"/>
      <c r="O1275" s="519"/>
      <c r="P1275" s="519"/>
      <c r="Q1275" s="519"/>
      <c r="R1275" s="519"/>
      <c r="S1275" s="519"/>
      <c r="T1275" s="519"/>
      <c r="U1275" s="519"/>
      <c r="V1275" s="519"/>
      <c r="W1275" s="519"/>
      <c r="X1275" s="519"/>
      <c r="Y1275" s="519"/>
      <c r="Z1275" s="519"/>
      <c r="AA1275" s="519"/>
      <c r="AB1275" s="519"/>
      <c r="AC1275" s="519"/>
      <c r="AD1275" s="519"/>
      <c r="AE1275" s="519"/>
      <c r="AF1275" s="519"/>
      <c r="HQ1275" s="519"/>
      <c r="HR1275" s="519"/>
      <c r="HS1275" s="519"/>
      <c r="HT1275" s="519"/>
      <c r="HU1275" s="519"/>
      <c r="HV1275" s="519"/>
      <c r="HW1275" s="519"/>
      <c r="HX1275" s="519"/>
      <c r="HY1275" s="519"/>
      <c r="HZ1275" s="519"/>
      <c r="IA1275" s="519"/>
      <c r="IB1275" s="519"/>
      <c r="IC1275" s="519"/>
      <c r="ID1275" s="519"/>
      <c r="IE1275" s="519"/>
      <c r="IF1275" s="519"/>
      <c r="IG1275" s="519"/>
      <c r="IH1275" s="519"/>
      <c r="II1275" s="519"/>
      <c r="IJ1275" s="519"/>
      <c r="IK1275" s="519"/>
      <c r="IL1275" s="519"/>
      <c r="IM1275" s="519"/>
      <c r="IN1275" s="519"/>
      <c r="IO1275" s="519"/>
      <c r="IP1275" s="519"/>
      <c r="IQ1275" s="519"/>
      <c r="IR1275" s="519"/>
      <c r="IS1275" s="519"/>
      <c r="IT1275" s="519"/>
      <c r="IU1275" s="519"/>
      <c r="IV1275" s="519"/>
    </row>
    <row r="1276" spans="1:256" s="506" customFormat="1" ht="24.75" customHeight="1" hidden="1">
      <c r="A1276" s="541" t="s">
        <v>1025</v>
      </c>
      <c r="B1276" s="363"/>
      <c r="C1276" s="363">
        <f t="shared" si="63"/>
        <v>0</v>
      </c>
      <c r="D1276" s="363"/>
      <c r="E1276" s="542"/>
      <c r="F1276" s="543"/>
      <c r="G1276" s="542"/>
      <c r="H1276" s="518"/>
      <c r="I1276" s="519"/>
      <c r="J1276" s="519"/>
      <c r="K1276" s="519"/>
      <c r="L1276" s="519"/>
      <c r="M1276" s="519"/>
      <c r="N1276" s="519"/>
      <c r="O1276" s="519"/>
      <c r="P1276" s="519"/>
      <c r="Q1276" s="519"/>
      <c r="R1276" s="519"/>
      <c r="S1276" s="519"/>
      <c r="T1276" s="519"/>
      <c r="U1276" s="519"/>
      <c r="V1276" s="519"/>
      <c r="W1276" s="519"/>
      <c r="X1276" s="519"/>
      <c r="Y1276" s="519"/>
      <c r="Z1276" s="519"/>
      <c r="AA1276" s="519"/>
      <c r="AB1276" s="519"/>
      <c r="AC1276" s="519"/>
      <c r="AD1276" s="519"/>
      <c r="AE1276" s="519"/>
      <c r="AF1276" s="519"/>
      <c r="HQ1276" s="519"/>
      <c r="HR1276" s="519"/>
      <c r="HS1276" s="519"/>
      <c r="HT1276" s="519"/>
      <c r="HU1276" s="519"/>
      <c r="HV1276" s="519"/>
      <c r="HW1276" s="519"/>
      <c r="HX1276" s="519"/>
      <c r="HY1276" s="519"/>
      <c r="HZ1276" s="519"/>
      <c r="IA1276" s="519"/>
      <c r="IB1276" s="519"/>
      <c r="IC1276" s="519"/>
      <c r="ID1276" s="519"/>
      <c r="IE1276" s="519"/>
      <c r="IF1276" s="519"/>
      <c r="IG1276" s="519"/>
      <c r="IH1276" s="519"/>
      <c r="II1276" s="519"/>
      <c r="IJ1276" s="519"/>
      <c r="IK1276" s="519"/>
      <c r="IL1276" s="519"/>
      <c r="IM1276" s="519"/>
      <c r="IN1276" s="519"/>
      <c r="IO1276" s="519"/>
      <c r="IP1276" s="519"/>
      <c r="IQ1276" s="519"/>
      <c r="IR1276" s="519"/>
      <c r="IS1276" s="519"/>
      <c r="IT1276" s="519"/>
      <c r="IU1276" s="519"/>
      <c r="IV1276" s="519"/>
    </row>
    <row r="1277" spans="1:256" s="506" customFormat="1" ht="24.75" customHeight="1" hidden="1">
      <c r="A1277" s="541" t="s">
        <v>1026</v>
      </c>
      <c r="B1277" s="363"/>
      <c r="C1277" s="363">
        <f t="shared" si="63"/>
        <v>0</v>
      </c>
      <c r="D1277" s="363"/>
      <c r="E1277" s="542"/>
      <c r="F1277" s="543"/>
      <c r="G1277" s="542"/>
      <c r="H1277" s="518"/>
      <c r="I1277" s="519"/>
      <c r="J1277" s="519"/>
      <c r="K1277" s="519"/>
      <c r="L1277" s="519"/>
      <c r="M1277" s="519"/>
      <c r="N1277" s="519"/>
      <c r="O1277" s="519"/>
      <c r="P1277" s="519"/>
      <c r="Q1277" s="519"/>
      <c r="R1277" s="519"/>
      <c r="S1277" s="519"/>
      <c r="T1277" s="519"/>
      <c r="U1277" s="519"/>
      <c r="V1277" s="519"/>
      <c r="W1277" s="519"/>
      <c r="X1277" s="519"/>
      <c r="Y1277" s="519"/>
      <c r="Z1277" s="519"/>
      <c r="AA1277" s="519"/>
      <c r="AB1277" s="519"/>
      <c r="AC1277" s="519"/>
      <c r="AD1277" s="519"/>
      <c r="AE1277" s="519"/>
      <c r="AF1277" s="519"/>
      <c r="HQ1277" s="519"/>
      <c r="HR1277" s="519"/>
      <c r="HS1277" s="519"/>
      <c r="HT1277" s="519"/>
      <c r="HU1277" s="519"/>
      <c r="HV1277" s="519"/>
      <c r="HW1277" s="519"/>
      <c r="HX1277" s="519"/>
      <c r="HY1277" s="519"/>
      <c r="HZ1277" s="519"/>
      <c r="IA1277" s="519"/>
      <c r="IB1277" s="519"/>
      <c r="IC1277" s="519"/>
      <c r="ID1277" s="519"/>
      <c r="IE1277" s="519"/>
      <c r="IF1277" s="519"/>
      <c r="IG1277" s="519"/>
      <c r="IH1277" s="519"/>
      <c r="II1277" s="519"/>
      <c r="IJ1277" s="519"/>
      <c r="IK1277" s="519"/>
      <c r="IL1277" s="519"/>
      <c r="IM1277" s="519"/>
      <c r="IN1277" s="519"/>
      <c r="IO1277" s="519"/>
      <c r="IP1277" s="519"/>
      <c r="IQ1277" s="519"/>
      <c r="IR1277" s="519"/>
      <c r="IS1277" s="519"/>
      <c r="IT1277" s="519"/>
      <c r="IU1277" s="519"/>
      <c r="IV1277" s="519"/>
    </row>
    <row r="1278" spans="1:8" s="508" customFormat="1" ht="24.75" customHeight="1">
      <c r="A1278" s="534" t="s">
        <v>1027</v>
      </c>
      <c r="B1278" s="360">
        <f>B1279+B1291+B1297+B1303+B1311+B1324+B1328+B1334</f>
        <v>868</v>
      </c>
      <c r="C1278" s="360">
        <f t="shared" si="63"/>
        <v>1360</v>
      </c>
      <c r="D1278" s="360">
        <f>D1279+D1291+D1297+D1303+D1311+D1324+D1328+D1334</f>
        <v>992</v>
      </c>
      <c r="E1278" s="536">
        <f>D1278/C1278</f>
        <v>0.7294117647058823</v>
      </c>
      <c r="F1278" s="539">
        <f>F1279+F1291+F1297+F1303+F1311+F1324+F1328+F1334</f>
        <v>953</v>
      </c>
      <c r="G1278" s="536">
        <f>(D1278-F1278)/F1278</f>
        <v>0.040923399790136414</v>
      </c>
      <c r="H1278" s="540">
        <f>H1279+H1291+H1297+H1303+H1311+H1324+H1328+H1334</f>
        <v>368</v>
      </c>
    </row>
    <row r="1279" spans="1:8" s="508" customFormat="1" ht="24.75" customHeight="1">
      <c r="A1279" s="534" t="s">
        <v>1028</v>
      </c>
      <c r="B1279" s="360">
        <f>SUM(B1280:B1290)</f>
        <v>569</v>
      </c>
      <c r="C1279" s="360">
        <f t="shared" si="63"/>
        <v>831</v>
      </c>
      <c r="D1279" s="360">
        <f>SUM(D1280:D1290)</f>
        <v>591</v>
      </c>
      <c r="E1279" s="536">
        <f>D1279/C1279</f>
        <v>0.7111913357400722</v>
      </c>
      <c r="F1279" s="539">
        <f>SUM(F1280:F1290)</f>
        <v>726</v>
      </c>
      <c r="G1279" s="536">
        <f>(D1279-F1279)/F1279</f>
        <v>-0.1859504132231405</v>
      </c>
      <c r="H1279" s="540">
        <f>SUM(H1280:H1290)</f>
        <v>240</v>
      </c>
    </row>
    <row r="1280" spans="1:8" s="508" customFormat="1" ht="24.75" customHeight="1">
      <c r="A1280" s="541" t="s">
        <v>45</v>
      </c>
      <c r="B1280" s="363">
        <v>395</v>
      </c>
      <c r="C1280" s="363">
        <f t="shared" si="63"/>
        <v>405</v>
      </c>
      <c r="D1280" s="25">
        <v>405</v>
      </c>
      <c r="E1280" s="542">
        <f>D1280/C1280</f>
        <v>1</v>
      </c>
      <c r="F1280" s="543">
        <v>356</v>
      </c>
      <c r="G1280" s="542">
        <f>(D1280-F1280)/F1280</f>
        <v>0.13764044943820225</v>
      </c>
      <c r="H1280" s="544"/>
    </row>
    <row r="1281" spans="1:256" s="506" customFormat="1" ht="24.75" customHeight="1">
      <c r="A1281" s="541" t="s">
        <v>46</v>
      </c>
      <c r="B1281" s="363"/>
      <c r="C1281" s="363">
        <f t="shared" si="63"/>
        <v>0</v>
      </c>
      <c r="D1281" s="25"/>
      <c r="E1281" s="542"/>
      <c r="F1281" s="543">
        <v>0</v>
      </c>
      <c r="G1281" s="542"/>
      <c r="H1281" s="518"/>
      <c r="I1281" s="519"/>
      <c r="J1281" s="519"/>
      <c r="K1281" s="519"/>
      <c r="L1281" s="519"/>
      <c r="M1281" s="519"/>
      <c r="N1281" s="519"/>
      <c r="O1281" s="519"/>
      <c r="P1281" s="519"/>
      <c r="Q1281" s="519"/>
      <c r="R1281" s="519"/>
      <c r="S1281" s="519"/>
      <c r="T1281" s="519"/>
      <c r="U1281" s="519"/>
      <c r="V1281" s="519"/>
      <c r="W1281" s="519"/>
      <c r="X1281" s="519"/>
      <c r="Y1281" s="519"/>
      <c r="Z1281" s="519"/>
      <c r="AA1281" s="519"/>
      <c r="AB1281" s="519"/>
      <c r="AC1281" s="519"/>
      <c r="AD1281" s="519"/>
      <c r="AE1281" s="519"/>
      <c r="AF1281" s="519"/>
      <c r="HQ1281" s="519"/>
      <c r="HR1281" s="519"/>
      <c r="HS1281" s="519"/>
      <c r="HT1281" s="519"/>
      <c r="HU1281" s="519"/>
      <c r="HV1281" s="519"/>
      <c r="HW1281" s="519"/>
      <c r="HX1281" s="519"/>
      <c r="HY1281" s="519"/>
      <c r="HZ1281" s="519"/>
      <c r="IA1281" s="519"/>
      <c r="IB1281" s="519"/>
      <c r="IC1281" s="519"/>
      <c r="ID1281" s="519"/>
      <c r="IE1281" s="519"/>
      <c r="IF1281" s="519"/>
      <c r="IG1281" s="519"/>
      <c r="IH1281" s="519"/>
      <c r="II1281" s="519"/>
      <c r="IJ1281" s="519"/>
      <c r="IK1281" s="519"/>
      <c r="IL1281" s="519"/>
      <c r="IM1281" s="519"/>
      <c r="IN1281" s="519"/>
      <c r="IO1281" s="519"/>
      <c r="IP1281" s="519"/>
      <c r="IQ1281" s="519"/>
      <c r="IR1281" s="519"/>
      <c r="IS1281" s="519"/>
      <c r="IT1281" s="519"/>
      <c r="IU1281" s="519"/>
      <c r="IV1281" s="519"/>
    </row>
    <row r="1282" spans="1:256" s="511" customFormat="1" ht="24.75" customHeight="1" hidden="1">
      <c r="A1282" s="541" t="s">
        <v>47</v>
      </c>
      <c r="B1282" s="363"/>
      <c r="C1282" s="363">
        <f t="shared" si="63"/>
        <v>0</v>
      </c>
      <c r="D1282" s="25"/>
      <c r="E1282" s="542"/>
      <c r="F1282" s="543">
        <v>0</v>
      </c>
      <c r="G1282" s="542"/>
      <c r="H1282" s="518"/>
      <c r="I1282" s="519"/>
      <c r="J1282" s="519"/>
      <c r="K1282" s="519"/>
      <c r="L1282" s="519"/>
      <c r="M1282" s="519"/>
      <c r="N1282" s="519"/>
      <c r="O1282" s="519"/>
      <c r="P1282" s="519"/>
      <c r="Q1282" s="519"/>
      <c r="R1282" s="519"/>
      <c r="S1282" s="519"/>
      <c r="T1282" s="519"/>
      <c r="U1282" s="519"/>
      <c r="V1282" s="519"/>
      <c r="W1282" s="519"/>
      <c r="X1282" s="519"/>
      <c r="Y1282" s="519"/>
      <c r="Z1282" s="519"/>
      <c r="AA1282" s="519"/>
      <c r="AB1282" s="519"/>
      <c r="AC1282" s="519"/>
      <c r="AD1282" s="519"/>
      <c r="AE1282" s="519"/>
      <c r="AF1282" s="519"/>
      <c r="HQ1282" s="519"/>
      <c r="HR1282" s="519"/>
      <c r="HS1282" s="519"/>
      <c r="HT1282" s="519"/>
      <c r="HU1282" s="519"/>
      <c r="HV1282" s="519"/>
      <c r="HW1282" s="519"/>
      <c r="HX1282" s="519"/>
      <c r="HY1282" s="519"/>
      <c r="HZ1282" s="519"/>
      <c r="IA1282" s="519"/>
      <c r="IB1282" s="519"/>
      <c r="IC1282" s="519"/>
      <c r="ID1282" s="519"/>
      <c r="IE1282" s="519"/>
      <c r="IF1282" s="519"/>
      <c r="IG1282" s="519"/>
      <c r="IH1282" s="519"/>
      <c r="II1282" s="519"/>
      <c r="IJ1282" s="519"/>
      <c r="IK1282" s="519"/>
      <c r="IL1282" s="519"/>
      <c r="IM1282" s="519"/>
      <c r="IN1282" s="519"/>
      <c r="IO1282" s="519"/>
      <c r="IP1282" s="519"/>
      <c r="IQ1282" s="519"/>
      <c r="IR1282" s="519"/>
      <c r="IS1282" s="519"/>
      <c r="IT1282" s="519"/>
      <c r="IU1282" s="519"/>
      <c r="IV1282" s="519"/>
    </row>
    <row r="1283" spans="1:256" s="506" customFormat="1" ht="24.75" customHeight="1" hidden="1">
      <c r="A1283" s="541" t="s">
        <v>1029</v>
      </c>
      <c r="B1283" s="363"/>
      <c r="C1283" s="363">
        <f t="shared" si="63"/>
        <v>0</v>
      </c>
      <c r="D1283" s="25"/>
      <c r="E1283" s="542"/>
      <c r="F1283" s="543">
        <v>0</v>
      </c>
      <c r="G1283" s="542"/>
      <c r="H1283" s="518"/>
      <c r="I1283" s="519"/>
      <c r="J1283" s="519"/>
      <c r="K1283" s="519"/>
      <c r="L1283" s="519"/>
      <c r="M1283" s="519"/>
      <c r="N1283" s="519"/>
      <c r="O1283" s="519"/>
      <c r="P1283" s="519"/>
      <c r="Q1283" s="519"/>
      <c r="R1283" s="519"/>
      <c r="S1283" s="519"/>
      <c r="T1283" s="519"/>
      <c r="U1283" s="519"/>
      <c r="V1283" s="519"/>
      <c r="W1283" s="519"/>
      <c r="X1283" s="519"/>
      <c r="Y1283" s="519"/>
      <c r="Z1283" s="519"/>
      <c r="AA1283" s="519"/>
      <c r="AB1283" s="519"/>
      <c r="AC1283" s="519"/>
      <c r="AD1283" s="519"/>
      <c r="AE1283" s="519"/>
      <c r="AF1283" s="519"/>
      <c r="HQ1283" s="519"/>
      <c r="HR1283" s="519"/>
      <c r="HS1283" s="519"/>
      <c r="HT1283" s="519"/>
      <c r="HU1283" s="519"/>
      <c r="HV1283" s="519"/>
      <c r="HW1283" s="519"/>
      <c r="HX1283" s="519"/>
      <c r="HY1283" s="519"/>
      <c r="HZ1283" s="519"/>
      <c r="IA1283" s="519"/>
      <c r="IB1283" s="519"/>
      <c r="IC1283" s="519"/>
      <c r="ID1283" s="519"/>
      <c r="IE1283" s="519"/>
      <c r="IF1283" s="519"/>
      <c r="IG1283" s="519"/>
      <c r="IH1283" s="519"/>
      <c r="II1283" s="519"/>
      <c r="IJ1283" s="519"/>
      <c r="IK1283" s="519"/>
      <c r="IL1283" s="519"/>
      <c r="IM1283" s="519"/>
      <c r="IN1283" s="519"/>
      <c r="IO1283" s="519"/>
      <c r="IP1283" s="519"/>
      <c r="IQ1283" s="519"/>
      <c r="IR1283" s="519"/>
      <c r="IS1283" s="519"/>
      <c r="IT1283" s="519"/>
      <c r="IU1283" s="519"/>
      <c r="IV1283" s="519"/>
    </row>
    <row r="1284" spans="1:256" s="506" customFormat="1" ht="24.75" customHeight="1" hidden="1">
      <c r="A1284" s="541" t="s">
        <v>1030</v>
      </c>
      <c r="B1284" s="363"/>
      <c r="C1284" s="363">
        <f t="shared" si="63"/>
        <v>0</v>
      </c>
      <c r="D1284" s="25"/>
      <c r="E1284" s="542"/>
      <c r="F1284" s="543">
        <v>0</v>
      </c>
      <c r="G1284" s="542"/>
      <c r="H1284" s="518"/>
      <c r="I1284" s="519"/>
      <c r="J1284" s="519"/>
      <c r="K1284" s="519"/>
      <c r="L1284" s="519"/>
      <c r="M1284" s="519"/>
      <c r="N1284" s="519"/>
      <c r="O1284" s="519"/>
      <c r="P1284" s="519"/>
      <c r="Q1284" s="519"/>
      <c r="R1284" s="519"/>
      <c r="S1284" s="519"/>
      <c r="T1284" s="519"/>
      <c r="U1284" s="519"/>
      <c r="V1284" s="519"/>
      <c r="W1284" s="519"/>
      <c r="X1284" s="519"/>
      <c r="Y1284" s="519"/>
      <c r="Z1284" s="519"/>
      <c r="AA1284" s="519"/>
      <c r="AB1284" s="519"/>
      <c r="AC1284" s="519"/>
      <c r="AD1284" s="519"/>
      <c r="AE1284" s="519"/>
      <c r="AF1284" s="519"/>
      <c r="HQ1284" s="519"/>
      <c r="HR1284" s="519"/>
      <c r="HS1284" s="519"/>
      <c r="HT1284" s="519"/>
      <c r="HU1284" s="519"/>
      <c r="HV1284" s="519"/>
      <c r="HW1284" s="519"/>
      <c r="HX1284" s="519"/>
      <c r="HY1284" s="519"/>
      <c r="HZ1284" s="519"/>
      <c r="IA1284" s="519"/>
      <c r="IB1284" s="519"/>
      <c r="IC1284" s="519"/>
      <c r="ID1284" s="519"/>
      <c r="IE1284" s="519"/>
      <c r="IF1284" s="519"/>
      <c r="IG1284" s="519"/>
      <c r="IH1284" s="519"/>
      <c r="II1284" s="519"/>
      <c r="IJ1284" s="519"/>
      <c r="IK1284" s="519"/>
      <c r="IL1284" s="519"/>
      <c r="IM1284" s="519"/>
      <c r="IN1284" s="519"/>
      <c r="IO1284" s="519"/>
      <c r="IP1284" s="519"/>
      <c r="IQ1284" s="519"/>
      <c r="IR1284" s="519"/>
      <c r="IS1284" s="519"/>
      <c r="IT1284" s="519"/>
      <c r="IU1284" s="519"/>
      <c r="IV1284" s="519"/>
    </row>
    <row r="1285" spans="1:256" s="506" customFormat="1" ht="24.75" customHeight="1" hidden="1">
      <c r="A1285" s="541" t="s">
        <v>1031</v>
      </c>
      <c r="B1285" s="363"/>
      <c r="C1285" s="363">
        <f t="shared" si="63"/>
        <v>0</v>
      </c>
      <c r="D1285" s="25"/>
      <c r="E1285" s="542"/>
      <c r="F1285" s="543">
        <v>0</v>
      </c>
      <c r="G1285" s="542"/>
      <c r="H1285" s="518"/>
      <c r="I1285" s="519"/>
      <c r="J1285" s="519"/>
      <c r="K1285" s="519"/>
      <c r="L1285" s="519"/>
      <c r="M1285" s="519"/>
      <c r="N1285" s="519"/>
      <c r="O1285" s="519"/>
      <c r="P1285" s="519"/>
      <c r="Q1285" s="519"/>
      <c r="R1285" s="519"/>
      <c r="S1285" s="519"/>
      <c r="T1285" s="519"/>
      <c r="U1285" s="519"/>
      <c r="V1285" s="519"/>
      <c r="W1285" s="519"/>
      <c r="X1285" s="519"/>
      <c r="Y1285" s="519"/>
      <c r="Z1285" s="519"/>
      <c r="AA1285" s="519"/>
      <c r="AB1285" s="519"/>
      <c r="AC1285" s="519"/>
      <c r="AD1285" s="519"/>
      <c r="AE1285" s="519"/>
      <c r="AF1285" s="519"/>
      <c r="HQ1285" s="519"/>
      <c r="HR1285" s="519"/>
      <c r="HS1285" s="519"/>
      <c r="HT1285" s="519"/>
      <c r="HU1285" s="519"/>
      <c r="HV1285" s="519"/>
      <c r="HW1285" s="519"/>
      <c r="HX1285" s="519"/>
      <c r="HY1285" s="519"/>
      <c r="HZ1285" s="519"/>
      <c r="IA1285" s="519"/>
      <c r="IB1285" s="519"/>
      <c r="IC1285" s="519"/>
      <c r="ID1285" s="519"/>
      <c r="IE1285" s="519"/>
      <c r="IF1285" s="519"/>
      <c r="IG1285" s="519"/>
      <c r="IH1285" s="519"/>
      <c r="II1285" s="519"/>
      <c r="IJ1285" s="519"/>
      <c r="IK1285" s="519"/>
      <c r="IL1285" s="519"/>
      <c r="IM1285" s="519"/>
      <c r="IN1285" s="519"/>
      <c r="IO1285" s="519"/>
      <c r="IP1285" s="519"/>
      <c r="IQ1285" s="519"/>
      <c r="IR1285" s="519"/>
      <c r="IS1285" s="519"/>
      <c r="IT1285" s="519"/>
      <c r="IU1285" s="519"/>
      <c r="IV1285" s="519"/>
    </row>
    <row r="1286" spans="1:256" s="509" customFormat="1" ht="24.75" customHeight="1" hidden="1">
      <c r="A1286" s="541" t="s">
        <v>1032</v>
      </c>
      <c r="B1286" s="363"/>
      <c r="C1286" s="363">
        <f t="shared" si="63"/>
        <v>0</v>
      </c>
      <c r="D1286" s="25"/>
      <c r="E1286" s="542"/>
      <c r="F1286" s="543">
        <v>0</v>
      </c>
      <c r="G1286" s="542"/>
      <c r="H1286" s="518"/>
      <c r="I1286" s="519"/>
      <c r="J1286" s="519"/>
      <c r="K1286" s="519"/>
      <c r="L1286" s="519"/>
      <c r="M1286" s="519"/>
      <c r="N1286" s="519"/>
      <c r="O1286" s="519"/>
      <c r="P1286" s="519"/>
      <c r="Q1286" s="519"/>
      <c r="R1286" s="519"/>
      <c r="S1286" s="519"/>
      <c r="T1286" s="519"/>
      <c r="U1286" s="519"/>
      <c r="V1286" s="519"/>
      <c r="W1286" s="519"/>
      <c r="X1286" s="519"/>
      <c r="Y1286" s="519"/>
      <c r="Z1286" s="519"/>
      <c r="AA1286" s="519"/>
      <c r="AB1286" s="519"/>
      <c r="AC1286" s="519"/>
      <c r="AD1286" s="519"/>
      <c r="AE1286" s="519"/>
      <c r="AF1286" s="519"/>
      <c r="HQ1286" s="519"/>
      <c r="HR1286" s="519"/>
      <c r="HS1286" s="519"/>
      <c r="HT1286" s="519"/>
      <c r="HU1286" s="519"/>
      <c r="HV1286" s="519"/>
      <c r="HW1286" s="519"/>
      <c r="HX1286" s="519"/>
      <c r="HY1286" s="519"/>
      <c r="HZ1286" s="519"/>
      <c r="IA1286" s="519"/>
      <c r="IB1286" s="519"/>
      <c r="IC1286" s="519"/>
      <c r="ID1286" s="519"/>
      <c r="IE1286" s="519"/>
      <c r="IF1286" s="519"/>
      <c r="IG1286" s="519"/>
      <c r="IH1286" s="519"/>
      <c r="II1286" s="519"/>
      <c r="IJ1286" s="519"/>
      <c r="IK1286" s="519"/>
      <c r="IL1286" s="519"/>
      <c r="IM1286" s="519"/>
      <c r="IN1286" s="519"/>
      <c r="IO1286" s="519"/>
      <c r="IP1286" s="519"/>
      <c r="IQ1286" s="519"/>
      <c r="IR1286" s="519"/>
      <c r="IS1286" s="519"/>
      <c r="IT1286" s="519"/>
      <c r="IU1286" s="519"/>
      <c r="IV1286" s="519"/>
    </row>
    <row r="1287" spans="1:256" s="506" customFormat="1" ht="24.75" customHeight="1">
      <c r="A1287" s="541" t="s">
        <v>1033</v>
      </c>
      <c r="B1287" s="363"/>
      <c r="C1287" s="363">
        <f aca="true" t="shared" si="64" ref="C1287:C1350">D1287+H1287</f>
        <v>0</v>
      </c>
      <c r="D1287" s="25"/>
      <c r="E1287" s="542"/>
      <c r="F1287" s="543">
        <v>130</v>
      </c>
      <c r="G1287" s="542">
        <f aca="true" t="shared" si="65" ref="G1287:G1292">(D1287-F1287)/F1287</f>
        <v>-1</v>
      </c>
      <c r="H1287" s="518"/>
      <c r="I1287" s="519"/>
      <c r="J1287" s="519"/>
      <c r="K1287" s="519"/>
      <c r="L1287" s="519"/>
      <c r="M1287" s="519"/>
      <c r="N1287" s="519"/>
      <c r="O1287" s="519"/>
      <c r="P1287" s="519"/>
      <c r="Q1287" s="519"/>
      <c r="R1287" s="519"/>
      <c r="S1287" s="519"/>
      <c r="T1287" s="519"/>
      <c r="U1287" s="519"/>
      <c r="V1287" s="519"/>
      <c r="W1287" s="519"/>
      <c r="X1287" s="519"/>
      <c r="Y1287" s="519"/>
      <c r="Z1287" s="519"/>
      <c r="AA1287" s="519"/>
      <c r="AB1287" s="519"/>
      <c r="AC1287" s="519"/>
      <c r="AD1287" s="519"/>
      <c r="AE1287" s="519"/>
      <c r="AF1287" s="519"/>
      <c r="HQ1287" s="519"/>
      <c r="HR1287" s="519"/>
      <c r="HS1287" s="519"/>
      <c r="HT1287" s="519"/>
      <c r="HU1287" s="519"/>
      <c r="HV1287" s="519"/>
      <c r="HW1287" s="519"/>
      <c r="HX1287" s="519"/>
      <c r="HY1287" s="519"/>
      <c r="HZ1287" s="519"/>
      <c r="IA1287" s="519"/>
      <c r="IB1287" s="519"/>
      <c r="IC1287" s="519"/>
      <c r="ID1287" s="519"/>
      <c r="IE1287" s="519"/>
      <c r="IF1287" s="519"/>
      <c r="IG1287" s="519"/>
      <c r="IH1287" s="519"/>
      <c r="II1287" s="519"/>
      <c r="IJ1287" s="519"/>
      <c r="IK1287" s="519"/>
      <c r="IL1287" s="519"/>
      <c r="IM1287" s="519"/>
      <c r="IN1287" s="519"/>
      <c r="IO1287" s="519"/>
      <c r="IP1287" s="519"/>
      <c r="IQ1287" s="519"/>
      <c r="IR1287" s="519"/>
      <c r="IS1287" s="519"/>
      <c r="IT1287" s="519"/>
      <c r="IU1287" s="519"/>
      <c r="IV1287" s="519"/>
    </row>
    <row r="1288" spans="1:256" s="506" customFormat="1" ht="24.75" customHeight="1">
      <c r="A1288" s="541" t="s">
        <v>1034</v>
      </c>
      <c r="B1288" s="363"/>
      <c r="C1288" s="363">
        <f t="shared" si="64"/>
        <v>0</v>
      </c>
      <c r="D1288" s="25"/>
      <c r="E1288" s="542"/>
      <c r="F1288" s="543">
        <v>0</v>
      </c>
      <c r="G1288" s="542"/>
      <c r="H1288" s="518"/>
      <c r="I1288" s="519"/>
      <c r="J1288" s="519"/>
      <c r="K1288" s="519"/>
      <c r="L1288" s="519"/>
      <c r="M1288" s="519"/>
      <c r="N1288" s="519"/>
      <c r="O1288" s="519"/>
      <c r="P1288" s="519"/>
      <c r="Q1288" s="519"/>
      <c r="R1288" s="519"/>
      <c r="S1288" s="519"/>
      <c r="T1288" s="519"/>
      <c r="U1288" s="519"/>
      <c r="V1288" s="519"/>
      <c r="W1288" s="519"/>
      <c r="X1288" s="519"/>
      <c r="Y1288" s="519"/>
      <c r="Z1288" s="519"/>
      <c r="AA1288" s="519"/>
      <c r="AB1288" s="519"/>
      <c r="AC1288" s="519"/>
      <c r="AD1288" s="519"/>
      <c r="AE1288" s="519"/>
      <c r="AF1288" s="519"/>
      <c r="HQ1288" s="519"/>
      <c r="HR1288" s="519"/>
      <c r="HS1288" s="519"/>
      <c r="HT1288" s="519"/>
      <c r="HU1288" s="519"/>
      <c r="HV1288" s="519"/>
      <c r="HW1288" s="519"/>
      <c r="HX1288" s="519"/>
      <c r="HY1288" s="519"/>
      <c r="HZ1288" s="519"/>
      <c r="IA1288" s="519"/>
      <c r="IB1288" s="519"/>
      <c r="IC1288" s="519"/>
      <c r="ID1288" s="519"/>
      <c r="IE1288" s="519"/>
      <c r="IF1288" s="519"/>
      <c r="IG1288" s="519"/>
      <c r="IH1288" s="519"/>
      <c r="II1288" s="519"/>
      <c r="IJ1288" s="519"/>
      <c r="IK1288" s="519"/>
      <c r="IL1288" s="519"/>
      <c r="IM1288" s="519"/>
      <c r="IN1288" s="519"/>
      <c r="IO1288" s="519"/>
      <c r="IP1288" s="519"/>
      <c r="IQ1288" s="519"/>
      <c r="IR1288" s="519"/>
      <c r="IS1288" s="519"/>
      <c r="IT1288" s="519"/>
      <c r="IU1288" s="519"/>
      <c r="IV1288" s="519"/>
    </row>
    <row r="1289" spans="1:256" s="506" customFormat="1" ht="24.75" customHeight="1">
      <c r="A1289" s="541" t="s">
        <v>54</v>
      </c>
      <c r="B1289" s="363">
        <v>121</v>
      </c>
      <c r="C1289" s="363">
        <f t="shared" si="64"/>
        <v>122</v>
      </c>
      <c r="D1289" s="25">
        <v>122</v>
      </c>
      <c r="E1289" s="542">
        <f>D1289/C1289</f>
        <v>1</v>
      </c>
      <c r="F1289" s="543">
        <v>130</v>
      </c>
      <c r="G1289" s="542">
        <f t="shared" si="65"/>
        <v>-0.06153846153846154</v>
      </c>
      <c r="H1289" s="518"/>
      <c r="I1289" s="519"/>
      <c r="J1289" s="519"/>
      <c r="K1289" s="519"/>
      <c r="L1289" s="519"/>
      <c r="M1289" s="519"/>
      <c r="N1289" s="519"/>
      <c r="O1289" s="519"/>
      <c r="P1289" s="519"/>
      <c r="Q1289" s="519"/>
      <c r="R1289" s="519"/>
      <c r="S1289" s="519"/>
      <c r="T1289" s="519"/>
      <c r="U1289" s="519"/>
      <c r="V1289" s="519"/>
      <c r="W1289" s="519"/>
      <c r="X1289" s="519"/>
      <c r="Y1289" s="519"/>
      <c r="Z1289" s="519"/>
      <c r="AA1289" s="519"/>
      <c r="AB1289" s="519"/>
      <c r="AC1289" s="519"/>
      <c r="AD1289" s="519"/>
      <c r="AE1289" s="519"/>
      <c r="AF1289" s="519"/>
      <c r="HQ1289" s="519"/>
      <c r="HR1289" s="519"/>
      <c r="HS1289" s="519"/>
      <c r="HT1289" s="519"/>
      <c r="HU1289" s="519"/>
      <c r="HV1289" s="519"/>
      <c r="HW1289" s="519"/>
      <c r="HX1289" s="519"/>
      <c r="HY1289" s="519"/>
      <c r="HZ1289" s="519"/>
      <c r="IA1289" s="519"/>
      <c r="IB1289" s="519"/>
      <c r="IC1289" s="519"/>
      <c r="ID1289" s="519"/>
      <c r="IE1289" s="519"/>
      <c r="IF1289" s="519"/>
      <c r="IG1289" s="519"/>
      <c r="IH1289" s="519"/>
      <c r="II1289" s="519"/>
      <c r="IJ1289" s="519"/>
      <c r="IK1289" s="519"/>
      <c r="IL1289" s="519"/>
      <c r="IM1289" s="519"/>
      <c r="IN1289" s="519"/>
      <c r="IO1289" s="519"/>
      <c r="IP1289" s="519"/>
      <c r="IQ1289" s="519"/>
      <c r="IR1289" s="519"/>
      <c r="IS1289" s="519"/>
      <c r="IT1289" s="519"/>
      <c r="IU1289" s="519"/>
      <c r="IV1289" s="519"/>
    </row>
    <row r="1290" spans="1:256" s="506" customFormat="1" ht="24.75" customHeight="1">
      <c r="A1290" s="541" t="s">
        <v>1035</v>
      </c>
      <c r="B1290" s="363">
        <v>53</v>
      </c>
      <c r="C1290" s="363">
        <f t="shared" si="64"/>
        <v>304</v>
      </c>
      <c r="D1290" s="25">
        <v>64</v>
      </c>
      <c r="E1290" s="542">
        <f>D1290/C1290</f>
        <v>0.21052631578947367</v>
      </c>
      <c r="F1290" s="543">
        <v>110</v>
      </c>
      <c r="G1290" s="542">
        <f t="shared" si="65"/>
        <v>-0.41818181818181815</v>
      </c>
      <c r="H1290" s="518">
        <v>240</v>
      </c>
      <c r="I1290" s="519"/>
      <c r="J1290" s="519"/>
      <c r="K1290" s="519"/>
      <c r="L1290" s="519"/>
      <c r="M1290" s="519"/>
      <c r="N1290" s="519"/>
      <c r="O1290" s="519"/>
      <c r="P1290" s="519"/>
      <c r="Q1290" s="519"/>
      <c r="R1290" s="519"/>
      <c r="S1290" s="519"/>
      <c r="T1290" s="519"/>
      <c r="U1290" s="519"/>
      <c r="V1290" s="519"/>
      <c r="W1290" s="519"/>
      <c r="X1290" s="519"/>
      <c r="Y1290" s="519"/>
      <c r="Z1290" s="519"/>
      <c r="AA1290" s="519"/>
      <c r="AB1290" s="519"/>
      <c r="AC1290" s="519"/>
      <c r="AD1290" s="519"/>
      <c r="AE1290" s="519"/>
      <c r="AF1290" s="519"/>
      <c r="HQ1290" s="519"/>
      <c r="HR1290" s="519"/>
      <c r="HS1290" s="519"/>
      <c r="HT1290" s="519"/>
      <c r="HU1290" s="519"/>
      <c r="HV1290" s="519"/>
      <c r="HW1290" s="519"/>
      <c r="HX1290" s="519"/>
      <c r="HY1290" s="519"/>
      <c r="HZ1290" s="519"/>
      <c r="IA1290" s="519"/>
      <c r="IB1290" s="519"/>
      <c r="IC1290" s="519"/>
      <c r="ID1290" s="519"/>
      <c r="IE1290" s="519"/>
      <c r="IF1290" s="519"/>
      <c r="IG1290" s="519"/>
      <c r="IH1290" s="519"/>
      <c r="II1290" s="519"/>
      <c r="IJ1290" s="519"/>
      <c r="IK1290" s="519"/>
      <c r="IL1290" s="519"/>
      <c r="IM1290" s="519"/>
      <c r="IN1290" s="519"/>
      <c r="IO1290" s="519"/>
      <c r="IP1290" s="519"/>
      <c r="IQ1290" s="519"/>
      <c r="IR1290" s="519"/>
      <c r="IS1290" s="519"/>
      <c r="IT1290" s="519"/>
      <c r="IU1290" s="519"/>
      <c r="IV1290" s="519"/>
    </row>
    <row r="1291" spans="1:8" s="508" customFormat="1" ht="24.75" customHeight="1">
      <c r="A1291" s="534" t="s">
        <v>1036</v>
      </c>
      <c r="B1291" s="360">
        <f>SUM(B1292:B1296)</f>
        <v>0</v>
      </c>
      <c r="C1291" s="360">
        <f t="shared" si="64"/>
        <v>218</v>
      </c>
      <c r="D1291" s="360">
        <f>SUM(D1292:D1296)</f>
        <v>218</v>
      </c>
      <c r="E1291" s="536">
        <f>D1291/C1291</f>
        <v>1</v>
      </c>
      <c r="F1291" s="539">
        <f>SUM(F1292:F1296)</f>
        <v>78</v>
      </c>
      <c r="G1291" s="536">
        <f t="shared" si="65"/>
        <v>1.794871794871795</v>
      </c>
      <c r="H1291" s="540">
        <f>SUM(H1292:H1296)</f>
        <v>0</v>
      </c>
    </row>
    <row r="1292" spans="1:256" s="506" customFormat="1" ht="24.75" customHeight="1">
      <c r="A1292" s="541" t="s">
        <v>45</v>
      </c>
      <c r="B1292" s="363"/>
      <c r="C1292" s="363">
        <f t="shared" si="64"/>
        <v>45</v>
      </c>
      <c r="D1292" s="25">
        <v>45</v>
      </c>
      <c r="E1292" s="542">
        <f>D1292/C1292</f>
        <v>1</v>
      </c>
      <c r="F1292" s="543">
        <v>78</v>
      </c>
      <c r="G1292" s="542">
        <f t="shared" si="65"/>
        <v>-0.4230769230769231</v>
      </c>
      <c r="H1292" s="518"/>
      <c r="I1292" s="519"/>
      <c r="J1292" s="519"/>
      <c r="K1292" s="519"/>
      <c r="L1292" s="519"/>
      <c r="M1292" s="519"/>
      <c r="N1292" s="519"/>
      <c r="O1292" s="519"/>
      <c r="P1292" s="519"/>
      <c r="Q1292" s="519"/>
      <c r="R1292" s="519"/>
      <c r="S1292" s="519"/>
      <c r="T1292" s="519"/>
      <c r="U1292" s="519"/>
      <c r="V1292" s="519"/>
      <c r="W1292" s="519"/>
      <c r="X1292" s="519"/>
      <c r="Y1292" s="519"/>
      <c r="Z1292" s="519"/>
      <c r="AA1292" s="519"/>
      <c r="AB1292" s="519"/>
      <c r="AC1292" s="519"/>
      <c r="AD1292" s="519"/>
      <c r="AE1292" s="519"/>
      <c r="AF1292" s="519"/>
      <c r="HQ1292" s="519"/>
      <c r="HR1292" s="519"/>
      <c r="HS1292" s="519"/>
      <c r="HT1292" s="519"/>
      <c r="HU1292" s="519"/>
      <c r="HV1292" s="519"/>
      <c r="HW1292" s="519"/>
      <c r="HX1292" s="519"/>
      <c r="HY1292" s="519"/>
      <c r="HZ1292" s="519"/>
      <c r="IA1292" s="519"/>
      <c r="IB1292" s="519"/>
      <c r="IC1292" s="519"/>
      <c r="ID1292" s="519"/>
      <c r="IE1292" s="519"/>
      <c r="IF1292" s="519"/>
      <c r="IG1292" s="519"/>
      <c r="IH1292" s="519"/>
      <c r="II1292" s="519"/>
      <c r="IJ1292" s="519"/>
      <c r="IK1292" s="519"/>
      <c r="IL1292" s="519"/>
      <c r="IM1292" s="519"/>
      <c r="IN1292" s="519"/>
      <c r="IO1292" s="519"/>
      <c r="IP1292" s="519"/>
      <c r="IQ1292" s="519"/>
      <c r="IR1292" s="519"/>
      <c r="IS1292" s="519"/>
      <c r="IT1292" s="519"/>
      <c r="IU1292" s="519"/>
      <c r="IV1292" s="519"/>
    </row>
    <row r="1293" spans="1:8" s="508" customFormat="1" ht="24.75" customHeight="1">
      <c r="A1293" s="541" t="s">
        <v>46</v>
      </c>
      <c r="B1293" s="363"/>
      <c r="C1293" s="363">
        <f t="shared" si="64"/>
        <v>116</v>
      </c>
      <c r="D1293" s="25">
        <v>116</v>
      </c>
      <c r="E1293" s="542">
        <f>D1293/C1293</f>
        <v>1</v>
      </c>
      <c r="F1293" s="543">
        <v>0</v>
      </c>
      <c r="G1293" s="542"/>
      <c r="H1293" s="544"/>
    </row>
    <row r="1294" spans="1:256" s="506" customFormat="1" ht="24.75" customHeight="1">
      <c r="A1294" s="541" t="s">
        <v>47</v>
      </c>
      <c r="B1294" s="363"/>
      <c r="C1294" s="363">
        <f t="shared" si="64"/>
        <v>0</v>
      </c>
      <c r="D1294" s="25"/>
      <c r="E1294" s="542"/>
      <c r="F1294" s="543">
        <v>0</v>
      </c>
      <c r="G1294" s="542"/>
      <c r="H1294" s="518"/>
      <c r="I1294" s="519"/>
      <c r="J1294" s="519"/>
      <c r="K1294" s="519"/>
      <c r="L1294" s="519"/>
      <c r="M1294" s="519"/>
      <c r="N1294" s="519"/>
      <c r="O1294" s="519"/>
      <c r="P1294" s="519"/>
      <c r="Q1294" s="519"/>
      <c r="R1294" s="519"/>
      <c r="S1294" s="519"/>
      <c r="T1294" s="519"/>
      <c r="U1294" s="519"/>
      <c r="V1294" s="519"/>
      <c r="W1294" s="519"/>
      <c r="X1294" s="519"/>
      <c r="Y1294" s="519"/>
      <c r="Z1294" s="519"/>
      <c r="AA1294" s="519"/>
      <c r="AB1294" s="519"/>
      <c r="AC1294" s="519"/>
      <c r="AD1294" s="519"/>
      <c r="AE1294" s="519"/>
      <c r="AF1294" s="519"/>
      <c r="HQ1294" s="519"/>
      <c r="HR1294" s="519"/>
      <c r="HS1294" s="519"/>
      <c r="HT1294" s="519"/>
      <c r="HU1294" s="519"/>
      <c r="HV1294" s="519"/>
      <c r="HW1294" s="519"/>
      <c r="HX1294" s="519"/>
      <c r="HY1294" s="519"/>
      <c r="HZ1294" s="519"/>
      <c r="IA1294" s="519"/>
      <c r="IB1294" s="519"/>
      <c r="IC1294" s="519"/>
      <c r="ID1294" s="519"/>
      <c r="IE1294" s="519"/>
      <c r="IF1294" s="519"/>
      <c r="IG1294" s="519"/>
      <c r="IH1294" s="519"/>
      <c r="II1294" s="519"/>
      <c r="IJ1294" s="519"/>
      <c r="IK1294" s="519"/>
      <c r="IL1294" s="519"/>
      <c r="IM1294" s="519"/>
      <c r="IN1294" s="519"/>
      <c r="IO1294" s="519"/>
      <c r="IP1294" s="519"/>
      <c r="IQ1294" s="519"/>
      <c r="IR1294" s="519"/>
      <c r="IS1294" s="519"/>
      <c r="IT1294" s="519"/>
      <c r="IU1294" s="519"/>
      <c r="IV1294" s="519"/>
    </row>
    <row r="1295" spans="1:256" s="511" customFormat="1" ht="24.75" customHeight="1">
      <c r="A1295" s="541" t="s">
        <v>1037</v>
      </c>
      <c r="B1295" s="363"/>
      <c r="C1295" s="363">
        <f t="shared" si="64"/>
        <v>57</v>
      </c>
      <c r="D1295" s="25">
        <v>57</v>
      </c>
      <c r="E1295" s="542">
        <f>D1295/C1295</f>
        <v>1</v>
      </c>
      <c r="F1295" s="543">
        <v>0</v>
      </c>
      <c r="G1295" s="542"/>
      <c r="H1295" s="518"/>
      <c r="I1295" s="519"/>
      <c r="J1295" s="519"/>
      <c r="K1295" s="519"/>
      <c r="L1295" s="519"/>
      <c r="M1295" s="519"/>
      <c r="N1295" s="519"/>
      <c r="O1295" s="519"/>
      <c r="P1295" s="519"/>
      <c r="Q1295" s="519"/>
      <c r="R1295" s="519"/>
      <c r="S1295" s="519"/>
      <c r="T1295" s="519"/>
      <c r="U1295" s="519"/>
      <c r="V1295" s="519"/>
      <c r="W1295" s="519"/>
      <c r="X1295" s="519"/>
      <c r="Y1295" s="519"/>
      <c r="Z1295" s="519"/>
      <c r="AA1295" s="519"/>
      <c r="AB1295" s="519"/>
      <c r="AC1295" s="519"/>
      <c r="AD1295" s="519"/>
      <c r="AE1295" s="519"/>
      <c r="AF1295" s="519"/>
      <c r="HQ1295" s="519"/>
      <c r="HR1295" s="519"/>
      <c r="HS1295" s="519"/>
      <c r="HT1295" s="519"/>
      <c r="HU1295" s="519"/>
      <c r="HV1295" s="519"/>
      <c r="HW1295" s="519"/>
      <c r="HX1295" s="519"/>
      <c r="HY1295" s="519"/>
      <c r="HZ1295" s="519"/>
      <c r="IA1295" s="519"/>
      <c r="IB1295" s="519"/>
      <c r="IC1295" s="519"/>
      <c r="ID1295" s="519"/>
      <c r="IE1295" s="519"/>
      <c r="IF1295" s="519"/>
      <c r="IG1295" s="519"/>
      <c r="IH1295" s="519"/>
      <c r="II1295" s="519"/>
      <c r="IJ1295" s="519"/>
      <c r="IK1295" s="519"/>
      <c r="IL1295" s="519"/>
      <c r="IM1295" s="519"/>
      <c r="IN1295" s="519"/>
      <c r="IO1295" s="519"/>
      <c r="IP1295" s="519"/>
      <c r="IQ1295" s="519"/>
      <c r="IR1295" s="519"/>
      <c r="IS1295" s="519"/>
      <c r="IT1295" s="519"/>
      <c r="IU1295" s="519"/>
      <c r="IV1295" s="519"/>
    </row>
    <row r="1296" spans="1:256" s="506" customFormat="1" ht="24.75" customHeight="1">
      <c r="A1296" s="541" t="s">
        <v>1038</v>
      </c>
      <c r="B1296" s="363"/>
      <c r="C1296" s="363">
        <f t="shared" si="64"/>
        <v>0</v>
      </c>
      <c r="D1296" s="25"/>
      <c r="E1296" s="542"/>
      <c r="F1296" s="543">
        <v>0</v>
      </c>
      <c r="G1296" s="542"/>
      <c r="H1296" s="518"/>
      <c r="I1296" s="519"/>
      <c r="J1296" s="519"/>
      <c r="K1296" s="519"/>
      <c r="L1296" s="519"/>
      <c r="M1296" s="519"/>
      <c r="N1296" s="519"/>
      <c r="O1296" s="519"/>
      <c r="P1296" s="519"/>
      <c r="Q1296" s="519"/>
      <c r="R1296" s="519"/>
      <c r="S1296" s="519"/>
      <c r="T1296" s="519"/>
      <c r="U1296" s="519"/>
      <c r="V1296" s="519"/>
      <c r="W1296" s="519"/>
      <c r="X1296" s="519"/>
      <c r="Y1296" s="519"/>
      <c r="Z1296" s="519"/>
      <c r="AA1296" s="519"/>
      <c r="AB1296" s="519"/>
      <c r="AC1296" s="519"/>
      <c r="AD1296" s="519"/>
      <c r="AE1296" s="519"/>
      <c r="AF1296" s="519"/>
      <c r="HQ1296" s="519"/>
      <c r="HR1296" s="519"/>
      <c r="HS1296" s="519"/>
      <c r="HT1296" s="519"/>
      <c r="HU1296" s="519"/>
      <c r="HV1296" s="519"/>
      <c r="HW1296" s="519"/>
      <c r="HX1296" s="519"/>
      <c r="HY1296" s="519"/>
      <c r="HZ1296" s="519"/>
      <c r="IA1296" s="519"/>
      <c r="IB1296" s="519"/>
      <c r="IC1296" s="519"/>
      <c r="ID1296" s="519"/>
      <c r="IE1296" s="519"/>
      <c r="IF1296" s="519"/>
      <c r="IG1296" s="519"/>
      <c r="IH1296" s="519"/>
      <c r="II1296" s="519"/>
      <c r="IJ1296" s="519"/>
      <c r="IK1296" s="519"/>
      <c r="IL1296" s="519"/>
      <c r="IM1296" s="519"/>
      <c r="IN1296" s="519"/>
      <c r="IO1296" s="519"/>
      <c r="IP1296" s="519"/>
      <c r="IQ1296" s="519"/>
      <c r="IR1296" s="519"/>
      <c r="IS1296" s="519"/>
      <c r="IT1296" s="519"/>
      <c r="IU1296" s="519"/>
      <c r="IV1296" s="519"/>
    </row>
    <row r="1297" spans="1:8" s="508" customFormat="1" ht="24.75" customHeight="1" hidden="1">
      <c r="A1297" s="534" t="s">
        <v>1039</v>
      </c>
      <c r="B1297" s="360">
        <f>SUM(B1298:B1302)</f>
        <v>0</v>
      </c>
      <c r="C1297" s="360">
        <f t="shared" si="64"/>
        <v>0</v>
      </c>
      <c r="D1297" s="360">
        <f>SUM(D1298:D1302)</f>
        <v>0</v>
      </c>
      <c r="E1297" s="536"/>
      <c r="F1297" s="539">
        <f>SUM(F1298:F1302)</f>
        <v>0</v>
      </c>
      <c r="G1297" s="536"/>
      <c r="H1297" s="540">
        <f>SUM(H1298:H1302)</f>
        <v>0</v>
      </c>
    </row>
    <row r="1298" spans="1:256" s="506" customFormat="1" ht="24.75" customHeight="1" hidden="1">
      <c r="A1298" s="541" t="s">
        <v>45</v>
      </c>
      <c r="B1298" s="363"/>
      <c r="C1298" s="363">
        <f t="shared" si="64"/>
        <v>0</v>
      </c>
      <c r="D1298" s="363"/>
      <c r="E1298" s="542"/>
      <c r="F1298" s="543"/>
      <c r="G1298" s="542"/>
      <c r="H1298" s="518"/>
      <c r="I1298" s="519"/>
      <c r="J1298" s="519"/>
      <c r="K1298" s="519"/>
      <c r="L1298" s="519"/>
      <c r="M1298" s="519"/>
      <c r="N1298" s="519"/>
      <c r="O1298" s="519"/>
      <c r="P1298" s="519"/>
      <c r="Q1298" s="519"/>
      <c r="R1298" s="519"/>
      <c r="S1298" s="519"/>
      <c r="T1298" s="519"/>
      <c r="U1298" s="519"/>
      <c r="V1298" s="519"/>
      <c r="W1298" s="519"/>
      <c r="X1298" s="519"/>
      <c r="Y1298" s="519"/>
      <c r="Z1298" s="519"/>
      <c r="AA1298" s="519"/>
      <c r="AB1298" s="519"/>
      <c r="AC1298" s="519"/>
      <c r="AD1298" s="519"/>
      <c r="AE1298" s="519"/>
      <c r="AF1298" s="519"/>
      <c r="HQ1298" s="519"/>
      <c r="HR1298" s="519"/>
      <c r="HS1298" s="519"/>
      <c r="HT1298" s="519"/>
      <c r="HU1298" s="519"/>
      <c r="HV1298" s="519"/>
      <c r="HW1298" s="519"/>
      <c r="HX1298" s="519"/>
      <c r="HY1298" s="519"/>
      <c r="HZ1298" s="519"/>
      <c r="IA1298" s="519"/>
      <c r="IB1298" s="519"/>
      <c r="IC1298" s="519"/>
      <c r="ID1298" s="519"/>
      <c r="IE1298" s="519"/>
      <c r="IF1298" s="519"/>
      <c r="IG1298" s="519"/>
      <c r="IH1298" s="519"/>
      <c r="II1298" s="519"/>
      <c r="IJ1298" s="519"/>
      <c r="IK1298" s="519"/>
      <c r="IL1298" s="519"/>
      <c r="IM1298" s="519"/>
      <c r="IN1298" s="519"/>
      <c r="IO1298" s="519"/>
      <c r="IP1298" s="519"/>
      <c r="IQ1298" s="519"/>
      <c r="IR1298" s="519"/>
      <c r="IS1298" s="519"/>
      <c r="IT1298" s="519"/>
      <c r="IU1298" s="519"/>
      <c r="IV1298" s="519"/>
    </row>
    <row r="1299" spans="1:256" s="506" customFormat="1" ht="24.75" customHeight="1" hidden="1">
      <c r="A1299" s="541" t="s">
        <v>46</v>
      </c>
      <c r="B1299" s="363"/>
      <c r="C1299" s="363">
        <f t="shared" si="64"/>
        <v>0</v>
      </c>
      <c r="D1299" s="363"/>
      <c r="E1299" s="542"/>
      <c r="F1299" s="543"/>
      <c r="G1299" s="542"/>
      <c r="H1299" s="518"/>
      <c r="I1299" s="519"/>
      <c r="J1299" s="519"/>
      <c r="K1299" s="519"/>
      <c r="L1299" s="519"/>
      <c r="M1299" s="519"/>
      <c r="N1299" s="519"/>
      <c r="O1299" s="519"/>
      <c r="P1299" s="519"/>
      <c r="Q1299" s="519"/>
      <c r="R1299" s="519"/>
      <c r="S1299" s="519"/>
      <c r="T1299" s="519"/>
      <c r="U1299" s="519"/>
      <c r="V1299" s="519"/>
      <c r="W1299" s="519"/>
      <c r="X1299" s="519"/>
      <c r="Y1299" s="519"/>
      <c r="Z1299" s="519"/>
      <c r="AA1299" s="519"/>
      <c r="AB1299" s="519"/>
      <c r="AC1299" s="519"/>
      <c r="AD1299" s="519"/>
      <c r="AE1299" s="519"/>
      <c r="AF1299" s="519"/>
      <c r="HQ1299" s="519"/>
      <c r="HR1299" s="519"/>
      <c r="HS1299" s="519"/>
      <c r="HT1299" s="519"/>
      <c r="HU1299" s="519"/>
      <c r="HV1299" s="519"/>
      <c r="HW1299" s="519"/>
      <c r="HX1299" s="519"/>
      <c r="HY1299" s="519"/>
      <c r="HZ1299" s="519"/>
      <c r="IA1299" s="519"/>
      <c r="IB1299" s="519"/>
      <c r="IC1299" s="519"/>
      <c r="ID1299" s="519"/>
      <c r="IE1299" s="519"/>
      <c r="IF1299" s="519"/>
      <c r="IG1299" s="519"/>
      <c r="IH1299" s="519"/>
      <c r="II1299" s="519"/>
      <c r="IJ1299" s="519"/>
      <c r="IK1299" s="519"/>
      <c r="IL1299" s="519"/>
      <c r="IM1299" s="519"/>
      <c r="IN1299" s="519"/>
      <c r="IO1299" s="519"/>
      <c r="IP1299" s="519"/>
      <c r="IQ1299" s="519"/>
      <c r="IR1299" s="519"/>
      <c r="IS1299" s="519"/>
      <c r="IT1299" s="519"/>
      <c r="IU1299" s="519"/>
      <c r="IV1299" s="519"/>
    </row>
    <row r="1300" spans="1:256" s="506" customFormat="1" ht="24.75" customHeight="1" hidden="1">
      <c r="A1300" s="541" t="s">
        <v>47</v>
      </c>
      <c r="B1300" s="363"/>
      <c r="C1300" s="363">
        <f t="shared" si="64"/>
        <v>0</v>
      </c>
      <c r="D1300" s="363"/>
      <c r="E1300" s="542"/>
      <c r="F1300" s="543"/>
      <c r="G1300" s="542"/>
      <c r="H1300" s="518"/>
      <c r="I1300" s="519"/>
      <c r="J1300" s="519"/>
      <c r="K1300" s="519"/>
      <c r="L1300" s="519"/>
      <c r="M1300" s="519"/>
      <c r="N1300" s="519"/>
      <c r="O1300" s="519"/>
      <c r="P1300" s="519"/>
      <c r="Q1300" s="519"/>
      <c r="R1300" s="519"/>
      <c r="S1300" s="519"/>
      <c r="T1300" s="519"/>
      <c r="U1300" s="519"/>
      <c r="V1300" s="519"/>
      <c r="W1300" s="519"/>
      <c r="X1300" s="519"/>
      <c r="Y1300" s="519"/>
      <c r="Z1300" s="519"/>
      <c r="AA1300" s="519"/>
      <c r="AB1300" s="519"/>
      <c r="AC1300" s="519"/>
      <c r="AD1300" s="519"/>
      <c r="AE1300" s="519"/>
      <c r="AF1300" s="519"/>
      <c r="HQ1300" s="519"/>
      <c r="HR1300" s="519"/>
      <c r="HS1300" s="519"/>
      <c r="HT1300" s="519"/>
      <c r="HU1300" s="519"/>
      <c r="HV1300" s="519"/>
      <c r="HW1300" s="519"/>
      <c r="HX1300" s="519"/>
      <c r="HY1300" s="519"/>
      <c r="HZ1300" s="519"/>
      <c r="IA1300" s="519"/>
      <c r="IB1300" s="519"/>
      <c r="IC1300" s="519"/>
      <c r="ID1300" s="519"/>
      <c r="IE1300" s="519"/>
      <c r="IF1300" s="519"/>
      <c r="IG1300" s="519"/>
      <c r="IH1300" s="519"/>
      <c r="II1300" s="519"/>
      <c r="IJ1300" s="519"/>
      <c r="IK1300" s="519"/>
      <c r="IL1300" s="519"/>
      <c r="IM1300" s="519"/>
      <c r="IN1300" s="519"/>
      <c r="IO1300" s="519"/>
      <c r="IP1300" s="519"/>
      <c r="IQ1300" s="519"/>
      <c r="IR1300" s="519"/>
      <c r="IS1300" s="519"/>
      <c r="IT1300" s="519"/>
      <c r="IU1300" s="519"/>
      <c r="IV1300" s="519"/>
    </row>
    <row r="1301" spans="1:8" s="508" customFormat="1" ht="24.75" customHeight="1" hidden="1">
      <c r="A1301" s="541" t="s">
        <v>1040</v>
      </c>
      <c r="B1301" s="363"/>
      <c r="C1301" s="363">
        <f t="shared" si="64"/>
        <v>0</v>
      </c>
      <c r="D1301" s="360"/>
      <c r="E1301" s="542"/>
      <c r="F1301" s="539"/>
      <c r="G1301" s="542"/>
      <c r="H1301" s="544"/>
    </row>
    <row r="1302" spans="1:8" s="508" customFormat="1" ht="24.75" customHeight="1" hidden="1">
      <c r="A1302" s="541" t="s">
        <v>1041</v>
      </c>
      <c r="B1302" s="363"/>
      <c r="C1302" s="363">
        <f t="shared" si="64"/>
        <v>0</v>
      </c>
      <c r="D1302" s="360"/>
      <c r="E1302" s="542"/>
      <c r="F1302" s="539"/>
      <c r="G1302" s="542"/>
      <c r="H1302" s="544"/>
    </row>
    <row r="1303" spans="1:8" s="508" customFormat="1" ht="24.75" customHeight="1">
      <c r="A1303" s="534" t="s">
        <v>1042</v>
      </c>
      <c r="B1303" s="360">
        <f>SUM(B1304:B1310)</f>
        <v>141</v>
      </c>
      <c r="C1303" s="360">
        <f t="shared" si="64"/>
        <v>144</v>
      </c>
      <c r="D1303" s="360">
        <f>SUM(D1304:D1310)</f>
        <v>144</v>
      </c>
      <c r="E1303" s="536">
        <f>D1303/C1303</f>
        <v>1</v>
      </c>
      <c r="F1303" s="539">
        <f>SUM(F1304:F1310)</f>
        <v>149</v>
      </c>
      <c r="G1303" s="536">
        <f>(D1303-F1303)/F1303</f>
        <v>-0.03355704697986577</v>
      </c>
      <c r="H1303" s="540">
        <f>SUM(H1304:H1310)</f>
        <v>0</v>
      </c>
    </row>
    <row r="1304" spans="1:256" s="511" customFormat="1" ht="24.75" customHeight="1">
      <c r="A1304" s="541" t="s">
        <v>45</v>
      </c>
      <c r="B1304" s="363"/>
      <c r="C1304" s="363">
        <f t="shared" si="64"/>
        <v>0</v>
      </c>
      <c r="D1304" s="25"/>
      <c r="E1304" s="542"/>
      <c r="F1304" s="539"/>
      <c r="G1304" s="542"/>
      <c r="H1304" s="518"/>
      <c r="I1304" s="519"/>
      <c r="J1304" s="519"/>
      <c r="K1304" s="519"/>
      <c r="L1304" s="519"/>
      <c r="M1304" s="519"/>
      <c r="N1304" s="519"/>
      <c r="O1304" s="519"/>
      <c r="P1304" s="519"/>
      <c r="Q1304" s="519"/>
      <c r="R1304" s="519"/>
      <c r="S1304" s="519"/>
      <c r="T1304" s="519"/>
      <c r="U1304" s="519"/>
      <c r="V1304" s="519"/>
      <c r="W1304" s="519"/>
      <c r="X1304" s="519"/>
      <c r="Y1304" s="519"/>
      <c r="Z1304" s="519"/>
      <c r="AA1304" s="519"/>
      <c r="AB1304" s="519"/>
      <c r="AC1304" s="519"/>
      <c r="AD1304" s="519"/>
      <c r="AE1304" s="519"/>
      <c r="AF1304" s="519"/>
      <c r="HQ1304" s="519"/>
      <c r="HR1304" s="519"/>
      <c r="HS1304" s="519"/>
      <c r="HT1304" s="519"/>
      <c r="HU1304" s="519"/>
      <c r="HV1304" s="519"/>
      <c r="HW1304" s="519"/>
      <c r="HX1304" s="519"/>
      <c r="HY1304" s="519"/>
      <c r="HZ1304" s="519"/>
      <c r="IA1304" s="519"/>
      <c r="IB1304" s="519"/>
      <c r="IC1304" s="519"/>
      <c r="ID1304" s="519"/>
      <c r="IE1304" s="519"/>
      <c r="IF1304" s="519"/>
      <c r="IG1304" s="519"/>
      <c r="IH1304" s="519"/>
      <c r="II1304" s="519"/>
      <c r="IJ1304" s="519"/>
      <c r="IK1304" s="519"/>
      <c r="IL1304" s="519"/>
      <c r="IM1304" s="519"/>
      <c r="IN1304" s="519"/>
      <c r="IO1304" s="519"/>
      <c r="IP1304" s="519"/>
      <c r="IQ1304" s="519"/>
      <c r="IR1304" s="519"/>
      <c r="IS1304" s="519"/>
      <c r="IT1304" s="519"/>
      <c r="IU1304" s="519"/>
      <c r="IV1304" s="519"/>
    </row>
    <row r="1305" spans="1:256" s="506" customFormat="1" ht="24.75" customHeight="1">
      <c r="A1305" s="541" t="s">
        <v>46</v>
      </c>
      <c r="B1305" s="363"/>
      <c r="C1305" s="363">
        <f t="shared" si="64"/>
        <v>0</v>
      </c>
      <c r="D1305" s="25"/>
      <c r="E1305" s="542"/>
      <c r="F1305" s="543"/>
      <c r="G1305" s="542"/>
      <c r="H1305" s="518"/>
      <c r="I1305" s="519"/>
      <c r="J1305" s="519"/>
      <c r="K1305" s="519"/>
      <c r="L1305" s="519"/>
      <c r="M1305" s="519"/>
      <c r="N1305" s="519"/>
      <c r="O1305" s="519"/>
      <c r="P1305" s="519"/>
      <c r="Q1305" s="519"/>
      <c r="R1305" s="519"/>
      <c r="S1305" s="519"/>
      <c r="T1305" s="519"/>
      <c r="U1305" s="519"/>
      <c r="V1305" s="519"/>
      <c r="W1305" s="519"/>
      <c r="X1305" s="519"/>
      <c r="Y1305" s="519"/>
      <c r="Z1305" s="519"/>
      <c r="AA1305" s="519"/>
      <c r="AB1305" s="519"/>
      <c r="AC1305" s="519"/>
      <c r="AD1305" s="519"/>
      <c r="AE1305" s="519"/>
      <c r="AF1305" s="519"/>
      <c r="HQ1305" s="519"/>
      <c r="HR1305" s="519"/>
      <c r="HS1305" s="519"/>
      <c r="HT1305" s="519"/>
      <c r="HU1305" s="519"/>
      <c r="HV1305" s="519"/>
      <c r="HW1305" s="519"/>
      <c r="HX1305" s="519"/>
      <c r="HY1305" s="519"/>
      <c r="HZ1305" s="519"/>
      <c r="IA1305" s="519"/>
      <c r="IB1305" s="519"/>
      <c r="IC1305" s="519"/>
      <c r="ID1305" s="519"/>
      <c r="IE1305" s="519"/>
      <c r="IF1305" s="519"/>
      <c r="IG1305" s="519"/>
      <c r="IH1305" s="519"/>
      <c r="II1305" s="519"/>
      <c r="IJ1305" s="519"/>
      <c r="IK1305" s="519"/>
      <c r="IL1305" s="519"/>
      <c r="IM1305" s="519"/>
      <c r="IN1305" s="519"/>
      <c r="IO1305" s="519"/>
      <c r="IP1305" s="519"/>
      <c r="IQ1305" s="519"/>
      <c r="IR1305" s="519"/>
      <c r="IS1305" s="519"/>
      <c r="IT1305" s="519"/>
      <c r="IU1305" s="519"/>
      <c r="IV1305" s="519"/>
    </row>
    <row r="1306" spans="1:256" s="506" customFormat="1" ht="24.75" customHeight="1">
      <c r="A1306" s="541" t="s">
        <v>47</v>
      </c>
      <c r="B1306" s="363"/>
      <c r="C1306" s="363">
        <f t="shared" si="64"/>
        <v>0</v>
      </c>
      <c r="D1306" s="25"/>
      <c r="E1306" s="542"/>
      <c r="F1306" s="543"/>
      <c r="G1306" s="542"/>
      <c r="H1306" s="518"/>
      <c r="I1306" s="519"/>
      <c r="J1306" s="519"/>
      <c r="K1306" s="519"/>
      <c r="L1306" s="519"/>
      <c r="M1306" s="519"/>
      <c r="N1306" s="519"/>
      <c r="O1306" s="519"/>
      <c r="P1306" s="519"/>
      <c r="Q1306" s="519"/>
      <c r="R1306" s="519"/>
      <c r="S1306" s="519"/>
      <c r="T1306" s="519"/>
      <c r="U1306" s="519"/>
      <c r="V1306" s="519"/>
      <c r="W1306" s="519"/>
      <c r="X1306" s="519"/>
      <c r="Y1306" s="519"/>
      <c r="Z1306" s="519"/>
      <c r="AA1306" s="519"/>
      <c r="AB1306" s="519"/>
      <c r="AC1306" s="519"/>
      <c r="AD1306" s="519"/>
      <c r="AE1306" s="519"/>
      <c r="AF1306" s="519"/>
      <c r="HQ1306" s="519"/>
      <c r="HR1306" s="519"/>
      <c r="HS1306" s="519"/>
      <c r="HT1306" s="519"/>
      <c r="HU1306" s="519"/>
      <c r="HV1306" s="519"/>
      <c r="HW1306" s="519"/>
      <c r="HX1306" s="519"/>
      <c r="HY1306" s="519"/>
      <c r="HZ1306" s="519"/>
      <c r="IA1306" s="519"/>
      <c r="IB1306" s="519"/>
      <c r="IC1306" s="519"/>
      <c r="ID1306" s="519"/>
      <c r="IE1306" s="519"/>
      <c r="IF1306" s="519"/>
      <c r="IG1306" s="519"/>
      <c r="IH1306" s="519"/>
      <c r="II1306" s="519"/>
      <c r="IJ1306" s="519"/>
      <c r="IK1306" s="519"/>
      <c r="IL1306" s="519"/>
      <c r="IM1306" s="519"/>
      <c r="IN1306" s="519"/>
      <c r="IO1306" s="519"/>
      <c r="IP1306" s="519"/>
      <c r="IQ1306" s="519"/>
      <c r="IR1306" s="519"/>
      <c r="IS1306" s="519"/>
      <c r="IT1306" s="519"/>
      <c r="IU1306" s="519"/>
      <c r="IV1306" s="519"/>
    </row>
    <row r="1307" spans="1:256" s="506" customFormat="1" ht="24.75" customHeight="1">
      <c r="A1307" s="541" t="s">
        <v>1043</v>
      </c>
      <c r="B1307" s="363">
        <v>10</v>
      </c>
      <c r="C1307" s="363">
        <f t="shared" si="64"/>
        <v>10</v>
      </c>
      <c r="D1307" s="25">
        <v>10</v>
      </c>
      <c r="E1307" s="542">
        <f>D1307/C1307</f>
        <v>1</v>
      </c>
      <c r="F1307" s="543"/>
      <c r="G1307" s="542"/>
      <c r="H1307" s="518"/>
      <c r="I1307" s="519"/>
      <c r="J1307" s="519"/>
      <c r="K1307" s="519"/>
      <c r="L1307" s="519"/>
      <c r="M1307" s="519"/>
      <c r="N1307" s="519"/>
      <c r="O1307" s="519"/>
      <c r="P1307" s="519"/>
      <c r="Q1307" s="519"/>
      <c r="R1307" s="519"/>
      <c r="S1307" s="519"/>
      <c r="T1307" s="519"/>
      <c r="U1307" s="519"/>
      <c r="V1307" s="519"/>
      <c r="W1307" s="519"/>
      <c r="X1307" s="519"/>
      <c r="Y1307" s="519"/>
      <c r="Z1307" s="519"/>
      <c r="AA1307" s="519"/>
      <c r="AB1307" s="519"/>
      <c r="AC1307" s="519"/>
      <c r="AD1307" s="519"/>
      <c r="AE1307" s="519"/>
      <c r="AF1307" s="519"/>
      <c r="HQ1307" s="519"/>
      <c r="HR1307" s="519"/>
      <c r="HS1307" s="519"/>
      <c r="HT1307" s="519"/>
      <c r="HU1307" s="519"/>
      <c r="HV1307" s="519"/>
      <c r="HW1307" s="519"/>
      <c r="HX1307" s="519"/>
      <c r="HY1307" s="519"/>
      <c r="HZ1307" s="519"/>
      <c r="IA1307" s="519"/>
      <c r="IB1307" s="519"/>
      <c r="IC1307" s="519"/>
      <c r="ID1307" s="519"/>
      <c r="IE1307" s="519"/>
      <c r="IF1307" s="519"/>
      <c r="IG1307" s="519"/>
      <c r="IH1307" s="519"/>
      <c r="II1307" s="519"/>
      <c r="IJ1307" s="519"/>
      <c r="IK1307" s="519"/>
      <c r="IL1307" s="519"/>
      <c r="IM1307" s="519"/>
      <c r="IN1307" s="519"/>
      <c r="IO1307" s="519"/>
      <c r="IP1307" s="519"/>
      <c r="IQ1307" s="519"/>
      <c r="IR1307" s="519"/>
      <c r="IS1307" s="519"/>
      <c r="IT1307" s="519"/>
      <c r="IU1307" s="519"/>
      <c r="IV1307" s="519"/>
    </row>
    <row r="1308" spans="1:8" s="508" customFormat="1" ht="24.75" customHeight="1">
      <c r="A1308" s="541" t="s">
        <v>1044</v>
      </c>
      <c r="B1308" s="363"/>
      <c r="C1308" s="363">
        <f t="shared" si="64"/>
        <v>0</v>
      </c>
      <c r="D1308" s="25"/>
      <c r="E1308" s="542"/>
      <c r="F1308" s="543"/>
      <c r="G1308" s="542"/>
      <c r="H1308" s="544"/>
    </row>
    <row r="1309" spans="1:256" s="509" customFormat="1" ht="24.75" customHeight="1">
      <c r="A1309" s="541" t="s">
        <v>54</v>
      </c>
      <c r="B1309" s="363">
        <v>131</v>
      </c>
      <c r="C1309" s="363">
        <f t="shared" si="64"/>
        <v>134</v>
      </c>
      <c r="D1309" s="25">
        <v>134</v>
      </c>
      <c r="E1309" s="542">
        <f>D1309/C1309</f>
        <v>1</v>
      </c>
      <c r="F1309" s="543">
        <v>140</v>
      </c>
      <c r="G1309" s="542">
        <f>(D1309-F1309)/F1309</f>
        <v>-0.04285714285714286</v>
      </c>
      <c r="H1309" s="518"/>
      <c r="I1309" s="519"/>
      <c r="J1309" s="519"/>
      <c r="K1309" s="519"/>
      <c r="L1309" s="519"/>
      <c r="M1309" s="519"/>
      <c r="N1309" s="519"/>
      <c r="O1309" s="519"/>
      <c r="P1309" s="519"/>
      <c r="Q1309" s="519"/>
      <c r="R1309" s="519"/>
      <c r="S1309" s="519"/>
      <c r="T1309" s="519"/>
      <c r="U1309" s="519"/>
      <c r="V1309" s="519"/>
      <c r="W1309" s="519"/>
      <c r="X1309" s="519"/>
      <c r="Y1309" s="519"/>
      <c r="Z1309" s="519"/>
      <c r="AA1309" s="519"/>
      <c r="AB1309" s="519"/>
      <c r="AC1309" s="519"/>
      <c r="AD1309" s="519"/>
      <c r="AE1309" s="519"/>
      <c r="AF1309" s="519"/>
      <c r="HQ1309" s="519"/>
      <c r="HR1309" s="519"/>
      <c r="HS1309" s="519"/>
      <c r="HT1309" s="519"/>
      <c r="HU1309" s="519"/>
      <c r="HV1309" s="519"/>
      <c r="HW1309" s="519"/>
      <c r="HX1309" s="519"/>
      <c r="HY1309" s="519"/>
      <c r="HZ1309" s="519"/>
      <c r="IA1309" s="519"/>
      <c r="IB1309" s="519"/>
      <c r="IC1309" s="519"/>
      <c r="ID1309" s="519"/>
      <c r="IE1309" s="519"/>
      <c r="IF1309" s="519"/>
      <c r="IG1309" s="519"/>
      <c r="IH1309" s="519"/>
      <c r="II1309" s="519"/>
      <c r="IJ1309" s="519"/>
      <c r="IK1309" s="519"/>
      <c r="IL1309" s="519"/>
      <c r="IM1309" s="519"/>
      <c r="IN1309" s="519"/>
      <c r="IO1309" s="519"/>
      <c r="IP1309" s="519"/>
      <c r="IQ1309" s="519"/>
      <c r="IR1309" s="519"/>
      <c r="IS1309" s="519"/>
      <c r="IT1309" s="519"/>
      <c r="IU1309" s="519"/>
      <c r="IV1309" s="519"/>
    </row>
    <row r="1310" spans="1:8" s="508" customFormat="1" ht="24.75" customHeight="1">
      <c r="A1310" s="541" t="s">
        <v>1045</v>
      </c>
      <c r="B1310" s="363"/>
      <c r="C1310" s="363">
        <f t="shared" si="64"/>
        <v>0</v>
      </c>
      <c r="D1310" s="25"/>
      <c r="E1310" s="542"/>
      <c r="F1310" s="543">
        <v>9</v>
      </c>
      <c r="G1310" s="542">
        <f>(D1310-F1310)/F1310</f>
        <v>-1</v>
      </c>
      <c r="H1310" s="544"/>
    </row>
    <row r="1311" spans="1:8" s="508" customFormat="1" ht="24.75" customHeight="1" hidden="1">
      <c r="A1311" s="534" t="s">
        <v>1046</v>
      </c>
      <c r="B1311" s="360">
        <f>SUM(B1312:B1323)</f>
        <v>0</v>
      </c>
      <c r="C1311" s="360">
        <f t="shared" si="64"/>
        <v>0</v>
      </c>
      <c r="D1311" s="360">
        <f>SUM(D1312:D1323)</f>
        <v>0</v>
      </c>
      <c r="E1311" s="536"/>
      <c r="F1311" s="539">
        <f>SUM(F1312:F1323)</f>
        <v>0</v>
      </c>
      <c r="G1311" s="536"/>
      <c r="H1311" s="540">
        <f>SUM(H1312:H1323)</f>
        <v>0</v>
      </c>
    </row>
    <row r="1312" spans="1:256" s="510" customFormat="1" ht="24.75" customHeight="1" hidden="1">
      <c r="A1312" s="541" t="s">
        <v>45</v>
      </c>
      <c r="B1312" s="363"/>
      <c r="C1312" s="363">
        <f t="shared" si="64"/>
        <v>0</v>
      </c>
      <c r="D1312" s="363"/>
      <c r="E1312" s="542"/>
      <c r="F1312" s="543"/>
      <c r="G1312" s="542"/>
      <c r="H1312" s="518"/>
      <c r="I1312" s="519"/>
      <c r="J1312" s="519"/>
      <c r="K1312" s="519"/>
      <c r="L1312" s="519"/>
      <c r="M1312" s="519"/>
      <c r="N1312" s="519"/>
      <c r="O1312" s="519"/>
      <c r="P1312" s="519"/>
      <c r="Q1312" s="519"/>
      <c r="R1312" s="519"/>
      <c r="S1312" s="519"/>
      <c r="T1312" s="519"/>
      <c r="U1312" s="519"/>
      <c r="V1312" s="519"/>
      <c r="W1312" s="519"/>
      <c r="X1312" s="519"/>
      <c r="Y1312" s="519"/>
      <c r="Z1312" s="519"/>
      <c r="AA1312" s="519"/>
      <c r="AB1312" s="519"/>
      <c r="AC1312" s="519"/>
      <c r="AD1312" s="519"/>
      <c r="AE1312" s="519"/>
      <c r="AF1312" s="519"/>
      <c r="HQ1312" s="519"/>
      <c r="HR1312" s="519"/>
      <c r="HS1312" s="519"/>
      <c r="HT1312" s="519"/>
      <c r="HU1312" s="519"/>
      <c r="HV1312" s="519"/>
      <c r="HW1312" s="519"/>
      <c r="HX1312" s="519"/>
      <c r="HY1312" s="519"/>
      <c r="HZ1312" s="519"/>
      <c r="IA1312" s="519"/>
      <c r="IB1312" s="519"/>
      <c r="IC1312" s="519"/>
      <c r="ID1312" s="519"/>
      <c r="IE1312" s="519"/>
      <c r="IF1312" s="519"/>
      <c r="IG1312" s="519"/>
      <c r="IH1312" s="519"/>
      <c r="II1312" s="519"/>
      <c r="IJ1312" s="519"/>
      <c r="IK1312" s="519"/>
      <c r="IL1312" s="519"/>
      <c r="IM1312" s="519"/>
      <c r="IN1312" s="519"/>
      <c r="IO1312" s="519"/>
      <c r="IP1312" s="519"/>
      <c r="IQ1312" s="519"/>
      <c r="IR1312" s="519"/>
      <c r="IS1312" s="519"/>
      <c r="IT1312" s="519"/>
      <c r="IU1312" s="519"/>
      <c r="IV1312" s="519"/>
    </row>
    <row r="1313" spans="1:256" s="510" customFormat="1" ht="24.75" customHeight="1" hidden="1">
      <c r="A1313" s="541" t="s">
        <v>46</v>
      </c>
      <c r="B1313" s="363"/>
      <c r="C1313" s="363">
        <f t="shared" si="64"/>
        <v>0</v>
      </c>
      <c r="D1313" s="363"/>
      <c r="E1313" s="542"/>
      <c r="F1313" s="543"/>
      <c r="G1313" s="542"/>
      <c r="H1313" s="518"/>
      <c r="I1313" s="519"/>
      <c r="J1313" s="519"/>
      <c r="K1313" s="519"/>
      <c r="L1313" s="519"/>
      <c r="M1313" s="519"/>
      <c r="N1313" s="519"/>
      <c r="O1313" s="519"/>
      <c r="P1313" s="519"/>
      <c r="Q1313" s="519"/>
      <c r="R1313" s="519"/>
      <c r="S1313" s="519"/>
      <c r="T1313" s="519"/>
      <c r="U1313" s="519"/>
      <c r="V1313" s="519"/>
      <c r="W1313" s="519"/>
      <c r="X1313" s="519"/>
      <c r="Y1313" s="519"/>
      <c r="Z1313" s="519"/>
      <c r="AA1313" s="519"/>
      <c r="AB1313" s="519"/>
      <c r="AC1313" s="519"/>
      <c r="AD1313" s="519"/>
      <c r="AE1313" s="519"/>
      <c r="AF1313" s="519"/>
      <c r="HQ1313" s="519"/>
      <c r="HR1313" s="519"/>
      <c r="HS1313" s="519"/>
      <c r="HT1313" s="519"/>
      <c r="HU1313" s="519"/>
      <c r="HV1313" s="519"/>
      <c r="HW1313" s="519"/>
      <c r="HX1313" s="519"/>
      <c r="HY1313" s="519"/>
      <c r="HZ1313" s="519"/>
      <c r="IA1313" s="519"/>
      <c r="IB1313" s="519"/>
      <c r="IC1313" s="519"/>
      <c r="ID1313" s="519"/>
      <c r="IE1313" s="519"/>
      <c r="IF1313" s="519"/>
      <c r="IG1313" s="519"/>
      <c r="IH1313" s="519"/>
      <c r="II1313" s="519"/>
      <c r="IJ1313" s="519"/>
      <c r="IK1313" s="519"/>
      <c r="IL1313" s="519"/>
      <c r="IM1313" s="519"/>
      <c r="IN1313" s="519"/>
      <c r="IO1313" s="519"/>
      <c r="IP1313" s="519"/>
      <c r="IQ1313" s="519"/>
      <c r="IR1313" s="519"/>
      <c r="IS1313" s="519"/>
      <c r="IT1313" s="519"/>
      <c r="IU1313" s="519"/>
      <c r="IV1313" s="519"/>
    </row>
    <row r="1314" spans="1:256" s="510" customFormat="1" ht="24.75" customHeight="1" hidden="1">
      <c r="A1314" s="541" t="s">
        <v>47</v>
      </c>
      <c r="B1314" s="363"/>
      <c r="C1314" s="363">
        <f t="shared" si="64"/>
        <v>0</v>
      </c>
      <c r="D1314" s="360"/>
      <c r="E1314" s="542"/>
      <c r="F1314" s="539"/>
      <c r="G1314" s="542"/>
      <c r="H1314" s="518"/>
      <c r="I1314" s="519"/>
      <c r="J1314" s="519"/>
      <c r="K1314" s="519"/>
      <c r="L1314" s="519"/>
      <c r="M1314" s="519"/>
      <c r="N1314" s="519"/>
      <c r="O1314" s="519"/>
      <c r="P1314" s="519"/>
      <c r="Q1314" s="519"/>
      <c r="R1314" s="519"/>
      <c r="S1314" s="519"/>
      <c r="T1314" s="519"/>
      <c r="U1314" s="519"/>
      <c r="V1314" s="519"/>
      <c r="W1314" s="519"/>
      <c r="X1314" s="519"/>
      <c r="Y1314" s="519"/>
      <c r="Z1314" s="519"/>
      <c r="AA1314" s="519"/>
      <c r="AB1314" s="519"/>
      <c r="AC1314" s="519"/>
      <c r="AD1314" s="519"/>
      <c r="AE1314" s="519"/>
      <c r="AF1314" s="519"/>
      <c r="HQ1314" s="519"/>
      <c r="HR1314" s="519"/>
      <c r="HS1314" s="519"/>
      <c r="HT1314" s="519"/>
      <c r="HU1314" s="519"/>
      <c r="HV1314" s="519"/>
      <c r="HW1314" s="519"/>
      <c r="HX1314" s="519"/>
      <c r="HY1314" s="519"/>
      <c r="HZ1314" s="519"/>
      <c r="IA1314" s="519"/>
      <c r="IB1314" s="519"/>
      <c r="IC1314" s="519"/>
      <c r="ID1314" s="519"/>
      <c r="IE1314" s="519"/>
      <c r="IF1314" s="519"/>
      <c r="IG1314" s="519"/>
      <c r="IH1314" s="519"/>
      <c r="II1314" s="519"/>
      <c r="IJ1314" s="519"/>
      <c r="IK1314" s="519"/>
      <c r="IL1314" s="519"/>
      <c r="IM1314" s="519"/>
      <c r="IN1314" s="519"/>
      <c r="IO1314" s="519"/>
      <c r="IP1314" s="519"/>
      <c r="IQ1314" s="519"/>
      <c r="IR1314" s="519"/>
      <c r="IS1314" s="519"/>
      <c r="IT1314" s="519"/>
      <c r="IU1314" s="519"/>
      <c r="IV1314" s="519"/>
    </row>
    <row r="1315" spans="1:256" s="510" customFormat="1" ht="24.75" customHeight="1" hidden="1">
      <c r="A1315" s="541" t="s">
        <v>1047</v>
      </c>
      <c r="B1315" s="363"/>
      <c r="C1315" s="363">
        <f t="shared" si="64"/>
        <v>0</v>
      </c>
      <c r="D1315" s="363"/>
      <c r="E1315" s="542"/>
      <c r="F1315" s="543"/>
      <c r="G1315" s="542"/>
      <c r="H1315" s="518"/>
      <c r="I1315" s="519"/>
      <c r="J1315" s="519"/>
      <c r="K1315" s="519"/>
      <c r="L1315" s="519"/>
      <c r="M1315" s="519"/>
      <c r="N1315" s="519"/>
      <c r="O1315" s="519"/>
      <c r="P1315" s="519"/>
      <c r="Q1315" s="519"/>
      <c r="R1315" s="519"/>
      <c r="S1315" s="519"/>
      <c r="T1315" s="519"/>
      <c r="U1315" s="519"/>
      <c r="V1315" s="519"/>
      <c r="W1315" s="519"/>
      <c r="X1315" s="519"/>
      <c r="Y1315" s="519"/>
      <c r="Z1315" s="519"/>
      <c r="AA1315" s="519"/>
      <c r="AB1315" s="519"/>
      <c r="AC1315" s="519"/>
      <c r="AD1315" s="519"/>
      <c r="AE1315" s="519"/>
      <c r="AF1315" s="519"/>
      <c r="HQ1315" s="519"/>
      <c r="HR1315" s="519"/>
      <c r="HS1315" s="519"/>
      <c r="HT1315" s="519"/>
      <c r="HU1315" s="519"/>
      <c r="HV1315" s="519"/>
      <c r="HW1315" s="519"/>
      <c r="HX1315" s="519"/>
      <c r="HY1315" s="519"/>
      <c r="HZ1315" s="519"/>
      <c r="IA1315" s="519"/>
      <c r="IB1315" s="519"/>
      <c r="IC1315" s="519"/>
      <c r="ID1315" s="519"/>
      <c r="IE1315" s="519"/>
      <c r="IF1315" s="519"/>
      <c r="IG1315" s="519"/>
      <c r="IH1315" s="519"/>
      <c r="II1315" s="519"/>
      <c r="IJ1315" s="519"/>
      <c r="IK1315" s="519"/>
      <c r="IL1315" s="519"/>
      <c r="IM1315" s="519"/>
      <c r="IN1315" s="519"/>
      <c r="IO1315" s="519"/>
      <c r="IP1315" s="519"/>
      <c r="IQ1315" s="519"/>
      <c r="IR1315" s="519"/>
      <c r="IS1315" s="519"/>
      <c r="IT1315" s="519"/>
      <c r="IU1315" s="519"/>
      <c r="IV1315" s="519"/>
    </row>
    <row r="1316" spans="1:256" s="510" customFormat="1" ht="24.75" customHeight="1" hidden="1">
      <c r="A1316" s="541" t="s">
        <v>1048</v>
      </c>
      <c r="B1316" s="363"/>
      <c r="C1316" s="363">
        <f t="shared" si="64"/>
        <v>0</v>
      </c>
      <c r="D1316" s="363"/>
      <c r="E1316" s="542"/>
      <c r="F1316" s="543"/>
      <c r="G1316" s="542"/>
      <c r="H1316" s="518"/>
      <c r="I1316" s="519"/>
      <c r="J1316" s="519"/>
      <c r="K1316" s="519"/>
      <c r="L1316" s="519"/>
      <c r="M1316" s="519"/>
      <c r="N1316" s="519"/>
      <c r="O1316" s="519"/>
      <c r="P1316" s="519"/>
      <c r="Q1316" s="519"/>
      <c r="R1316" s="519"/>
      <c r="S1316" s="519"/>
      <c r="T1316" s="519"/>
      <c r="U1316" s="519"/>
      <c r="V1316" s="519"/>
      <c r="W1316" s="519"/>
      <c r="X1316" s="519"/>
      <c r="Y1316" s="519"/>
      <c r="Z1316" s="519"/>
      <c r="AA1316" s="519"/>
      <c r="AB1316" s="519"/>
      <c r="AC1316" s="519"/>
      <c r="AD1316" s="519"/>
      <c r="AE1316" s="519"/>
      <c r="AF1316" s="519"/>
      <c r="HQ1316" s="519"/>
      <c r="HR1316" s="519"/>
      <c r="HS1316" s="519"/>
      <c r="HT1316" s="519"/>
      <c r="HU1316" s="519"/>
      <c r="HV1316" s="519"/>
      <c r="HW1316" s="519"/>
      <c r="HX1316" s="519"/>
      <c r="HY1316" s="519"/>
      <c r="HZ1316" s="519"/>
      <c r="IA1316" s="519"/>
      <c r="IB1316" s="519"/>
      <c r="IC1316" s="519"/>
      <c r="ID1316" s="519"/>
      <c r="IE1316" s="519"/>
      <c r="IF1316" s="519"/>
      <c r="IG1316" s="519"/>
      <c r="IH1316" s="519"/>
      <c r="II1316" s="519"/>
      <c r="IJ1316" s="519"/>
      <c r="IK1316" s="519"/>
      <c r="IL1316" s="519"/>
      <c r="IM1316" s="519"/>
      <c r="IN1316" s="519"/>
      <c r="IO1316" s="519"/>
      <c r="IP1316" s="519"/>
      <c r="IQ1316" s="519"/>
      <c r="IR1316" s="519"/>
      <c r="IS1316" s="519"/>
      <c r="IT1316" s="519"/>
      <c r="IU1316" s="519"/>
      <c r="IV1316" s="519"/>
    </row>
    <row r="1317" spans="1:256" s="510" customFormat="1" ht="24.75" customHeight="1" hidden="1">
      <c r="A1317" s="541" t="s">
        <v>1049</v>
      </c>
      <c r="B1317" s="363"/>
      <c r="C1317" s="363">
        <f t="shared" si="64"/>
        <v>0</v>
      </c>
      <c r="D1317" s="363"/>
      <c r="E1317" s="542"/>
      <c r="F1317" s="543"/>
      <c r="G1317" s="542"/>
      <c r="H1317" s="518"/>
      <c r="I1317" s="519"/>
      <c r="J1317" s="519"/>
      <c r="K1317" s="519"/>
      <c r="L1317" s="519"/>
      <c r="M1317" s="519"/>
      <c r="N1317" s="519"/>
      <c r="O1317" s="519"/>
      <c r="P1317" s="519"/>
      <c r="Q1317" s="519"/>
      <c r="R1317" s="519"/>
      <c r="S1317" s="519"/>
      <c r="T1317" s="519"/>
      <c r="U1317" s="519"/>
      <c r="V1317" s="519"/>
      <c r="W1317" s="519"/>
      <c r="X1317" s="519"/>
      <c r="Y1317" s="519"/>
      <c r="Z1317" s="519"/>
      <c r="AA1317" s="519"/>
      <c r="AB1317" s="519"/>
      <c r="AC1317" s="519"/>
      <c r="AD1317" s="519"/>
      <c r="AE1317" s="519"/>
      <c r="AF1317" s="519"/>
      <c r="HQ1317" s="519"/>
      <c r="HR1317" s="519"/>
      <c r="HS1317" s="519"/>
      <c r="HT1317" s="519"/>
      <c r="HU1317" s="519"/>
      <c r="HV1317" s="519"/>
      <c r="HW1317" s="519"/>
      <c r="HX1317" s="519"/>
      <c r="HY1317" s="519"/>
      <c r="HZ1317" s="519"/>
      <c r="IA1317" s="519"/>
      <c r="IB1317" s="519"/>
      <c r="IC1317" s="519"/>
      <c r="ID1317" s="519"/>
      <c r="IE1317" s="519"/>
      <c r="IF1317" s="519"/>
      <c r="IG1317" s="519"/>
      <c r="IH1317" s="519"/>
      <c r="II1317" s="519"/>
      <c r="IJ1317" s="519"/>
      <c r="IK1317" s="519"/>
      <c r="IL1317" s="519"/>
      <c r="IM1317" s="519"/>
      <c r="IN1317" s="519"/>
      <c r="IO1317" s="519"/>
      <c r="IP1317" s="519"/>
      <c r="IQ1317" s="519"/>
      <c r="IR1317" s="519"/>
      <c r="IS1317" s="519"/>
      <c r="IT1317" s="519"/>
      <c r="IU1317" s="519"/>
      <c r="IV1317" s="519"/>
    </row>
    <row r="1318" spans="1:256" s="510" customFormat="1" ht="24.75" customHeight="1" hidden="1">
      <c r="A1318" s="541" t="s">
        <v>1050</v>
      </c>
      <c r="B1318" s="363"/>
      <c r="C1318" s="363">
        <f t="shared" si="64"/>
        <v>0</v>
      </c>
      <c r="D1318" s="363"/>
      <c r="E1318" s="542"/>
      <c r="F1318" s="543"/>
      <c r="G1318" s="542"/>
      <c r="H1318" s="518"/>
      <c r="I1318" s="519"/>
      <c r="J1318" s="519"/>
      <c r="K1318" s="519"/>
      <c r="L1318" s="519"/>
      <c r="M1318" s="519"/>
      <c r="N1318" s="519"/>
      <c r="O1318" s="519"/>
      <c r="P1318" s="519"/>
      <c r="Q1318" s="519"/>
      <c r="R1318" s="519"/>
      <c r="S1318" s="519"/>
      <c r="T1318" s="519"/>
      <c r="U1318" s="519"/>
      <c r="V1318" s="519"/>
      <c r="W1318" s="519"/>
      <c r="X1318" s="519"/>
      <c r="Y1318" s="519"/>
      <c r="Z1318" s="519"/>
      <c r="AA1318" s="519"/>
      <c r="AB1318" s="519"/>
      <c r="AC1318" s="519"/>
      <c r="AD1318" s="519"/>
      <c r="AE1318" s="519"/>
      <c r="AF1318" s="519"/>
      <c r="HQ1318" s="519"/>
      <c r="HR1318" s="519"/>
      <c r="HS1318" s="519"/>
      <c r="HT1318" s="519"/>
      <c r="HU1318" s="519"/>
      <c r="HV1318" s="519"/>
      <c r="HW1318" s="519"/>
      <c r="HX1318" s="519"/>
      <c r="HY1318" s="519"/>
      <c r="HZ1318" s="519"/>
      <c r="IA1318" s="519"/>
      <c r="IB1318" s="519"/>
      <c r="IC1318" s="519"/>
      <c r="ID1318" s="519"/>
      <c r="IE1318" s="519"/>
      <c r="IF1318" s="519"/>
      <c r="IG1318" s="519"/>
      <c r="IH1318" s="519"/>
      <c r="II1318" s="519"/>
      <c r="IJ1318" s="519"/>
      <c r="IK1318" s="519"/>
      <c r="IL1318" s="519"/>
      <c r="IM1318" s="519"/>
      <c r="IN1318" s="519"/>
      <c r="IO1318" s="519"/>
      <c r="IP1318" s="519"/>
      <c r="IQ1318" s="519"/>
      <c r="IR1318" s="519"/>
      <c r="IS1318" s="519"/>
      <c r="IT1318" s="519"/>
      <c r="IU1318" s="519"/>
      <c r="IV1318" s="519"/>
    </row>
    <row r="1319" spans="1:256" s="510" customFormat="1" ht="24.75" customHeight="1" hidden="1">
      <c r="A1319" s="541" t="s">
        <v>1051</v>
      </c>
      <c r="B1319" s="363"/>
      <c r="C1319" s="363">
        <f t="shared" si="64"/>
        <v>0</v>
      </c>
      <c r="D1319" s="363"/>
      <c r="E1319" s="542"/>
      <c r="F1319" s="543"/>
      <c r="G1319" s="542"/>
      <c r="H1319" s="518"/>
      <c r="I1319" s="519"/>
      <c r="J1319" s="519"/>
      <c r="K1319" s="519"/>
      <c r="L1319" s="519"/>
      <c r="M1319" s="519"/>
      <c r="N1319" s="519"/>
      <c r="O1319" s="519"/>
      <c r="P1319" s="519"/>
      <c r="Q1319" s="519"/>
      <c r="R1319" s="519"/>
      <c r="S1319" s="519"/>
      <c r="T1319" s="519"/>
      <c r="U1319" s="519"/>
      <c r="V1319" s="519"/>
      <c r="W1319" s="519"/>
      <c r="X1319" s="519"/>
      <c r="Y1319" s="519"/>
      <c r="Z1319" s="519"/>
      <c r="AA1319" s="519"/>
      <c r="AB1319" s="519"/>
      <c r="AC1319" s="519"/>
      <c r="AD1319" s="519"/>
      <c r="AE1319" s="519"/>
      <c r="AF1319" s="519"/>
      <c r="HQ1319" s="519"/>
      <c r="HR1319" s="519"/>
      <c r="HS1319" s="519"/>
      <c r="HT1319" s="519"/>
      <c r="HU1319" s="519"/>
      <c r="HV1319" s="519"/>
      <c r="HW1319" s="519"/>
      <c r="HX1319" s="519"/>
      <c r="HY1319" s="519"/>
      <c r="HZ1319" s="519"/>
      <c r="IA1319" s="519"/>
      <c r="IB1319" s="519"/>
      <c r="IC1319" s="519"/>
      <c r="ID1319" s="519"/>
      <c r="IE1319" s="519"/>
      <c r="IF1319" s="519"/>
      <c r="IG1319" s="519"/>
      <c r="IH1319" s="519"/>
      <c r="II1319" s="519"/>
      <c r="IJ1319" s="519"/>
      <c r="IK1319" s="519"/>
      <c r="IL1319" s="519"/>
      <c r="IM1319" s="519"/>
      <c r="IN1319" s="519"/>
      <c r="IO1319" s="519"/>
      <c r="IP1319" s="519"/>
      <c r="IQ1319" s="519"/>
      <c r="IR1319" s="519"/>
      <c r="IS1319" s="519"/>
      <c r="IT1319" s="519"/>
      <c r="IU1319" s="519"/>
      <c r="IV1319" s="519"/>
    </row>
    <row r="1320" spans="1:8" s="508" customFormat="1" ht="24.75" customHeight="1" hidden="1">
      <c r="A1320" s="541" t="s">
        <v>1052</v>
      </c>
      <c r="B1320" s="363"/>
      <c r="C1320" s="363">
        <f t="shared" si="64"/>
        <v>0</v>
      </c>
      <c r="D1320" s="363"/>
      <c r="E1320" s="542"/>
      <c r="F1320" s="543"/>
      <c r="G1320" s="542"/>
      <c r="H1320" s="544"/>
    </row>
    <row r="1321" spans="1:256" s="510" customFormat="1" ht="24.75" customHeight="1" hidden="1">
      <c r="A1321" s="541" t="s">
        <v>1053</v>
      </c>
      <c r="B1321" s="363"/>
      <c r="C1321" s="363">
        <f t="shared" si="64"/>
        <v>0</v>
      </c>
      <c r="D1321" s="363"/>
      <c r="E1321" s="542"/>
      <c r="F1321" s="543"/>
      <c r="G1321" s="542"/>
      <c r="H1321" s="518"/>
      <c r="I1321" s="519"/>
      <c r="J1321" s="519"/>
      <c r="K1321" s="519"/>
      <c r="L1321" s="519"/>
      <c r="M1321" s="519"/>
      <c r="N1321" s="519"/>
      <c r="O1321" s="519"/>
      <c r="P1321" s="519"/>
      <c r="Q1321" s="519"/>
      <c r="R1321" s="519"/>
      <c r="S1321" s="519"/>
      <c r="T1321" s="519"/>
      <c r="U1321" s="519"/>
      <c r="V1321" s="519"/>
      <c r="W1321" s="519"/>
      <c r="X1321" s="519"/>
      <c r="Y1321" s="519"/>
      <c r="Z1321" s="519"/>
      <c r="AA1321" s="519"/>
      <c r="AB1321" s="519"/>
      <c r="AC1321" s="519"/>
      <c r="AD1321" s="519"/>
      <c r="AE1321" s="519"/>
      <c r="AF1321" s="519"/>
      <c r="HQ1321" s="519"/>
      <c r="HR1321" s="519"/>
      <c r="HS1321" s="519"/>
      <c r="HT1321" s="519"/>
      <c r="HU1321" s="519"/>
      <c r="HV1321" s="519"/>
      <c r="HW1321" s="519"/>
      <c r="HX1321" s="519"/>
      <c r="HY1321" s="519"/>
      <c r="HZ1321" s="519"/>
      <c r="IA1321" s="519"/>
      <c r="IB1321" s="519"/>
      <c r="IC1321" s="519"/>
      <c r="ID1321" s="519"/>
      <c r="IE1321" s="519"/>
      <c r="IF1321" s="519"/>
      <c r="IG1321" s="519"/>
      <c r="IH1321" s="519"/>
      <c r="II1321" s="519"/>
      <c r="IJ1321" s="519"/>
      <c r="IK1321" s="519"/>
      <c r="IL1321" s="519"/>
      <c r="IM1321" s="519"/>
      <c r="IN1321" s="519"/>
      <c r="IO1321" s="519"/>
      <c r="IP1321" s="519"/>
      <c r="IQ1321" s="519"/>
      <c r="IR1321" s="519"/>
      <c r="IS1321" s="519"/>
      <c r="IT1321" s="519"/>
      <c r="IU1321" s="519"/>
      <c r="IV1321" s="519"/>
    </row>
    <row r="1322" spans="1:256" s="509" customFormat="1" ht="24.75" customHeight="1" hidden="1">
      <c r="A1322" s="541" t="s">
        <v>1054</v>
      </c>
      <c r="B1322" s="363"/>
      <c r="C1322" s="363">
        <f t="shared" si="64"/>
        <v>0</v>
      </c>
      <c r="D1322" s="363"/>
      <c r="E1322" s="542"/>
      <c r="F1322" s="543"/>
      <c r="G1322" s="542"/>
      <c r="H1322" s="518"/>
      <c r="I1322" s="519"/>
      <c r="J1322" s="519"/>
      <c r="K1322" s="519"/>
      <c r="L1322" s="519"/>
      <c r="M1322" s="519"/>
      <c r="N1322" s="519"/>
      <c r="O1322" s="519"/>
      <c r="P1322" s="519"/>
      <c r="Q1322" s="519"/>
      <c r="R1322" s="519"/>
      <c r="S1322" s="519"/>
      <c r="T1322" s="519"/>
      <c r="U1322" s="519"/>
      <c r="V1322" s="519"/>
      <c r="W1322" s="519"/>
      <c r="X1322" s="519"/>
      <c r="Y1322" s="519"/>
      <c r="Z1322" s="519"/>
      <c r="AA1322" s="519"/>
      <c r="AB1322" s="519"/>
      <c r="AC1322" s="519"/>
      <c r="AD1322" s="519"/>
      <c r="AE1322" s="519"/>
      <c r="AF1322" s="519"/>
      <c r="HQ1322" s="519"/>
      <c r="HR1322" s="519"/>
      <c r="HS1322" s="519"/>
      <c r="HT1322" s="519"/>
      <c r="HU1322" s="519"/>
      <c r="HV1322" s="519"/>
      <c r="HW1322" s="519"/>
      <c r="HX1322" s="519"/>
      <c r="HY1322" s="519"/>
      <c r="HZ1322" s="519"/>
      <c r="IA1322" s="519"/>
      <c r="IB1322" s="519"/>
      <c r="IC1322" s="519"/>
      <c r="ID1322" s="519"/>
      <c r="IE1322" s="519"/>
      <c r="IF1322" s="519"/>
      <c r="IG1322" s="519"/>
      <c r="IH1322" s="519"/>
      <c r="II1322" s="519"/>
      <c r="IJ1322" s="519"/>
      <c r="IK1322" s="519"/>
      <c r="IL1322" s="519"/>
      <c r="IM1322" s="519"/>
      <c r="IN1322" s="519"/>
      <c r="IO1322" s="519"/>
      <c r="IP1322" s="519"/>
      <c r="IQ1322" s="519"/>
      <c r="IR1322" s="519"/>
      <c r="IS1322" s="519"/>
      <c r="IT1322" s="519"/>
      <c r="IU1322" s="519"/>
      <c r="IV1322" s="519"/>
    </row>
    <row r="1323" spans="1:256" s="506" customFormat="1" ht="24.75" customHeight="1" hidden="1">
      <c r="A1323" s="541" t="s">
        <v>1055</v>
      </c>
      <c r="B1323" s="363"/>
      <c r="C1323" s="363">
        <f t="shared" si="64"/>
        <v>0</v>
      </c>
      <c r="D1323" s="363"/>
      <c r="E1323" s="542"/>
      <c r="F1323" s="543"/>
      <c r="G1323" s="542"/>
      <c r="H1323" s="518"/>
      <c r="I1323" s="519"/>
      <c r="J1323" s="519"/>
      <c r="K1323" s="519"/>
      <c r="L1323" s="519"/>
      <c r="M1323" s="519"/>
      <c r="N1323" s="519"/>
      <c r="O1323" s="519"/>
      <c r="P1323" s="519"/>
      <c r="Q1323" s="519"/>
      <c r="R1323" s="519"/>
      <c r="S1323" s="519"/>
      <c r="T1323" s="519"/>
      <c r="U1323" s="519"/>
      <c r="V1323" s="519"/>
      <c r="W1323" s="519"/>
      <c r="X1323" s="519"/>
      <c r="Y1323" s="519"/>
      <c r="Z1323" s="519"/>
      <c r="AA1323" s="519"/>
      <c r="AB1323" s="519"/>
      <c r="AC1323" s="519"/>
      <c r="AD1323" s="519"/>
      <c r="AE1323" s="519"/>
      <c r="AF1323" s="519"/>
      <c r="HQ1323" s="519"/>
      <c r="HR1323" s="519"/>
      <c r="HS1323" s="519"/>
      <c r="HT1323" s="519"/>
      <c r="HU1323" s="519"/>
      <c r="HV1323" s="519"/>
      <c r="HW1323" s="519"/>
      <c r="HX1323" s="519"/>
      <c r="HY1323" s="519"/>
      <c r="HZ1323" s="519"/>
      <c r="IA1323" s="519"/>
      <c r="IB1323" s="519"/>
      <c r="IC1323" s="519"/>
      <c r="ID1323" s="519"/>
      <c r="IE1323" s="519"/>
      <c r="IF1323" s="519"/>
      <c r="IG1323" s="519"/>
      <c r="IH1323" s="519"/>
      <c r="II1323" s="519"/>
      <c r="IJ1323" s="519"/>
      <c r="IK1323" s="519"/>
      <c r="IL1323" s="519"/>
      <c r="IM1323" s="519"/>
      <c r="IN1323" s="519"/>
      <c r="IO1323" s="519"/>
      <c r="IP1323" s="519"/>
      <c r="IQ1323" s="519"/>
      <c r="IR1323" s="519"/>
      <c r="IS1323" s="519"/>
      <c r="IT1323" s="519"/>
      <c r="IU1323" s="519"/>
      <c r="IV1323" s="519"/>
    </row>
    <row r="1324" spans="1:8" s="508" customFormat="1" ht="24.75" customHeight="1">
      <c r="A1324" s="534" t="s">
        <v>1056</v>
      </c>
      <c r="B1324" s="360">
        <f>SUM(B1325:B1327)</f>
        <v>0</v>
      </c>
      <c r="C1324" s="360">
        <f t="shared" si="64"/>
        <v>128</v>
      </c>
      <c r="D1324" s="360">
        <f>SUM(D1325:D1327)</f>
        <v>0</v>
      </c>
      <c r="E1324" s="536">
        <f>D1324/C1324</f>
        <v>0</v>
      </c>
      <c r="F1324" s="539">
        <f>SUM(F1325:F1327)</f>
        <v>0</v>
      </c>
      <c r="G1324" s="536"/>
      <c r="H1324" s="540">
        <f>SUM(H1325:H1327)</f>
        <v>128</v>
      </c>
    </row>
    <row r="1325" spans="1:256" s="506" customFormat="1" ht="24.75" customHeight="1">
      <c r="A1325" s="541" t="s">
        <v>1057</v>
      </c>
      <c r="B1325" s="363"/>
      <c r="C1325" s="363">
        <f t="shared" si="64"/>
        <v>0</v>
      </c>
      <c r="D1325" s="363"/>
      <c r="E1325" s="542"/>
      <c r="F1325" s="543"/>
      <c r="G1325" s="542"/>
      <c r="H1325" s="518"/>
      <c r="I1325" s="519"/>
      <c r="J1325" s="519"/>
      <c r="K1325" s="519"/>
      <c r="L1325" s="519"/>
      <c r="M1325" s="519"/>
      <c r="N1325" s="519"/>
      <c r="O1325" s="519"/>
      <c r="P1325" s="519"/>
      <c r="Q1325" s="519"/>
      <c r="R1325" s="519"/>
      <c r="S1325" s="519"/>
      <c r="T1325" s="519"/>
      <c r="U1325" s="519"/>
      <c r="V1325" s="519"/>
      <c r="W1325" s="519"/>
      <c r="X1325" s="519"/>
      <c r="Y1325" s="519"/>
      <c r="Z1325" s="519"/>
      <c r="AA1325" s="519"/>
      <c r="AB1325" s="519"/>
      <c r="AC1325" s="519"/>
      <c r="AD1325" s="519"/>
      <c r="AE1325" s="519"/>
      <c r="AF1325" s="519"/>
      <c r="HQ1325" s="519"/>
      <c r="HR1325" s="519"/>
      <c r="HS1325" s="519"/>
      <c r="HT1325" s="519"/>
      <c r="HU1325" s="519"/>
      <c r="HV1325" s="519"/>
      <c r="HW1325" s="519"/>
      <c r="HX1325" s="519"/>
      <c r="HY1325" s="519"/>
      <c r="HZ1325" s="519"/>
      <c r="IA1325" s="519"/>
      <c r="IB1325" s="519"/>
      <c r="IC1325" s="519"/>
      <c r="ID1325" s="519"/>
      <c r="IE1325" s="519"/>
      <c r="IF1325" s="519"/>
      <c r="IG1325" s="519"/>
      <c r="IH1325" s="519"/>
      <c r="II1325" s="519"/>
      <c r="IJ1325" s="519"/>
      <c r="IK1325" s="519"/>
      <c r="IL1325" s="519"/>
      <c r="IM1325" s="519"/>
      <c r="IN1325" s="519"/>
      <c r="IO1325" s="519"/>
      <c r="IP1325" s="519"/>
      <c r="IQ1325" s="519"/>
      <c r="IR1325" s="519"/>
      <c r="IS1325" s="519"/>
      <c r="IT1325" s="519"/>
      <c r="IU1325" s="519"/>
      <c r="IV1325" s="519"/>
    </row>
    <row r="1326" spans="1:8" s="508" customFormat="1" ht="24.75" customHeight="1">
      <c r="A1326" s="541" t="s">
        <v>1058</v>
      </c>
      <c r="B1326" s="363"/>
      <c r="C1326" s="363">
        <f t="shared" si="64"/>
        <v>128</v>
      </c>
      <c r="D1326" s="360"/>
      <c r="E1326" s="542">
        <f>D1326/C1326</f>
        <v>0</v>
      </c>
      <c r="F1326" s="539"/>
      <c r="G1326" s="542"/>
      <c r="H1326" s="544">
        <v>128</v>
      </c>
    </row>
    <row r="1327" spans="1:256" s="506" customFormat="1" ht="24.75" customHeight="1">
      <c r="A1327" s="541" t="s">
        <v>1059</v>
      </c>
      <c r="B1327" s="363"/>
      <c r="C1327" s="363">
        <f t="shared" si="64"/>
        <v>0</v>
      </c>
      <c r="D1327" s="363"/>
      <c r="E1327" s="542"/>
      <c r="F1327" s="543"/>
      <c r="G1327" s="542"/>
      <c r="H1327" s="518"/>
      <c r="I1327" s="519"/>
      <c r="J1327" s="519"/>
      <c r="K1327" s="519"/>
      <c r="L1327" s="519"/>
      <c r="M1327" s="519"/>
      <c r="N1327" s="519"/>
      <c r="O1327" s="519"/>
      <c r="P1327" s="519"/>
      <c r="Q1327" s="519"/>
      <c r="R1327" s="519"/>
      <c r="S1327" s="519"/>
      <c r="T1327" s="519"/>
      <c r="U1327" s="519"/>
      <c r="V1327" s="519"/>
      <c r="W1327" s="519"/>
      <c r="X1327" s="519"/>
      <c r="Y1327" s="519"/>
      <c r="Z1327" s="519"/>
      <c r="AA1327" s="519"/>
      <c r="AB1327" s="519"/>
      <c r="AC1327" s="519"/>
      <c r="AD1327" s="519"/>
      <c r="AE1327" s="519"/>
      <c r="AF1327" s="519"/>
      <c r="HQ1327" s="519"/>
      <c r="HR1327" s="519"/>
      <c r="HS1327" s="519"/>
      <c r="HT1327" s="519"/>
      <c r="HU1327" s="519"/>
      <c r="HV1327" s="519"/>
      <c r="HW1327" s="519"/>
      <c r="HX1327" s="519"/>
      <c r="HY1327" s="519"/>
      <c r="HZ1327" s="519"/>
      <c r="IA1327" s="519"/>
      <c r="IB1327" s="519"/>
      <c r="IC1327" s="519"/>
      <c r="ID1327" s="519"/>
      <c r="IE1327" s="519"/>
      <c r="IF1327" s="519"/>
      <c r="IG1327" s="519"/>
      <c r="IH1327" s="519"/>
      <c r="II1327" s="519"/>
      <c r="IJ1327" s="519"/>
      <c r="IK1327" s="519"/>
      <c r="IL1327" s="519"/>
      <c r="IM1327" s="519"/>
      <c r="IN1327" s="519"/>
      <c r="IO1327" s="519"/>
      <c r="IP1327" s="519"/>
      <c r="IQ1327" s="519"/>
      <c r="IR1327" s="519"/>
      <c r="IS1327" s="519"/>
      <c r="IT1327" s="519"/>
      <c r="IU1327" s="519"/>
      <c r="IV1327" s="519"/>
    </row>
    <row r="1328" spans="1:8" s="508" customFormat="1" ht="24.75" customHeight="1">
      <c r="A1328" s="534" t="s">
        <v>1060</v>
      </c>
      <c r="B1328" s="360">
        <f>SUM(B1329:B1333)</f>
        <v>8</v>
      </c>
      <c r="C1328" s="360">
        <f t="shared" si="64"/>
        <v>8</v>
      </c>
      <c r="D1328" s="360">
        <f>SUM(D1329:D1333)</f>
        <v>8</v>
      </c>
      <c r="E1328" s="536">
        <f>D1328/C1328</f>
        <v>1</v>
      </c>
      <c r="F1328" s="539">
        <f>SUM(F1329:F1333)</f>
        <v>0</v>
      </c>
      <c r="G1328" s="536"/>
      <c r="H1328" s="540">
        <f>SUM(H1329:H1333)</f>
        <v>0</v>
      </c>
    </row>
    <row r="1329" spans="1:8" s="508" customFormat="1" ht="24.75" customHeight="1">
      <c r="A1329" s="541" t="s">
        <v>1061</v>
      </c>
      <c r="B1329" s="363"/>
      <c r="C1329" s="363">
        <f t="shared" si="64"/>
        <v>0</v>
      </c>
      <c r="D1329" s="363"/>
      <c r="E1329" s="542"/>
      <c r="F1329" s="543"/>
      <c r="G1329" s="542"/>
      <c r="H1329" s="544"/>
    </row>
    <row r="1330" spans="1:256" s="510" customFormat="1" ht="24.75" customHeight="1">
      <c r="A1330" s="541" t="s">
        <v>1062</v>
      </c>
      <c r="B1330" s="363"/>
      <c r="C1330" s="363">
        <f t="shared" si="64"/>
        <v>0</v>
      </c>
      <c r="D1330" s="363"/>
      <c r="E1330" s="542"/>
      <c r="F1330" s="543"/>
      <c r="G1330" s="542"/>
      <c r="H1330" s="518"/>
      <c r="I1330" s="519"/>
      <c r="J1330" s="519"/>
      <c r="K1330" s="519"/>
      <c r="L1330" s="519"/>
      <c r="M1330" s="519"/>
      <c r="N1330" s="519"/>
      <c r="O1330" s="519"/>
      <c r="P1330" s="519"/>
      <c r="Q1330" s="519"/>
      <c r="R1330" s="519"/>
      <c r="S1330" s="519"/>
      <c r="T1330" s="519"/>
      <c r="U1330" s="519"/>
      <c r="V1330" s="519"/>
      <c r="W1330" s="519"/>
      <c r="X1330" s="519"/>
      <c r="Y1330" s="519"/>
      <c r="Z1330" s="519"/>
      <c r="AA1330" s="519"/>
      <c r="AB1330" s="519"/>
      <c r="AC1330" s="519"/>
      <c r="AD1330" s="519"/>
      <c r="AE1330" s="519"/>
      <c r="AF1330" s="519"/>
      <c r="HQ1330" s="519"/>
      <c r="HR1330" s="519"/>
      <c r="HS1330" s="519"/>
      <c r="HT1330" s="519"/>
      <c r="HU1330" s="519"/>
      <c r="HV1330" s="519"/>
      <c r="HW1330" s="519"/>
      <c r="HX1330" s="519"/>
      <c r="HY1330" s="519"/>
      <c r="HZ1330" s="519"/>
      <c r="IA1330" s="519"/>
      <c r="IB1330" s="519"/>
      <c r="IC1330" s="519"/>
      <c r="ID1330" s="519"/>
      <c r="IE1330" s="519"/>
      <c r="IF1330" s="519"/>
      <c r="IG1330" s="519"/>
      <c r="IH1330" s="519"/>
      <c r="II1330" s="519"/>
      <c r="IJ1330" s="519"/>
      <c r="IK1330" s="519"/>
      <c r="IL1330" s="519"/>
      <c r="IM1330" s="519"/>
      <c r="IN1330" s="519"/>
      <c r="IO1330" s="519"/>
      <c r="IP1330" s="519"/>
      <c r="IQ1330" s="519"/>
      <c r="IR1330" s="519"/>
      <c r="IS1330" s="519"/>
      <c r="IT1330" s="519"/>
      <c r="IU1330" s="519"/>
      <c r="IV1330" s="519"/>
    </row>
    <row r="1331" spans="1:256" s="510" customFormat="1" ht="24.75" customHeight="1">
      <c r="A1331" s="541" t="s">
        <v>1063</v>
      </c>
      <c r="B1331" s="363">
        <v>8</v>
      </c>
      <c r="C1331" s="363">
        <f t="shared" si="64"/>
        <v>8</v>
      </c>
      <c r="D1331" s="363">
        <v>8</v>
      </c>
      <c r="E1331" s="542">
        <f aca="true" t="shared" si="66" ref="E1331:E1339">D1331/C1331</f>
        <v>1</v>
      </c>
      <c r="F1331" s="543"/>
      <c r="G1331" s="542"/>
      <c r="H1331" s="518"/>
      <c r="I1331" s="519"/>
      <c r="J1331" s="519"/>
      <c r="K1331" s="519"/>
      <c r="L1331" s="519"/>
      <c r="M1331" s="519"/>
      <c r="N1331" s="519"/>
      <c r="O1331" s="519"/>
      <c r="P1331" s="519"/>
      <c r="Q1331" s="519"/>
      <c r="R1331" s="519"/>
      <c r="S1331" s="519"/>
      <c r="T1331" s="519"/>
      <c r="U1331" s="519"/>
      <c r="V1331" s="519"/>
      <c r="W1331" s="519"/>
      <c r="X1331" s="519"/>
      <c r="Y1331" s="519"/>
      <c r="Z1331" s="519"/>
      <c r="AA1331" s="519"/>
      <c r="AB1331" s="519"/>
      <c r="AC1331" s="519"/>
      <c r="AD1331" s="519"/>
      <c r="AE1331" s="519"/>
      <c r="AF1331" s="519"/>
      <c r="HQ1331" s="519"/>
      <c r="HR1331" s="519"/>
      <c r="HS1331" s="519"/>
      <c r="HT1331" s="519"/>
      <c r="HU1331" s="519"/>
      <c r="HV1331" s="519"/>
      <c r="HW1331" s="519"/>
      <c r="HX1331" s="519"/>
      <c r="HY1331" s="519"/>
      <c r="HZ1331" s="519"/>
      <c r="IA1331" s="519"/>
      <c r="IB1331" s="519"/>
      <c r="IC1331" s="519"/>
      <c r="ID1331" s="519"/>
      <c r="IE1331" s="519"/>
      <c r="IF1331" s="519"/>
      <c r="IG1331" s="519"/>
      <c r="IH1331" s="519"/>
      <c r="II1331" s="519"/>
      <c r="IJ1331" s="519"/>
      <c r="IK1331" s="519"/>
      <c r="IL1331" s="519"/>
      <c r="IM1331" s="519"/>
      <c r="IN1331" s="519"/>
      <c r="IO1331" s="519"/>
      <c r="IP1331" s="519"/>
      <c r="IQ1331" s="519"/>
      <c r="IR1331" s="519"/>
      <c r="IS1331" s="519"/>
      <c r="IT1331" s="519"/>
      <c r="IU1331" s="519"/>
      <c r="IV1331" s="519"/>
    </row>
    <row r="1332" spans="1:256" s="510" customFormat="1" ht="24.75" customHeight="1">
      <c r="A1332" s="541" t="s">
        <v>1064</v>
      </c>
      <c r="B1332" s="363"/>
      <c r="C1332" s="363">
        <f t="shared" si="64"/>
        <v>0</v>
      </c>
      <c r="D1332" s="363"/>
      <c r="E1332" s="542"/>
      <c r="F1332" s="543"/>
      <c r="G1332" s="542"/>
      <c r="H1332" s="518"/>
      <c r="I1332" s="519"/>
      <c r="J1332" s="519"/>
      <c r="K1332" s="519"/>
      <c r="L1332" s="519"/>
      <c r="M1332" s="519"/>
      <c r="N1332" s="519"/>
      <c r="O1332" s="519"/>
      <c r="P1332" s="519"/>
      <c r="Q1332" s="519"/>
      <c r="R1332" s="519"/>
      <c r="S1332" s="519"/>
      <c r="T1332" s="519"/>
      <c r="U1332" s="519"/>
      <c r="V1332" s="519"/>
      <c r="W1332" s="519"/>
      <c r="X1332" s="519"/>
      <c r="Y1332" s="519"/>
      <c r="Z1332" s="519"/>
      <c r="AA1332" s="519"/>
      <c r="AB1332" s="519"/>
      <c r="AC1332" s="519"/>
      <c r="AD1332" s="519"/>
      <c r="AE1332" s="519"/>
      <c r="AF1332" s="519"/>
      <c r="HQ1332" s="519"/>
      <c r="HR1332" s="519"/>
      <c r="HS1332" s="519"/>
      <c r="HT1332" s="519"/>
      <c r="HU1332" s="519"/>
      <c r="HV1332" s="519"/>
      <c r="HW1332" s="519"/>
      <c r="HX1332" s="519"/>
      <c r="HY1332" s="519"/>
      <c r="HZ1332" s="519"/>
      <c r="IA1332" s="519"/>
      <c r="IB1332" s="519"/>
      <c r="IC1332" s="519"/>
      <c r="ID1332" s="519"/>
      <c r="IE1332" s="519"/>
      <c r="IF1332" s="519"/>
      <c r="IG1332" s="519"/>
      <c r="IH1332" s="519"/>
      <c r="II1332" s="519"/>
      <c r="IJ1332" s="519"/>
      <c r="IK1332" s="519"/>
      <c r="IL1332" s="519"/>
      <c r="IM1332" s="519"/>
      <c r="IN1332" s="519"/>
      <c r="IO1332" s="519"/>
      <c r="IP1332" s="519"/>
      <c r="IQ1332" s="519"/>
      <c r="IR1332" s="519"/>
      <c r="IS1332" s="519"/>
      <c r="IT1332" s="519"/>
      <c r="IU1332" s="519"/>
      <c r="IV1332" s="519"/>
    </row>
    <row r="1333" spans="1:256" s="510" customFormat="1" ht="39.75" customHeight="1">
      <c r="A1333" s="541" t="s">
        <v>1065</v>
      </c>
      <c r="B1333" s="363"/>
      <c r="C1333" s="363">
        <f t="shared" si="64"/>
        <v>0</v>
      </c>
      <c r="D1333" s="363"/>
      <c r="E1333" s="542"/>
      <c r="F1333" s="543"/>
      <c r="G1333" s="542"/>
      <c r="H1333" s="518"/>
      <c r="I1333" s="519"/>
      <c r="J1333" s="519"/>
      <c r="K1333" s="519"/>
      <c r="L1333" s="519"/>
      <c r="M1333" s="519"/>
      <c r="N1333" s="519"/>
      <c r="O1333" s="519"/>
      <c r="P1333" s="519"/>
      <c r="Q1333" s="519"/>
      <c r="R1333" s="519"/>
      <c r="S1333" s="519"/>
      <c r="T1333" s="519"/>
      <c r="U1333" s="519"/>
      <c r="V1333" s="519"/>
      <c r="W1333" s="519"/>
      <c r="X1333" s="519"/>
      <c r="Y1333" s="519"/>
      <c r="Z1333" s="519"/>
      <c r="AA1333" s="519"/>
      <c r="AB1333" s="519"/>
      <c r="AC1333" s="519"/>
      <c r="AD1333" s="519"/>
      <c r="AE1333" s="519"/>
      <c r="AF1333" s="519"/>
      <c r="HQ1333" s="519"/>
      <c r="HR1333" s="519"/>
      <c r="HS1333" s="519"/>
      <c r="HT1333" s="519"/>
      <c r="HU1333" s="519"/>
      <c r="HV1333" s="519"/>
      <c r="HW1333" s="519"/>
      <c r="HX1333" s="519"/>
      <c r="HY1333" s="519"/>
      <c r="HZ1333" s="519"/>
      <c r="IA1333" s="519"/>
      <c r="IB1333" s="519"/>
      <c r="IC1333" s="519"/>
      <c r="ID1333" s="519"/>
      <c r="IE1333" s="519"/>
      <c r="IF1333" s="519"/>
      <c r="IG1333" s="519"/>
      <c r="IH1333" s="519"/>
      <c r="II1333" s="519"/>
      <c r="IJ1333" s="519"/>
      <c r="IK1333" s="519"/>
      <c r="IL1333" s="519"/>
      <c r="IM1333" s="519"/>
      <c r="IN1333" s="519"/>
      <c r="IO1333" s="519"/>
      <c r="IP1333" s="519"/>
      <c r="IQ1333" s="519"/>
      <c r="IR1333" s="519"/>
      <c r="IS1333" s="519"/>
      <c r="IT1333" s="519"/>
      <c r="IU1333" s="519"/>
      <c r="IV1333" s="519"/>
    </row>
    <row r="1334" spans="1:8" s="508" customFormat="1" ht="24.75" customHeight="1">
      <c r="A1334" s="534" t="s">
        <v>1066</v>
      </c>
      <c r="B1334" s="360">
        <v>150</v>
      </c>
      <c r="C1334" s="360">
        <f t="shared" si="64"/>
        <v>31</v>
      </c>
      <c r="D1334" s="360">
        <v>31</v>
      </c>
      <c r="E1334" s="536">
        <f t="shared" si="66"/>
        <v>1</v>
      </c>
      <c r="F1334" s="539"/>
      <c r="G1334" s="536"/>
      <c r="H1334" s="540"/>
    </row>
    <row r="1335" spans="1:8" s="508" customFormat="1" ht="24.75" customHeight="1">
      <c r="A1335" s="534" t="s">
        <v>1067</v>
      </c>
      <c r="B1335" s="360">
        <v>800</v>
      </c>
      <c r="C1335" s="360">
        <f t="shared" si="64"/>
        <v>0</v>
      </c>
      <c r="D1335" s="360"/>
      <c r="E1335" s="536"/>
      <c r="F1335" s="539"/>
      <c r="G1335" s="536"/>
      <c r="H1335" s="540"/>
    </row>
    <row r="1336" spans="1:8" s="508" customFormat="1" ht="24.75" customHeight="1">
      <c r="A1336" s="534" t="s">
        <v>1068</v>
      </c>
      <c r="B1336" s="360">
        <f>B1337</f>
        <v>10</v>
      </c>
      <c r="C1336" s="360">
        <f t="shared" si="64"/>
        <v>209</v>
      </c>
      <c r="D1336" s="360">
        <f>D1337</f>
        <v>4</v>
      </c>
      <c r="E1336" s="536">
        <f t="shared" si="66"/>
        <v>0.019138755980861243</v>
      </c>
      <c r="F1336" s="539">
        <f>F1337</f>
        <v>1063</v>
      </c>
      <c r="G1336" s="536">
        <f>(D1336-F1336)/F1336</f>
        <v>-0.9962370649106302</v>
      </c>
      <c r="H1336" s="540">
        <f>H1337</f>
        <v>205</v>
      </c>
    </row>
    <row r="1337" spans="1:8" s="508" customFormat="1" ht="24.75" customHeight="1">
      <c r="A1337" s="534" t="s">
        <v>1069</v>
      </c>
      <c r="B1337" s="360">
        <f>SUM(B1338)</f>
        <v>10</v>
      </c>
      <c r="C1337" s="360">
        <f t="shared" si="64"/>
        <v>209</v>
      </c>
      <c r="D1337" s="360">
        <f>SUM(D1338)</f>
        <v>4</v>
      </c>
      <c r="E1337" s="536">
        <f t="shared" si="66"/>
        <v>0.019138755980861243</v>
      </c>
      <c r="F1337" s="539">
        <f>SUM(F1338)</f>
        <v>1063</v>
      </c>
      <c r="G1337" s="536">
        <f>(D1337-F1337)/F1337</f>
        <v>-0.9962370649106302</v>
      </c>
      <c r="H1337" s="540">
        <f>SUM(H1338)</f>
        <v>205</v>
      </c>
    </row>
    <row r="1338" spans="1:256" s="510" customFormat="1" ht="24.75" customHeight="1">
      <c r="A1338" s="541" t="s">
        <v>209</v>
      </c>
      <c r="B1338" s="363">
        <v>10</v>
      </c>
      <c r="C1338" s="363">
        <f t="shared" si="64"/>
        <v>209</v>
      </c>
      <c r="D1338" s="363">
        <v>4</v>
      </c>
      <c r="E1338" s="542">
        <f t="shared" si="66"/>
        <v>0.019138755980861243</v>
      </c>
      <c r="F1338" s="543">
        <v>1063</v>
      </c>
      <c r="G1338" s="542">
        <f>(D1338-F1338)/F1338</f>
        <v>-0.9962370649106302</v>
      </c>
      <c r="H1338" s="518">
        <v>205</v>
      </c>
      <c r="I1338" s="519"/>
      <c r="J1338" s="519"/>
      <c r="K1338" s="519"/>
      <c r="L1338" s="519"/>
      <c r="M1338" s="519"/>
      <c r="N1338" s="519"/>
      <c r="O1338" s="519"/>
      <c r="P1338" s="519"/>
      <c r="Q1338" s="519"/>
      <c r="R1338" s="519"/>
      <c r="S1338" s="519"/>
      <c r="T1338" s="519"/>
      <c r="U1338" s="519"/>
      <c r="V1338" s="519"/>
      <c r="W1338" s="519"/>
      <c r="X1338" s="519"/>
      <c r="Y1338" s="519"/>
      <c r="Z1338" s="519"/>
      <c r="AA1338" s="519"/>
      <c r="AB1338" s="519"/>
      <c r="AC1338" s="519"/>
      <c r="AD1338" s="519"/>
      <c r="AE1338" s="519"/>
      <c r="AF1338" s="519"/>
      <c r="HQ1338" s="519"/>
      <c r="HR1338" s="519"/>
      <c r="HS1338" s="519"/>
      <c r="HT1338" s="519"/>
      <c r="HU1338" s="519"/>
      <c r="HV1338" s="519"/>
      <c r="HW1338" s="519"/>
      <c r="HX1338" s="519"/>
      <c r="HY1338" s="519"/>
      <c r="HZ1338" s="519"/>
      <c r="IA1338" s="519"/>
      <c r="IB1338" s="519"/>
      <c r="IC1338" s="519"/>
      <c r="ID1338" s="519"/>
      <c r="IE1338" s="519"/>
      <c r="IF1338" s="519"/>
      <c r="IG1338" s="519"/>
      <c r="IH1338" s="519"/>
      <c r="II1338" s="519"/>
      <c r="IJ1338" s="519"/>
      <c r="IK1338" s="519"/>
      <c r="IL1338" s="519"/>
      <c r="IM1338" s="519"/>
      <c r="IN1338" s="519"/>
      <c r="IO1338" s="519"/>
      <c r="IP1338" s="519"/>
      <c r="IQ1338" s="519"/>
      <c r="IR1338" s="519"/>
      <c r="IS1338" s="519"/>
      <c r="IT1338" s="519"/>
      <c r="IU1338" s="519"/>
      <c r="IV1338" s="519"/>
    </row>
    <row r="1339" spans="1:8" s="508" customFormat="1" ht="24.75" customHeight="1">
      <c r="A1339" s="534" t="s">
        <v>1070</v>
      </c>
      <c r="B1339" s="360">
        <f>SUM(B1340:B1342)</f>
        <v>300</v>
      </c>
      <c r="C1339" s="360">
        <f t="shared" si="64"/>
        <v>4553</v>
      </c>
      <c r="D1339" s="360">
        <f>SUM(D1340:D1342)</f>
        <v>4553</v>
      </c>
      <c r="E1339" s="536">
        <f t="shared" si="66"/>
        <v>1</v>
      </c>
      <c r="F1339" s="539">
        <f>SUM(F1340:F1342)</f>
        <v>4468</v>
      </c>
      <c r="G1339" s="536">
        <f>(D1339-F1339)/F1339</f>
        <v>0.01902417188898836</v>
      </c>
      <c r="H1339" s="540">
        <f>SUM(H1340:H1342)</f>
        <v>0</v>
      </c>
    </row>
    <row r="1340" spans="1:8" s="508" customFormat="1" ht="24.75" customHeight="1">
      <c r="A1340" s="534" t="s">
        <v>1071</v>
      </c>
      <c r="B1340" s="360"/>
      <c r="C1340" s="360">
        <f t="shared" si="64"/>
        <v>0</v>
      </c>
      <c r="D1340" s="360">
        <v>0</v>
      </c>
      <c r="E1340" s="536"/>
      <c r="F1340" s="539"/>
      <c r="G1340" s="536"/>
      <c r="H1340" s="540"/>
    </row>
    <row r="1341" spans="1:8" s="508" customFormat="1" ht="24.75" customHeight="1">
      <c r="A1341" s="534" t="s">
        <v>1072</v>
      </c>
      <c r="B1341" s="360"/>
      <c r="C1341" s="360">
        <f t="shared" si="64"/>
        <v>0</v>
      </c>
      <c r="D1341" s="360">
        <v>0</v>
      </c>
      <c r="E1341" s="536"/>
      <c r="F1341" s="539"/>
      <c r="G1341" s="536"/>
      <c r="H1341" s="540"/>
    </row>
    <row r="1342" spans="1:8" s="508" customFormat="1" ht="24.75" customHeight="1">
      <c r="A1342" s="534" t="s">
        <v>1073</v>
      </c>
      <c r="B1342" s="360">
        <f>SUM(B1343:B1346)</f>
        <v>300</v>
      </c>
      <c r="C1342" s="360">
        <f t="shared" si="64"/>
        <v>4553</v>
      </c>
      <c r="D1342" s="360">
        <f>SUM(D1343:D1346)</f>
        <v>4553</v>
      </c>
      <c r="E1342" s="536">
        <f aca="true" t="shared" si="67" ref="E1342:E1347">D1342/C1342</f>
        <v>1</v>
      </c>
      <c r="F1342" s="539">
        <f>SUM(F1343:F1346)</f>
        <v>4468</v>
      </c>
      <c r="G1342" s="536">
        <f aca="true" t="shared" si="68" ref="G1342:G1347">(D1342-F1342)/F1342</f>
        <v>0.01902417188898836</v>
      </c>
      <c r="H1342" s="540"/>
    </row>
    <row r="1343" spans="1:256" s="506" customFormat="1" ht="24.75" customHeight="1">
      <c r="A1343" s="541" t="s">
        <v>1074</v>
      </c>
      <c r="B1343" s="363">
        <v>300</v>
      </c>
      <c r="C1343" s="363">
        <f t="shared" si="64"/>
        <v>4553</v>
      </c>
      <c r="D1343" s="363">
        <v>4553</v>
      </c>
      <c r="E1343" s="542">
        <f t="shared" si="67"/>
        <v>1</v>
      </c>
      <c r="F1343" s="543">
        <v>4468</v>
      </c>
      <c r="G1343" s="542">
        <f t="shared" si="68"/>
        <v>0.01902417188898836</v>
      </c>
      <c r="H1343" s="518"/>
      <c r="I1343" s="519"/>
      <c r="J1343" s="519"/>
      <c r="K1343" s="519"/>
      <c r="L1343" s="519"/>
      <c r="M1343" s="519"/>
      <c r="N1343" s="519"/>
      <c r="O1343" s="519"/>
      <c r="P1343" s="519"/>
      <c r="Q1343" s="519"/>
      <c r="R1343" s="519"/>
      <c r="S1343" s="519"/>
      <c r="T1343" s="519"/>
      <c r="U1343" s="519"/>
      <c r="V1343" s="519"/>
      <c r="W1343" s="519"/>
      <c r="X1343" s="519"/>
      <c r="Y1343" s="519"/>
      <c r="Z1343" s="519"/>
      <c r="AA1343" s="519"/>
      <c r="AB1343" s="519"/>
      <c r="AC1343" s="519"/>
      <c r="AD1343" s="519"/>
      <c r="AE1343" s="519"/>
      <c r="AF1343" s="519"/>
      <c r="HQ1343" s="519"/>
      <c r="HR1343" s="519"/>
      <c r="HS1343" s="519"/>
      <c r="HT1343" s="519"/>
      <c r="HU1343" s="519"/>
      <c r="HV1343" s="519"/>
      <c r="HW1343" s="519"/>
      <c r="HX1343" s="519"/>
      <c r="HY1343" s="519"/>
      <c r="HZ1343" s="519"/>
      <c r="IA1343" s="519"/>
      <c r="IB1343" s="519"/>
      <c r="IC1343" s="519"/>
      <c r="ID1343" s="519"/>
      <c r="IE1343" s="519"/>
      <c r="IF1343" s="519"/>
      <c r="IG1343" s="519"/>
      <c r="IH1343" s="519"/>
      <c r="II1343" s="519"/>
      <c r="IJ1343" s="519"/>
      <c r="IK1343" s="519"/>
      <c r="IL1343" s="519"/>
      <c r="IM1343" s="519"/>
      <c r="IN1343" s="519"/>
      <c r="IO1343" s="519"/>
      <c r="IP1343" s="519"/>
      <c r="IQ1343" s="519"/>
      <c r="IR1343" s="519"/>
      <c r="IS1343" s="519"/>
      <c r="IT1343" s="519"/>
      <c r="IU1343" s="519"/>
      <c r="IV1343" s="519"/>
    </row>
    <row r="1344" spans="1:8" s="508" customFormat="1" ht="39.75" customHeight="1">
      <c r="A1344" s="541" t="s">
        <v>1075</v>
      </c>
      <c r="B1344" s="363"/>
      <c r="C1344" s="363">
        <f t="shared" si="64"/>
        <v>0</v>
      </c>
      <c r="D1344" s="363">
        <v>0</v>
      </c>
      <c r="E1344" s="542"/>
      <c r="F1344" s="543"/>
      <c r="G1344" s="542"/>
      <c r="H1344" s="544"/>
    </row>
    <row r="1345" spans="1:256" s="506" customFormat="1" ht="39.75" customHeight="1">
      <c r="A1345" s="541" t="s">
        <v>1076</v>
      </c>
      <c r="B1345" s="363"/>
      <c r="C1345" s="363">
        <f t="shared" si="64"/>
        <v>0</v>
      </c>
      <c r="D1345" s="363">
        <v>0</v>
      </c>
      <c r="E1345" s="542"/>
      <c r="F1345" s="543"/>
      <c r="G1345" s="542"/>
      <c r="H1345" s="518"/>
      <c r="I1345" s="519"/>
      <c r="J1345" s="519"/>
      <c r="K1345" s="519"/>
      <c r="L1345" s="519"/>
      <c r="M1345" s="519"/>
      <c r="N1345" s="519"/>
      <c r="O1345" s="519"/>
      <c r="P1345" s="519"/>
      <c r="Q1345" s="519"/>
      <c r="R1345" s="519"/>
      <c r="S1345" s="519"/>
      <c r="T1345" s="519"/>
      <c r="U1345" s="519"/>
      <c r="V1345" s="519"/>
      <c r="W1345" s="519"/>
      <c r="X1345" s="519"/>
      <c r="Y1345" s="519"/>
      <c r="Z1345" s="519"/>
      <c r="AA1345" s="519"/>
      <c r="AB1345" s="519"/>
      <c r="AC1345" s="519"/>
      <c r="AD1345" s="519"/>
      <c r="AE1345" s="519"/>
      <c r="AF1345" s="519"/>
      <c r="HQ1345" s="519"/>
      <c r="HR1345" s="519"/>
      <c r="HS1345" s="519"/>
      <c r="HT1345" s="519"/>
      <c r="HU1345" s="519"/>
      <c r="HV1345" s="519"/>
      <c r="HW1345" s="519"/>
      <c r="HX1345" s="519"/>
      <c r="HY1345" s="519"/>
      <c r="HZ1345" s="519"/>
      <c r="IA1345" s="519"/>
      <c r="IB1345" s="519"/>
      <c r="IC1345" s="519"/>
      <c r="ID1345" s="519"/>
      <c r="IE1345" s="519"/>
      <c r="IF1345" s="519"/>
      <c r="IG1345" s="519"/>
      <c r="IH1345" s="519"/>
      <c r="II1345" s="519"/>
      <c r="IJ1345" s="519"/>
      <c r="IK1345" s="519"/>
      <c r="IL1345" s="519"/>
      <c r="IM1345" s="519"/>
      <c r="IN1345" s="519"/>
      <c r="IO1345" s="519"/>
      <c r="IP1345" s="519"/>
      <c r="IQ1345" s="519"/>
      <c r="IR1345" s="519"/>
      <c r="IS1345" s="519"/>
      <c r="IT1345" s="519"/>
      <c r="IU1345" s="519"/>
      <c r="IV1345" s="519"/>
    </row>
    <row r="1346" spans="1:256" s="511" customFormat="1" ht="39.75" customHeight="1">
      <c r="A1346" s="541" t="s">
        <v>1077</v>
      </c>
      <c r="B1346" s="363"/>
      <c r="C1346" s="363">
        <f t="shared" si="64"/>
        <v>0</v>
      </c>
      <c r="D1346" s="363">
        <v>0</v>
      </c>
      <c r="E1346" s="542"/>
      <c r="F1346" s="543"/>
      <c r="G1346" s="542"/>
      <c r="H1346" s="518"/>
      <c r="I1346" s="519"/>
      <c r="J1346" s="519"/>
      <c r="K1346" s="519"/>
      <c r="L1346" s="519"/>
      <c r="M1346" s="519"/>
      <c r="N1346" s="519"/>
      <c r="O1346" s="519"/>
      <c r="P1346" s="519"/>
      <c r="Q1346" s="519"/>
      <c r="R1346" s="519"/>
      <c r="S1346" s="519"/>
      <c r="T1346" s="519"/>
      <c r="U1346" s="519"/>
      <c r="V1346" s="519"/>
      <c r="W1346" s="519"/>
      <c r="X1346" s="519"/>
      <c r="Y1346" s="519"/>
      <c r="Z1346" s="519"/>
      <c r="AA1346" s="519"/>
      <c r="AB1346" s="519"/>
      <c r="AC1346" s="519"/>
      <c r="AD1346" s="519"/>
      <c r="AE1346" s="519"/>
      <c r="AF1346" s="519"/>
      <c r="HQ1346" s="519"/>
      <c r="HR1346" s="519"/>
      <c r="HS1346" s="519"/>
      <c r="HT1346" s="519"/>
      <c r="HU1346" s="519"/>
      <c r="HV1346" s="519"/>
      <c r="HW1346" s="519"/>
      <c r="HX1346" s="519"/>
      <c r="HY1346" s="519"/>
      <c r="HZ1346" s="519"/>
      <c r="IA1346" s="519"/>
      <c r="IB1346" s="519"/>
      <c r="IC1346" s="519"/>
      <c r="ID1346" s="519"/>
      <c r="IE1346" s="519"/>
      <c r="IF1346" s="519"/>
      <c r="IG1346" s="519"/>
      <c r="IH1346" s="519"/>
      <c r="II1346" s="519"/>
      <c r="IJ1346" s="519"/>
      <c r="IK1346" s="519"/>
      <c r="IL1346" s="519"/>
      <c r="IM1346" s="519"/>
      <c r="IN1346" s="519"/>
      <c r="IO1346" s="519"/>
      <c r="IP1346" s="519"/>
      <c r="IQ1346" s="519"/>
      <c r="IR1346" s="519"/>
      <c r="IS1346" s="519"/>
      <c r="IT1346" s="519"/>
      <c r="IU1346" s="519"/>
      <c r="IV1346" s="519"/>
    </row>
    <row r="1347" spans="1:8" s="508" customFormat="1" ht="24.75" customHeight="1">
      <c r="A1347" s="534" t="s">
        <v>1078</v>
      </c>
      <c r="B1347" s="360">
        <f>SUM(B1348:B1350)</f>
        <v>0</v>
      </c>
      <c r="C1347" s="360">
        <f t="shared" si="64"/>
        <v>15</v>
      </c>
      <c r="D1347" s="360">
        <f>SUM(D1348:D1350)</f>
        <v>15</v>
      </c>
      <c r="E1347" s="536">
        <f t="shared" si="67"/>
        <v>1</v>
      </c>
      <c r="F1347" s="539">
        <f>SUM(F1348:F1350)</f>
        <v>9</v>
      </c>
      <c r="G1347" s="536">
        <f t="shared" si="68"/>
        <v>0.6666666666666666</v>
      </c>
      <c r="H1347" s="540"/>
    </row>
    <row r="1348" spans="1:8" s="508" customFormat="1" ht="39.75" customHeight="1">
      <c r="A1348" s="534" t="s">
        <v>1079</v>
      </c>
      <c r="B1348" s="360">
        <v>0</v>
      </c>
      <c r="C1348" s="360">
        <f t="shared" si="64"/>
        <v>0</v>
      </c>
      <c r="D1348" s="360">
        <v>0</v>
      </c>
      <c r="E1348" s="536"/>
      <c r="F1348" s="539">
        <v>0</v>
      </c>
      <c r="G1348" s="536"/>
      <c r="H1348" s="540"/>
    </row>
    <row r="1349" spans="1:8" s="508" customFormat="1" ht="39.75" customHeight="1">
      <c r="A1349" s="534" t="s">
        <v>1080</v>
      </c>
      <c r="B1349" s="360">
        <v>0</v>
      </c>
      <c r="C1349" s="360">
        <f t="shared" si="64"/>
        <v>0</v>
      </c>
      <c r="D1349" s="360"/>
      <c r="E1349" s="536"/>
      <c r="F1349" s="539">
        <v>0</v>
      </c>
      <c r="G1349" s="536"/>
      <c r="H1349" s="540"/>
    </row>
    <row r="1350" spans="1:8" s="508" customFormat="1" ht="39.75" customHeight="1">
      <c r="A1350" s="534" t="s">
        <v>1081</v>
      </c>
      <c r="B1350" s="360">
        <v>0</v>
      </c>
      <c r="C1350" s="360">
        <f t="shared" si="64"/>
        <v>15</v>
      </c>
      <c r="D1350" s="360">
        <v>15</v>
      </c>
      <c r="E1350" s="536">
        <f>D1350/C1350</f>
        <v>1</v>
      </c>
      <c r="F1350" s="539">
        <v>9</v>
      </c>
      <c r="G1350" s="536">
        <f>(D1350-F1350)/F1350</f>
        <v>0.6666666666666666</v>
      </c>
      <c r="H1350" s="540"/>
    </row>
    <row r="1351" spans="1:8" s="508" customFormat="1" ht="24.75" customHeight="1">
      <c r="A1351" s="554" t="s">
        <v>1131</v>
      </c>
      <c r="B1351" s="360">
        <f>B5+B249+B289+B308+B400+B454+B508+B565+B687+B759+B837+B860+B971+B1035+B1101+B1121+B1150+B1160+B1205+B1225+B1278+B1335+B1336+B1339+B1347</f>
        <v>69908</v>
      </c>
      <c r="C1351" s="360">
        <f>C5+C249+C289+C308+C400+C454+C508+C565+C687+C759+C837+C860+C971+C1035+C1101+C1121+C1150+C1160+C1205+C1225+C1278+C1335+C1336+C1339+C1347</f>
        <v>110641</v>
      </c>
      <c r="D1351" s="360">
        <f>D5+D249+D289+D308+D400+D454+D508+D565+D687+D759+D837+D860+D971+D1035+D1101+D1121+D1150+D1160+D1205+D1225+D1278+D1335+D1336+D1339+D1347</f>
        <v>90201</v>
      </c>
      <c r="E1351" s="536">
        <f>D1351/C1351</f>
        <v>0.8152583581131768</v>
      </c>
      <c r="F1351" s="360">
        <f>F5+F249+F289+F308+F400+F454+F508+F565+F687+F759+F837+F860+F971+F1035+F1101+F1121+F1150+F1160+F1205+F1225+F1278+F1335+F1336+F1339+F1347</f>
        <v>80041</v>
      </c>
      <c r="G1351" s="536">
        <f>(D1351-F1351)/F1351</f>
        <v>0.12693494584025686</v>
      </c>
      <c r="H1351" s="540">
        <f>H5+H250+H290+H308+H400+H454+H508+H565+H687+H759+H837+H860+H971+H1035+H1101+H1121+H1150+H1160+H1205+H1225+H1278+H1335+H1336+H1339+H1347</f>
        <v>20440</v>
      </c>
    </row>
    <row r="1352" spans="1:256" s="512" customFormat="1" ht="13.5">
      <c r="A1352" s="515"/>
      <c r="B1352" s="516"/>
      <c r="C1352" s="516"/>
      <c r="D1352" s="516"/>
      <c r="E1352" s="517"/>
      <c r="F1352" s="516"/>
      <c r="G1352" s="518"/>
      <c r="H1352" s="518"/>
      <c r="I1352" s="519"/>
      <c r="J1352" s="519"/>
      <c r="K1352" s="519"/>
      <c r="L1352" s="519"/>
      <c r="M1352" s="519"/>
      <c r="N1352" s="519"/>
      <c r="O1352" s="519"/>
      <c r="P1352" s="519"/>
      <c r="Q1352" s="519"/>
      <c r="R1352" s="519"/>
      <c r="S1352" s="519"/>
      <c r="T1352" s="519"/>
      <c r="U1352" s="519"/>
      <c r="V1352" s="519"/>
      <c r="W1352" s="519"/>
      <c r="X1352" s="519"/>
      <c r="Y1352" s="519"/>
      <c r="Z1352" s="519"/>
      <c r="AA1352" s="519"/>
      <c r="AB1352" s="519"/>
      <c r="AC1352" s="519"/>
      <c r="AD1352" s="519"/>
      <c r="AE1352" s="519"/>
      <c r="AF1352" s="519"/>
      <c r="HQ1352" s="519"/>
      <c r="HR1352" s="519"/>
      <c r="HS1352" s="519"/>
      <c r="HT1352" s="519"/>
      <c r="HU1352" s="519"/>
      <c r="HV1352" s="519"/>
      <c r="HW1352" s="519"/>
      <c r="HX1352" s="519"/>
      <c r="HY1352" s="519"/>
      <c r="HZ1352" s="519"/>
      <c r="IA1352" s="519"/>
      <c r="IB1352" s="519"/>
      <c r="IC1352" s="519"/>
      <c r="ID1352" s="519"/>
      <c r="IE1352" s="519"/>
      <c r="IF1352" s="519"/>
      <c r="IG1352" s="519"/>
      <c r="IH1352" s="519"/>
      <c r="II1352" s="519"/>
      <c r="IJ1352" s="519"/>
      <c r="IK1352" s="519"/>
      <c r="IL1352" s="519"/>
      <c r="IM1352" s="519"/>
      <c r="IN1352" s="519"/>
      <c r="IO1352" s="519"/>
      <c r="IP1352" s="519"/>
      <c r="IQ1352" s="519"/>
      <c r="IR1352" s="519"/>
      <c r="IS1352" s="519"/>
      <c r="IT1352" s="519"/>
      <c r="IU1352" s="519"/>
      <c r="IV1352" s="519"/>
    </row>
    <row r="1353" spans="1:256" s="512" customFormat="1" ht="13.5">
      <c r="A1353" s="515"/>
      <c r="B1353" s="516"/>
      <c r="C1353" s="516"/>
      <c r="D1353" s="516"/>
      <c r="E1353" s="517"/>
      <c r="F1353" s="518"/>
      <c r="G1353" s="518"/>
      <c r="H1353" s="518"/>
      <c r="I1353" s="519"/>
      <c r="J1353" s="519"/>
      <c r="K1353" s="519"/>
      <c r="L1353" s="519"/>
      <c r="M1353" s="519"/>
      <c r="N1353" s="519"/>
      <c r="O1353" s="519"/>
      <c r="P1353" s="519"/>
      <c r="Q1353" s="519"/>
      <c r="R1353" s="519"/>
      <c r="S1353" s="519"/>
      <c r="T1353" s="519"/>
      <c r="U1353" s="519"/>
      <c r="V1353" s="519"/>
      <c r="W1353" s="519"/>
      <c r="X1353" s="519"/>
      <c r="Y1353" s="519"/>
      <c r="Z1353" s="519"/>
      <c r="AA1353" s="519"/>
      <c r="AB1353" s="519"/>
      <c r="AC1353" s="519"/>
      <c r="AD1353" s="519"/>
      <c r="AE1353" s="519"/>
      <c r="AF1353" s="519"/>
      <c r="HQ1353" s="519"/>
      <c r="HR1353" s="519"/>
      <c r="HS1353" s="519"/>
      <c r="HT1353" s="519"/>
      <c r="HU1353" s="519"/>
      <c r="HV1353" s="519"/>
      <c r="HW1353" s="519"/>
      <c r="HX1353" s="519"/>
      <c r="HY1353" s="519"/>
      <c r="HZ1353" s="519"/>
      <c r="IA1353" s="519"/>
      <c r="IB1353" s="519"/>
      <c r="IC1353" s="519"/>
      <c r="ID1353" s="519"/>
      <c r="IE1353" s="519"/>
      <c r="IF1353" s="519"/>
      <c r="IG1353" s="519"/>
      <c r="IH1353" s="519"/>
      <c r="II1353" s="519"/>
      <c r="IJ1353" s="519"/>
      <c r="IK1353" s="519"/>
      <c r="IL1353" s="519"/>
      <c r="IM1353" s="519"/>
      <c r="IN1353" s="519"/>
      <c r="IO1353" s="519"/>
      <c r="IP1353" s="519"/>
      <c r="IQ1353" s="519"/>
      <c r="IR1353" s="519"/>
      <c r="IS1353" s="519"/>
      <c r="IT1353" s="519"/>
      <c r="IU1353" s="519"/>
      <c r="IV1353" s="519"/>
    </row>
    <row r="1354" spans="1:256" s="513" customFormat="1" ht="13.5">
      <c r="A1354" s="515"/>
      <c r="B1354" s="516"/>
      <c r="C1354" s="516"/>
      <c r="D1354" s="516"/>
      <c r="E1354" s="517"/>
      <c r="F1354" s="518"/>
      <c r="G1354" s="518"/>
      <c r="H1354" s="518"/>
      <c r="I1354" s="519"/>
      <c r="J1354" s="519"/>
      <c r="K1354" s="519"/>
      <c r="L1354" s="519"/>
      <c r="M1354" s="519"/>
      <c r="N1354" s="519"/>
      <c r="O1354" s="519"/>
      <c r="P1354" s="519"/>
      <c r="Q1354" s="519"/>
      <c r="R1354" s="519"/>
      <c r="S1354" s="519"/>
      <c r="T1354" s="519"/>
      <c r="U1354" s="519"/>
      <c r="V1354" s="519"/>
      <c r="W1354" s="519"/>
      <c r="X1354" s="519"/>
      <c r="Y1354" s="519"/>
      <c r="Z1354" s="519"/>
      <c r="AA1354" s="519"/>
      <c r="AB1354" s="519"/>
      <c r="AC1354" s="519"/>
      <c r="AD1354" s="519"/>
      <c r="AE1354" s="519"/>
      <c r="AF1354" s="519"/>
      <c r="HQ1354" s="519"/>
      <c r="HR1354" s="519"/>
      <c r="HS1354" s="519"/>
      <c r="HT1354" s="519"/>
      <c r="HU1354" s="519"/>
      <c r="HV1354" s="519"/>
      <c r="HW1354" s="519"/>
      <c r="HX1354" s="519"/>
      <c r="HY1354" s="519"/>
      <c r="HZ1354" s="519"/>
      <c r="IA1354" s="519"/>
      <c r="IB1354" s="519"/>
      <c r="IC1354" s="519"/>
      <c r="ID1354" s="519"/>
      <c r="IE1354" s="519"/>
      <c r="IF1354" s="519"/>
      <c r="IG1354" s="519"/>
      <c r="IH1354" s="519"/>
      <c r="II1354" s="519"/>
      <c r="IJ1354" s="519"/>
      <c r="IK1354" s="519"/>
      <c r="IL1354" s="519"/>
      <c r="IM1354" s="519"/>
      <c r="IN1354" s="519"/>
      <c r="IO1354" s="519"/>
      <c r="IP1354" s="519"/>
      <c r="IQ1354" s="519"/>
      <c r="IR1354" s="519"/>
      <c r="IS1354" s="519"/>
      <c r="IT1354" s="519"/>
      <c r="IU1354" s="519"/>
      <c r="IV1354" s="519"/>
    </row>
    <row r="1355" spans="1:256" s="513" customFormat="1" ht="13.5">
      <c r="A1355" s="515"/>
      <c r="B1355" s="516"/>
      <c r="C1355" s="516"/>
      <c r="D1355" s="516"/>
      <c r="E1355" s="517"/>
      <c r="F1355" s="518"/>
      <c r="G1355" s="518"/>
      <c r="H1355" s="518"/>
      <c r="I1355" s="519"/>
      <c r="J1355" s="519"/>
      <c r="K1355" s="519"/>
      <c r="L1355" s="519"/>
      <c r="M1355" s="519"/>
      <c r="N1355" s="519"/>
      <c r="O1355" s="519"/>
      <c r="P1355" s="519"/>
      <c r="Q1355" s="519"/>
      <c r="R1355" s="519"/>
      <c r="S1355" s="519"/>
      <c r="T1355" s="519"/>
      <c r="U1355" s="519"/>
      <c r="V1355" s="519"/>
      <c r="W1355" s="519"/>
      <c r="X1355" s="519"/>
      <c r="Y1355" s="519"/>
      <c r="Z1355" s="519"/>
      <c r="AA1355" s="519"/>
      <c r="AB1355" s="519"/>
      <c r="AC1355" s="519"/>
      <c r="AD1355" s="519"/>
      <c r="AE1355" s="519"/>
      <c r="AF1355" s="519"/>
      <c r="HQ1355" s="519"/>
      <c r="HR1355" s="519"/>
      <c r="HS1355" s="519"/>
      <c r="HT1355" s="519"/>
      <c r="HU1355" s="519"/>
      <c r="HV1355" s="519"/>
      <c r="HW1355" s="519"/>
      <c r="HX1355" s="519"/>
      <c r="HY1355" s="519"/>
      <c r="HZ1355" s="519"/>
      <c r="IA1355" s="519"/>
      <c r="IB1355" s="519"/>
      <c r="IC1355" s="519"/>
      <c r="ID1355" s="519"/>
      <c r="IE1355" s="519"/>
      <c r="IF1355" s="519"/>
      <c r="IG1355" s="519"/>
      <c r="IH1355" s="519"/>
      <c r="II1355" s="519"/>
      <c r="IJ1355" s="519"/>
      <c r="IK1355" s="519"/>
      <c r="IL1355" s="519"/>
      <c r="IM1355" s="519"/>
      <c r="IN1355" s="519"/>
      <c r="IO1355" s="519"/>
      <c r="IP1355" s="519"/>
      <c r="IQ1355" s="519"/>
      <c r="IR1355" s="519"/>
      <c r="IS1355" s="519"/>
      <c r="IT1355" s="519"/>
      <c r="IU1355" s="519"/>
      <c r="IV1355" s="519"/>
    </row>
    <row r="1356" spans="1:256" s="513" customFormat="1" ht="13.5">
      <c r="A1356" s="515"/>
      <c r="B1356" s="516"/>
      <c r="C1356" s="516"/>
      <c r="D1356" s="516"/>
      <c r="E1356" s="517"/>
      <c r="F1356" s="518"/>
      <c r="G1356" s="518"/>
      <c r="H1356" s="518"/>
      <c r="I1356" s="519"/>
      <c r="J1356" s="519"/>
      <c r="K1356" s="519"/>
      <c r="L1356" s="519"/>
      <c r="M1356" s="519"/>
      <c r="N1356" s="519"/>
      <c r="O1356" s="519"/>
      <c r="P1356" s="519"/>
      <c r="Q1356" s="519"/>
      <c r="R1356" s="519"/>
      <c r="S1356" s="519"/>
      <c r="T1356" s="519"/>
      <c r="U1356" s="519"/>
      <c r="V1356" s="519"/>
      <c r="W1356" s="519"/>
      <c r="X1356" s="519"/>
      <c r="Y1356" s="519"/>
      <c r="Z1356" s="519"/>
      <c r="AA1356" s="519"/>
      <c r="AB1356" s="519"/>
      <c r="AC1356" s="519"/>
      <c r="AD1356" s="519"/>
      <c r="AE1356" s="519"/>
      <c r="AF1356" s="519"/>
      <c r="HQ1356" s="519"/>
      <c r="HR1356" s="519"/>
      <c r="HS1356" s="519"/>
      <c r="HT1356" s="519"/>
      <c r="HU1356" s="519"/>
      <c r="HV1356" s="519"/>
      <c r="HW1356" s="519"/>
      <c r="HX1356" s="519"/>
      <c r="HY1356" s="519"/>
      <c r="HZ1356" s="519"/>
      <c r="IA1356" s="519"/>
      <c r="IB1356" s="519"/>
      <c r="IC1356" s="519"/>
      <c r="ID1356" s="519"/>
      <c r="IE1356" s="519"/>
      <c r="IF1356" s="519"/>
      <c r="IG1356" s="519"/>
      <c r="IH1356" s="519"/>
      <c r="II1356" s="519"/>
      <c r="IJ1356" s="519"/>
      <c r="IK1356" s="519"/>
      <c r="IL1356" s="519"/>
      <c r="IM1356" s="519"/>
      <c r="IN1356" s="519"/>
      <c r="IO1356" s="519"/>
      <c r="IP1356" s="519"/>
      <c r="IQ1356" s="519"/>
      <c r="IR1356" s="519"/>
      <c r="IS1356" s="519"/>
      <c r="IT1356" s="519"/>
      <c r="IU1356" s="519"/>
      <c r="IV1356" s="519"/>
    </row>
    <row r="1357" spans="1:256" s="513" customFormat="1" ht="13.5">
      <c r="A1357" s="515"/>
      <c r="B1357" s="516"/>
      <c r="C1357" s="516"/>
      <c r="D1357" s="516"/>
      <c r="E1357" s="517"/>
      <c r="F1357" s="518"/>
      <c r="G1357" s="518"/>
      <c r="H1357" s="518"/>
      <c r="I1357" s="519"/>
      <c r="J1357" s="519"/>
      <c r="K1357" s="519"/>
      <c r="L1357" s="519"/>
      <c r="M1357" s="519"/>
      <c r="N1357" s="519"/>
      <c r="O1357" s="519"/>
      <c r="P1357" s="519"/>
      <c r="Q1357" s="519"/>
      <c r="R1357" s="519"/>
      <c r="S1357" s="519"/>
      <c r="T1357" s="519"/>
      <c r="U1357" s="519"/>
      <c r="V1357" s="519"/>
      <c r="W1357" s="519"/>
      <c r="X1357" s="519"/>
      <c r="Y1357" s="519"/>
      <c r="Z1357" s="519"/>
      <c r="AA1357" s="519"/>
      <c r="AB1357" s="519"/>
      <c r="AC1357" s="519"/>
      <c r="AD1357" s="519"/>
      <c r="AE1357" s="519"/>
      <c r="AF1357" s="519"/>
      <c r="HQ1357" s="519"/>
      <c r="HR1357" s="519"/>
      <c r="HS1357" s="519"/>
      <c r="HT1357" s="519"/>
      <c r="HU1357" s="519"/>
      <c r="HV1357" s="519"/>
      <c r="HW1357" s="519"/>
      <c r="HX1357" s="519"/>
      <c r="HY1357" s="519"/>
      <c r="HZ1357" s="519"/>
      <c r="IA1357" s="519"/>
      <c r="IB1357" s="519"/>
      <c r="IC1357" s="519"/>
      <c r="ID1357" s="519"/>
      <c r="IE1357" s="519"/>
      <c r="IF1357" s="519"/>
      <c r="IG1357" s="519"/>
      <c r="IH1357" s="519"/>
      <c r="II1357" s="519"/>
      <c r="IJ1357" s="519"/>
      <c r="IK1357" s="519"/>
      <c r="IL1357" s="519"/>
      <c r="IM1357" s="519"/>
      <c r="IN1357" s="519"/>
      <c r="IO1357" s="519"/>
      <c r="IP1357" s="519"/>
      <c r="IQ1357" s="519"/>
      <c r="IR1357" s="519"/>
      <c r="IS1357" s="519"/>
      <c r="IT1357" s="519"/>
      <c r="IU1357" s="519"/>
      <c r="IV1357" s="519"/>
    </row>
    <row r="1358" spans="1:256" s="514" customFormat="1" ht="15">
      <c r="A1358" s="515"/>
      <c r="B1358" s="516"/>
      <c r="C1358" s="516"/>
      <c r="D1358" s="516"/>
      <c r="E1358" s="517"/>
      <c r="F1358" s="518"/>
      <c r="G1358" s="518"/>
      <c r="H1358" s="518"/>
      <c r="I1358" s="519"/>
      <c r="J1358" s="519"/>
      <c r="K1358" s="519"/>
      <c r="L1358" s="519"/>
      <c r="M1358" s="519"/>
      <c r="N1358" s="519"/>
      <c r="O1358" s="519"/>
      <c r="P1358" s="519"/>
      <c r="Q1358" s="519"/>
      <c r="R1358" s="519"/>
      <c r="S1358" s="519"/>
      <c r="T1358" s="519"/>
      <c r="U1358" s="519"/>
      <c r="V1358" s="519"/>
      <c r="W1358" s="519"/>
      <c r="X1358" s="519"/>
      <c r="Y1358" s="519"/>
      <c r="Z1358" s="519"/>
      <c r="AA1358" s="519"/>
      <c r="AB1358" s="519"/>
      <c r="AC1358" s="519"/>
      <c r="AD1358" s="519"/>
      <c r="AE1358" s="519"/>
      <c r="AF1358" s="519"/>
      <c r="HQ1358" s="519"/>
      <c r="HR1358" s="519"/>
      <c r="HS1358" s="519"/>
      <c r="HT1358" s="519"/>
      <c r="HU1358" s="519"/>
      <c r="HV1358" s="519"/>
      <c r="HW1358" s="519"/>
      <c r="HX1358" s="519"/>
      <c r="HY1358" s="519"/>
      <c r="HZ1358" s="519"/>
      <c r="IA1358" s="519"/>
      <c r="IB1358" s="519"/>
      <c r="IC1358" s="519"/>
      <c r="ID1358" s="519"/>
      <c r="IE1358" s="519"/>
      <c r="IF1358" s="519"/>
      <c r="IG1358" s="519"/>
      <c r="IH1358" s="519"/>
      <c r="II1358" s="519"/>
      <c r="IJ1358" s="519"/>
      <c r="IK1358" s="519"/>
      <c r="IL1358" s="519"/>
      <c r="IM1358" s="519"/>
      <c r="IN1358" s="519"/>
      <c r="IO1358" s="519"/>
      <c r="IP1358" s="519"/>
      <c r="IQ1358" s="519"/>
      <c r="IR1358" s="519"/>
      <c r="IS1358" s="519"/>
      <c r="IT1358" s="519"/>
      <c r="IU1358" s="519"/>
      <c r="IV1358" s="519"/>
    </row>
  </sheetData>
  <sheetProtection/>
  <autoFilter ref="A4:G1351"/>
  <mergeCells count="2">
    <mergeCell ref="A2:G2"/>
    <mergeCell ref="E3:G3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11" sqref="B11"/>
    </sheetView>
  </sheetViews>
  <sheetFormatPr defaultColWidth="24.7109375" defaultRowHeight="15"/>
  <cols>
    <col min="1" max="1" width="33.00390625" style="110" customWidth="1"/>
    <col min="2" max="2" width="13.00390625" style="110" customWidth="1"/>
    <col min="3" max="3" width="36.7109375" style="110" customWidth="1"/>
    <col min="4" max="5" width="12.7109375" style="110" customWidth="1"/>
    <col min="6" max="16384" width="24.7109375" style="110" customWidth="1"/>
  </cols>
  <sheetData>
    <row r="1" ht="24.75" customHeight="1">
      <c r="A1" s="482" t="s">
        <v>1132</v>
      </c>
    </row>
    <row r="2" spans="1:4" s="109" customFormat="1" ht="30" customHeight="1">
      <c r="A2" s="483" t="s">
        <v>1133</v>
      </c>
      <c r="B2" s="483"/>
      <c r="C2" s="483"/>
      <c r="D2" s="483"/>
    </row>
    <row r="3" spans="1:4" ht="24.75" customHeight="1">
      <c r="A3" s="111"/>
      <c r="B3" s="484"/>
      <c r="C3" s="484"/>
      <c r="D3" s="485" t="s">
        <v>1134</v>
      </c>
    </row>
    <row r="4" spans="1:5" s="479" customFormat="1" ht="24.75" customHeight="1">
      <c r="A4" s="486" t="s">
        <v>1085</v>
      </c>
      <c r="B4" s="487" t="s">
        <v>1086</v>
      </c>
      <c r="C4" s="488" t="s">
        <v>1087</v>
      </c>
      <c r="D4" s="489" t="s">
        <v>1086</v>
      </c>
      <c r="E4" s="490"/>
    </row>
    <row r="5" spans="1:5" s="479" customFormat="1" ht="24.75" customHeight="1">
      <c r="A5" s="491" t="s">
        <v>1088</v>
      </c>
      <c r="B5" s="492">
        <v>27065</v>
      </c>
      <c r="C5" s="491" t="s">
        <v>1089</v>
      </c>
      <c r="D5" s="492">
        <v>90201</v>
      </c>
      <c r="E5" s="493"/>
    </row>
    <row r="6" spans="1:4" s="479" customFormat="1" ht="24.75" customHeight="1">
      <c r="A6" s="491" t="s">
        <v>1090</v>
      </c>
      <c r="B6" s="492">
        <f>SUM(B7:B9)</f>
        <v>85871</v>
      </c>
      <c r="C6" s="494" t="s">
        <v>1091</v>
      </c>
      <c r="D6" s="492"/>
    </row>
    <row r="7" spans="1:4" s="480" customFormat="1" ht="24.75" customHeight="1">
      <c r="A7" s="495" t="s">
        <v>1092</v>
      </c>
      <c r="B7" s="496">
        <v>2504</v>
      </c>
      <c r="C7" s="497" t="s">
        <v>1093</v>
      </c>
      <c r="D7" s="496"/>
    </row>
    <row r="8" spans="1:4" s="480" customFormat="1" ht="24.75" customHeight="1">
      <c r="A8" s="495" t="s">
        <v>1094</v>
      </c>
      <c r="B8" s="496">
        <v>69763</v>
      </c>
      <c r="C8" s="497" t="s">
        <v>1095</v>
      </c>
      <c r="D8" s="496"/>
    </row>
    <row r="9" spans="1:4" s="480" customFormat="1" ht="24.75" customHeight="1">
      <c r="A9" s="495" t="s">
        <v>1096</v>
      </c>
      <c r="B9" s="496">
        <v>13604</v>
      </c>
      <c r="C9" s="497" t="s">
        <v>1097</v>
      </c>
      <c r="D9" s="496"/>
    </row>
    <row r="10" spans="1:4" s="479" customFormat="1" ht="24.75" customHeight="1">
      <c r="A10" s="491" t="s">
        <v>1098</v>
      </c>
      <c r="B10" s="492"/>
      <c r="C10" s="494" t="s">
        <v>1099</v>
      </c>
      <c r="D10" s="492">
        <f>SUM(D11:D13)</f>
        <v>10578</v>
      </c>
    </row>
    <row r="11" spans="1:4" s="479" customFormat="1" ht="24.75" customHeight="1">
      <c r="A11" s="495" t="s">
        <v>1100</v>
      </c>
      <c r="B11" s="496"/>
      <c r="C11" s="497" t="s">
        <v>1101</v>
      </c>
      <c r="D11" s="496"/>
    </row>
    <row r="12" spans="1:4" s="479" customFormat="1" ht="24.75" customHeight="1">
      <c r="A12" s="495" t="s">
        <v>1102</v>
      </c>
      <c r="B12" s="496"/>
      <c r="C12" s="497" t="s">
        <v>1103</v>
      </c>
      <c r="D12" s="496"/>
    </row>
    <row r="13" spans="1:4" s="480" customFormat="1" ht="24.75" customHeight="1">
      <c r="A13" s="495" t="s">
        <v>1104</v>
      </c>
      <c r="B13" s="496"/>
      <c r="C13" s="497" t="s">
        <v>1105</v>
      </c>
      <c r="D13" s="496">
        <v>10578</v>
      </c>
    </row>
    <row r="14" spans="1:4" s="480" customFormat="1" ht="24.75" customHeight="1">
      <c r="A14" s="491" t="s">
        <v>1106</v>
      </c>
      <c r="B14" s="496"/>
      <c r="C14" s="491" t="s">
        <v>915</v>
      </c>
      <c r="D14" s="492"/>
    </row>
    <row r="15" spans="1:4" s="479" customFormat="1" ht="24.75" customHeight="1">
      <c r="A15" s="491" t="s">
        <v>1107</v>
      </c>
      <c r="B15" s="492">
        <v>17596</v>
      </c>
      <c r="C15" s="491" t="s">
        <v>1108</v>
      </c>
      <c r="D15" s="492"/>
    </row>
    <row r="16" spans="1:4" s="479" customFormat="1" ht="24.75" customHeight="1">
      <c r="A16" s="491" t="s">
        <v>1109</v>
      </c>
      <c r="B16" s="492"/>
      <c r="C16" s="491" t="s">
        <v>1110</v>
      </c>
      <c r="D16" s="492">
        <v>20764</v>
      </c>
    </row>
    <row r="17" spans="1:4" s="479" customFormat="1" ht="24.75" customHeight="1">
      <c r="A17" s="491" t="s">
        <v>1111</v>
      </c>
      <c r="B17" s="492"/>
      <c r="C17" s="491" t="s">
        <v>1112</v>
      </c>
      <c r="D17" s="492"/>
    </row>
    <row r="18" spans="1:4" s="479" customFormat="1" ht="24.75" customHeight="1">
      <c r="A18" s="491" t="s">
        <v>1113</v>
      </c>
      <c r="B18" s="492">
        <v>10687</v>
      </c>
      <c r="C18" s="491" t="s">
        <v>1114</v>
      </c>
      <c r="D18" s="492"/>
    </row>
    <row r="19" spans="1:4" s="479" customFormat="1" ht="24.75" customHeight="1">
      <c r="A19" s="491" t="s">
        <v>1115</v>
      </c>
      <c r="B19" s="492">
        <v>829</v>
      </c>
      <c r="C19" s="491" t="s">
        <v>1116</v>
      </c>
      <c r="D19" s="492"/>
    </row>
    <row r="20" spans="1:4" s="479" customFormat="1" ht="24.75" customHeight="1">
      <c r="A20" s="491" t="s">
        <v>1117</v>
      </c>
      <c r="B20" s="492"/>
      <c r="C20" s="491" t="s">
        <v>1118</v>
      </c>
      <c r="D20" s="492">
        <v>65</v>
      </c>
    </row>
    <row r="21" spans="1:4" s="479" customFormat="1" ht="24.75" customHeight="1">
      <c r="A21" s="498"/>
      <c r="B21" s="492"/>
      <c r="C21" s="491" t="s">
        <v>1119</v>
      </c>
      <c r="D21" s="492"/>
    </row>
    <row r="22" spans="1:4" s="481" customFormat="1" ht="24.75" customHeight="1">
      <c r="A22" s="499" t="s">
        <v>1120</v>
      </c>
      <c r="B22" s="492">
        <f>B5+B6+B10+B14+B15+B16+B17+B18+B19+B20</f>
        <v>142048</v>
      </c>
      <c r="C22" s="499" t="s">
        <v>1121</v>
      </c>
      <c r="D22" s="492">
        <f>SUM(D5+D10+D16+D20+D21+D23)</f>
        <v>142048</v>
      </c>
    </row>
    <row r="23" spans="1:4" s="479" customFormat="1" ht="24.75" customHeight="1">
      <c r="A23" s="495"/>
      <c r="B23" s="496"/>
      <c r="C23" s="500" t="s">
        <v>1122</v>
      </c>
      <c r="D23" s="492">
        <f>D24+D25</f>
        <v>20440</v>
      </c>
    </row>
    <row r="24" spans="1:4" s="479" customFormat="1" ht="24.75" customHeight="1">
      <c r="A24" s="498"/>
      <c r="B24" s="501"/>
      <c r="C24" s="500" t="s">
        <v>1123</v>
      </c>
      <c r="D24" s="492">
        <v>20440</v>
      </c>
    </row>
    <row r="25" spans="1:4" s="479" customFormat="1" ht="24.75" customHeight="1">
      <c r="A25" s="498"/>
      <c r="B25" s="502"/>
      <c r="C25" s="503" t="s">
        <v>1124</v>
      </c>
      <c r="D25" s="504"/>
    </row>
    <row r="26" ht="15">
      <c r="D26" s="505"/>
    </row>
  </sheetData>
  <sheetProtection/>
  <mergeCells count="1">
    <mergeCell ref="A2:D2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pane xSplit="1" ySplit="4" topLeftCell="B5" activePane="bottomRight" state="frozen"/>
      <selection pane="bottomRight" activeCell="B11" sqref="B11"/>
    </sheetView>
  </sheetViews>
  <sheetFormatPr defaultColWidth="45.57421875" defaultRowHeight="15"/>
  <cols>
    <col min="1" max="1" width="70.57421875" style="472" customWidth="1"/>
    <col min="2" max="2" width="17.57421875" style="473" customWidth="1"/>
    <col min="3" max="16384" width="45.421875" style="472" customWidth="1"/>
  </cols>
  <sheetData>
    <row r="1" ht="24.75" customHeight="1">
      <c r="A1" s="161" t="s">
        <v>1135</v>
      </c>
    </row>
    <row r="2" spans="1:2" s="469" customFormat="1" ht="30" customHeight="1">
      <c r="A2" s="474" t="s">
        <v>1136</v>
      </c>
      <c r="B2" s="474"/>
    </row>
    <row r="3" spans="1:2" ht="24.75" customHeight="1">
      <c r="A3" s="475"/>
      <c r="B3" s="476" t="s">
        <v>2</v>
      </c>
    </row>
    <row r="4" spans="1:2" s="470" customFormat="1" ht="24.75" customHeight="1">
      <c r="A4" s="464" t="s">
        <v>1137</v>
      </c>
      <c r="B4" s="464" t="s">
        <v>1138</v>
      </c>
    </row>
    <row r="5" spans="1:2" s="470" customFormat="1" ht="24.75" customHeight="1">
      <c r="A5" s="465" t="s">
        <v>1139</v>
      </c>
      <c r="B5" s="466">
        <f>SUM(B6+B11+B33)</f>
        <v>85871</v>
      </c>
    </row>
    <row r="6" spans="1:2" s="470" customFormat="1" ht="24.75" customHeight="1">
      <c r="A6" s="467" t="s">
        <v>1140</v>
      </c>
      <c r="B6" s="466">
        <f>SUM(B7:B10)</f>
        <v>2504</v>
      </c>
    </row>
    <row r="7" spans="1:2" s="470" customFormat="1" ht="24.75" customHeight="1">
      <c r="A7" s="468" t="s">
        <v>1141</v>
      </c>
      <c r="B7" s="25">
        <v>1040</v>
      </c>
    </row>
    <row r="8" spans="1:2" s="470" customFormat="1" ht="24.75" customHeight="1">
      <c r="A8" s="468" t="s">
        <v>1142</v>
      </c>
      <c r="B8" s="25">
        <v>97</v>
      </c>
    </row>
    <row r="9" spans="1:2" s="470" customFormat="1" ht="24.75" customHeight="1">
      <c r="A9" s="468" t="s">
        <v>1143</v>
      </c>
      <c r="B9" s="25">
        <v>2005</v>
      </c>
    </row>
    <row r="10" spans="1:2" s="470" customFormat="1" ht="24.75" customHeight="1">
      <c r="A10" s="468" t="s">
        <v>1144</v>
      </c>
      <c r="B10" s="25">
        <v>-638</v>
      </c>
    </row>
    <row r="11" spans="1:2" s="470" customFormat="1" ht="24.75" customHeight="1">
      <c r="A11" s="477" t="s">
        <v>1145</v>
      </c>
      <c r="B11" s="365">
        <f>SUM(B12:B32)</f>
        <v>69763</v>
      </c>
    </row>
    <row r="12" spans="1:2" s="470" customFormat="1" ht="24.75" customHeight="1">
      <c r="A12" s="468" t="s">
        <v>1146</v>
      </c>
      <c r="B12" s="25">
        <v>36233</v>
      </c>
    </row>
    <row r="13" spans="1:2" s="470" customFormat="1" ht="24.75" customHeight="1">
      <c r="A13" s="468" t="s">
        <v>1147</v>
      </c>
      <c r="B13" s="25">
        <v>5519</v>
      </c>
    </row>
    <row r="14" spans="1:2" s="470" customFormat="1" ht="24.75" customHeight="1">
      <c r="A14" s="468" t="s">
        <v>1148</v>
      </c>
      <c r="B14" s="25">
        <v>2997</v>
      </c>
    </row>
    <row r="15" spans="1:2" s="470" customFormat="1" ht="24.75" customHeight="1">
      <c r="A15" s="468" t="s">
        <v>1149</v>
      </c>
      <c r="B15" s="478">
        <v>2604</v>
      </c>
    </row>
    <row r="16" spans="1:2" s="470" customFormat="1" ht="24.75" customHeight="1">
      <c r="A16" s="468" t="s">
        <v>1150</v>
      </c>
      <c r="B16" s="25">
        <v>4049</v>
      </c>
    </row>
    <row r="17" spans="1:2" s="470" customFormat="1" ht="24.75" customHeight="1">
      <c r="A17" s="446" t="s">
        <v>1151</v>
      </c>
      <c r="B17" s="478">
        <v>127</v>
      </c>
    </row>
    <row r="18" spans="1:2" s="470" customFormat="1" ht="24.75" customHeight="1">
      <c r="A18" s="446" t="s">
        <v>1152</v>
      </c>
      <c r="B18" s="25">
        <v>2412</v>
      </c>
    </row>
    <row r="19" spans="1:2" s="470" customFormat="1" ht="24.75" customHeight="1">
      <c r="A19" s="446" t="s">
        <v>1153</v>
      </c>
      <c r="B19" s="25"/>
    </row>
    <row r="20" spans="1:2" s="470" customFormat="1" ht="24.75" customHeight="1">
      <c r="A20" s="446" t="s">
        <v>1154</v>
      </c>
      <c r="B20" s="25">
        <v>447</v>
      </c>
    </row>
    <row r="21" spans="1:2" s="470" customFormat="1" ht="24.75" customHeight="1">
      <c r="A21" s="446" t="s">
        <v>1155</v>
      </c>
      <c r="B21" s="25">
        <v>3978</v>
      </c>
    </row>
    <row r="22" spans="1:2" s="470" customFormat="1" ht="24.75" customHeight="1">
      <c r="A22" s="446" t="s">
        <v>1156</v>
      </c>
      <c r="B22" s="25">
        <v>1997</v>
      </c>
    </row>
    <row r="23" spans="1:2" s="470" customFormat="1" ht="24.75" customHeight="1">
      <c r="A23" s="446" t="s">
        <v>1157</v>
      </c>
      <c r="B23" s="25">
        <v>1792</v>
      </c>
    </row>
    <row r="24" spans="1:2" s="470" customFormat="1" ht="24.75" customHeight="1">
      <c r="A24" s="446" t="s">
        <v>1158</v>
      </c>
      <c r="B24" s="25">
        <v>96</v>
      </c>
    </row>
    <row r="25" spans="1:2" s="470" customFormat="1" ht="24.75" customHeight="1">
      <c r="A25" s="446" t="s">
        <v>1159</v>
      </c>
      <c r="B25" s="25">
        <v>2103</v>
      </c>
    </row>
    <row r="26" spans="1:2" s="470" customFormat="1" ht="24.75" customHeight="1">
      <c r="A26" s="446" t="s">
        <v>1160</v>
      </c>
      <c r="B26" s="25"/>
    </row>
    <row r="27" spans="1:2" s="470" customFormat="1" ht="24.75" customHeight="1">
      <c r="A27" s="446" t="s">
        <v>1161</v>
      </c>
      <c r="B27" s="25">
        <v>1200</v>
      </c>
    </row>
    <row r="28" spans="1:2" s="470" customFormat="1" ht="24.75" customHeight="1">
      <c r="A28" s="446" t="s">
        <v>1162</v>
      </c>
      <c r="B28" s="25">
        <v>1659</v>
      </c>
    </row>
    <row r="29" spans="1:2" s="470" customFormat="1" ht="24.75" customHeight="1">
      <c r="A29" s="446" t="s">
        <v>1163</v>
      </c>
      <c r="B29" s="25">
        <v>512</v>
      </c>
    </row>
    <row r="30" spans="1:2" s="470" customFormat="1" ht="24.75" customHeight="1">
      <c r="A30" s="446" t="s">
        <v>1164</v>
      </c>
      <c r="B30" s="25">
        <v>416</v>
      </c>
    </row>
    <row r="31" spans="1:2" s="470" customFormat="1" ht="24.75" customHeight="1">
      <c r="A31" s="446" t="s">
        <v>1165</v>
      </c>
      <c r="B31" s="25">
        <v>2392</v>
      </c>
    </row>
    <row r="32" spans="1:2" s="470" customFormat="1" ht="24.75" customHeight="1">
      <c r="A32" s="446" t="s">
        <v>1166</v>
      </c>
      <c r="B32" s="25">
        <v>-770</v>
      </c>
    </row>
    <row r="33" spans="1:2" s="471" customFormat="1" ht="24.75" customHeight="1">
      <c r="A33" s="467" t="s">
        <v>1167</v>
      </c>
      <c r="B33" s="365">
        <f>SUM(B34:B52)</f>
        <v>13604</v>
      </c>
    </row>
    <row r="34" spans="1:2" s="470" customFormat="1" ht="24.75" customHeight="1">
      <c r="A34" s="468" t="s">
        <v>1168</v>
      </c>
      <c r="B34" s="25">
        <v>335</v>
      </c>
    </row>
    <row r="35" spans="1:2" s="470" customFormat="1" ht="24.75" customHeight="1">
      <c r="A35" s="468" t="s">
        <v>1169</v>
      </c>
      <c r="B35" s="25">
        <v>20</v>
      </c>
    </row>
    <row r="36" spans="1:2" s="470" customFormat="1" ht="24.75" customHeight="1">
      <c r="A36" s="468" t="s">
        <v>1170</v>
      </c>
      <c r="B36" s="25">
        <v>18</v>
      </c>
    </row>
    <row r="37" spans="1:2" s="470" customFormat="1" ht="24.75" customHeight="1">
      <c r="A37" s="468" t="s">
        <v>1171</v>
      </c>
      <c r="B37" s="25">
        <v>20</v>
      </c>
    </row>
    <row r="38" spans="1:2" s="470" customFormat="1" ht="24.75" customHeight="1">
      <c r="A38" s="468" t="s">
        <v>1172</v>
      </c>
      <c r="B38" s="25">
        <v>25</v>
      </c>
    </row>
    <row r="39" spans="1:2" s="470" customFormat="1" ht="24.75" customHeight="1">
      <c r="A39" s="468" t="s">
        <v>1173</v>
      </c>
      <c r="B39" s="25">
        <v>-695</v>
      </c>
    </row>
    <row r="40" spans="1:2" s="470" customFormat="1" ht="24.75" customHeight="1">
      <c r="A40" s="446" t="s">
        <v>1174</v>
      </c>
      <c r="B40" s="25">
        <v>288</v>
      </c>
    </row>
    <row r="41" spans="1:2" s="470" customFormat="1" ht="24.75" customHeight="1">
      <c r="A41" s="446" t="s">
        <v>920</v>
      </c>
      <c r="B41" s="25">
        <v>2048</v>
      </c>
    </row>
    <row r="42" spans="1:2" s="470" customFormat="1" ht="24.75" customHeight="1">
      <c r="A42" s="446" t="s">
        <v>1175</v>
      </c>
      <c r="B42" s="25">
        <v>6165</v>
      </c>
    </row>
    <row r="43" spans="1:2" s="470" customFormat="1" ht="24.75" customHeight="1">
      <c r="A43" s="446" t="s">
        <v>1176</v>
      </c>
      <c r="B43" s="25">
        <v>584</v>
      </c>
    </row>
    <row r="44" spans="1:2" s="470" customFormat="1" ht="24.75" customHeight="1">
      <c r="A44" s="446" t="s">
        <v>922</v>
      </c>
      <c r="B44" s="25">
        <v>260</v>
      </c>
    </row>
    <row r="45" spans="1:2" s="470" customFormat="1" ht="24.75" customHeight="1">
      <c r="A45" s="446" t="s">
        <v>1177</v>
      </c>
      <c r="B45" s="25">
        <v>2289</v>
      </c>
    </row>
    <row r="46" spans="1:2" s="470" customFormat="1" ht="24.75" customHeight="1">
      <c r="A46" s="446" t="s">
        <v>1178</v>
      </c>
      <c r="B46" s="25">
        <v>77</v>
      </c>
    </row>
    <row r="47" spans="1:2" s="470" customFormat="1" ht="24.75" customHeight="1">
      <c r="A47" s="446" t="s">
        <v>1179</v>
      </c>
      <c r="B47" s="25">
        <v>3</v>
      </c>
    </row>
    <row r="48" spans="1:2" s="470" customFormat="1" ht="24.75" customHeight="1">
      <c r="A48" s="446" t="s">
        <v>1180</v>
      </c>
      <c r="B48" s="25"/>
    </row>
    <row r="49" spans="1:2" s="470" customFormat="1" ht="24.75" customHeight="1">
      <c r="A49" s="446" t="s">
        <v>923</v>
      </c>
      <c r="B49" s="25">
        <v>1594</v>
      </c>
    </row>
    <row r="50" spans="1:2" s="470" customFormat="1" ht="24.75" customHeight="1">
      <c r="A50" s="446" t="s">
        <v>1181</v>
      </c>
      <c r="B50" s="25"/>
    </row>
    <row r="51" spans="1:2" s="470" customFormat="1" ht="24.75" customHeight="1">
      <c r="A51" s="446" t="s">
        <v>1182</v>
      </c>
      <c r="B51" s="25">
        <v>368</v>
      </c>
    </row>
    <row r="52" spans="1:2" s="470" customFormat="1" ht="24.75" customHeight="1">
      <c r="A52" s="446" t="s">
        <v>35</v>
      </c>
      <c r="B52" s="25">
        <v>205</v>
      </c>
    </row>
  </sheetData>
  <sheetProtection/>
  <mergeCells count="1">
    <mergeCell ref="A2:B2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 scale="108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9"/>
  <sheetViews>
    <sheetView workbookViewId="0" topLeftCell="A1">
      <selection activeCell="B11" sqref="B11"/>
    </sheetView>
  </sheetViews>
  <sheetFormatPr defaultColWidth="8.8515625" defaultRowHeight="24.75" customHeight="1"/>
  <cols>
    <col min="1" max="1" width="71.57421875" style="459" customWidth="1"/>
    <col min="2" max="2" width="15.8515625" style="213" customWidth="1"/>
    <col min="3" max="3" width="9.421875" style="213" bestFit="1" customWidth="1"/>
    <col min="4" max="250" width="9.00390625" style="213" bestFit="1" customWidth="1"/>
    <col min="251" max="16384" width="9.00390625" style="460" bestFit="1" customWidth="1"/>
  </cols>
  <sheetData>
    <row r="1" ht="24.75" customHeight="1">
      <c r="A1" s="161" t="s">
        <v>1183</v>
      </c>
    </row>
    <row r="2" spans="1:4" s="456" customFormat="1" ht="57.75" customHeight="1">
      <c r="A2" s="461" t="s">
        <v>1184</v>
      </c>
      <c r="B2" s="461"/>
      <c r="C2" s="462"/>
      <c r="D2" s="462"/>
    </row>
    <row r="3" spans="1:2" s="44" customFormat="1" ht="24.75" customHeight="1">
      <c r="A3" s="463"/>
      <c r="B3" s="50" t="s">
        <v>2</v>
      </c>
    </row>
    <row r="4" spans="1:256" s="57" customFormat="1" ht="24.75" customHeight="1">
      <c r="A4" s="464" t="s">
        <v>1185</v>
      </c>
      <c r="B4" s="464" t="s">
        <v>1186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8"/>
      <c r="BD4" s="458"/>
      <c r="BE4" s="458"/>
      <c r="BF4" s="458"/>
      <c r="BG4" s="458"/>
      <c r="BH4" s="458"/>
      <c r="BI4" s="458"/>
      <c r="BJ4" s="458"/>
      <c r="BK4" s="458"/>
      <c r="BL4" s="458"/>
      <c r="BM4" s="458"/>
      <c r="BN4" s="458"/>
      <c r="BO4" s="458"/>
      <c r="BP4" s="458"/>
      <c r="BQ4" s="458"/>
      <c r="BR4" s="458"/>
      <c r="BS4" s="458"/>
      <c r="BT4" s="458"/>
      <c r="BU4" s="458"/>
      <c r="BV4" s="458"/>
      <c r="BW4" s="458"/>
      <c r="BX4" s="458"/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8"/>
      <c r="CJ4" s="458"/>
      <c r="CK4" s="458"/>
      <c r="CL4" s="458"/>
      <c r="CM4" s="458"/>
      <c r="CN4" s="458"/>
      <c r="CO4" s="458"/>
      <c r="CP4" s="458"/>
      <c r="CQ4" s="458"/>
      <c r="CR4" s="458"/>
      <c r="CS4" s="458"/>
      <c r="CT4" s="458"/>
      <c r="CU4" s="458"/>
      <c r="CV4" s="458"/>
      <c r="CW4" s="458"/>
      <c r="CX4" s="458"/>
      <c r="CY4" s="458"/>
      <c r="CZ4" s="458"/>
      <c r="DA4" s="458"/>
      <c r="DB4" s="458"/>
      <c r="DC4" s="458"/>
      <c r="DD4" s="458"/>
      <c r="DE4" s="458"/>
      <c r="DF4" s="458"/>
      <c r="DG4" s="458"/>
      <c r="DH4" s="458"/>
      <c r="DI4" s="458"/>
      <c r="DJ4" s="458"/>
      <c r="DK4" s="458"/>
      <c r="DL4" s="458"/>
      <c r="DM4" s="458"/>
      <c r="DN4" s="458"/>
      <c r="DO4" s="458"/>
      <c r="DP4" s="458"/>
      <c r="DQ4" s="458"/>
      <c r="DR4" s="458"/>
      <c r="DS4" s="458"/>
      <c r="DT4" s="458"/>
      <c r="DU4" s="458"/>
      <c r="DV4" s="458"/>
      <c r="DW4" s="458"/>
      <c r="DX4" s="458"/>
      <c r="DY4" s="458"/>
      <c r="DZ4" s="458"/>
      <c r="EA4" s="458"/>
      <c r="EB4" s="458"/>
      <c r="EC4" s="458"/>
      <c r="ED4" s="458"/>
      <c r="EE4" s="458"/>
      <c r="EF4" s="458"/>
      <c r="EG4" s="458"/>
      <c r="EH4" s="458"/>
      <c r="EI4" s="458"/>
      <c r="EJ4" s="458"/>
      <c r="EK4" s="458"/>
      <c r="EL4" s="458"/>
      <c r="EM4" s="458"/>
      <c r="EN4" s="458"/>
      <c r="EO4" s="458"/>
      <c r="EP4" s="458"/>
      <c r="EQ4" s="458"/>
      <c r="ER4" s="458"/>
      <c r="ES4" s="458"/>
      <c r="ET4" s="458"/>
      <c r="EU4" s="458"/>
      <c r="EV4" s="458"/>
      <c r="EW4" s="458"/>
      <c r="EX4" s="458"/>
      <c r="EY4" s="458"/>
      <c r="EZ4" s="458"/>
      <c r="FA4" s="458"/>
      <c r="FB4" s="458"/>
      <c r="FC4" s="458"/>
      <c r="FD4" s="458"/>
      <c r="FE4" s="458"/>
      <c r="FF4" s="458"/>
      <c r="FG4" s="458"/>
      <c r="FH4" s="458"/>
      <c r="FI4" s="458"/>
      <c r="FJ4" s="458"/>
      <c r="FK4" s="458"/>
      <c r="FL4" s="458"/>
      <c r="FM4" s="458"/>
      <c r="FN4" s="458"/>
      <c r="FO4" s="458"/>
      <c r="FP4" s="458"/>
      <c r="FQ4" s="458"/>
      <c r="FR4" s="458"/>
      <c r="FS4" s="458"/>
      <c r="FT4" s="458"/>
      <c r="FU4" s="458"/>
      <c r="FV4" s="458"/>
      <c r="FW4" s="458"/>
      <c r="FX4" s="458"/>
      <c r="FY4" s="458"/>
      <c r="FZ4" s="458"/>
      <c r="GA4" s="458"/>
      <c r="GB4" s="458"/>
      <c r="GC4" s="458"/>
      <c r="GD4" s="458"/>
      <c r="GE4" s="458"/>
      <c r="GF4" s="458"/>
      <c r="GG4" s="458"/>
      <c r="GH4" s="458"/>
      <c r="GI4" s="458"/>
      <c r="GJ4" s="458"/>
      <c r="GK4" s="458"/>
      <c r="GL4" s="458"/>
      <c r="GM4" s="458"/>
      <c r="GN4" s="458"/>
      <c r="GO4" s="458"/>
      <c r="GP4" s="458"/>
      <c r="GQ4" s="458"/>
      <c r="GR4" s="458"/>
      <c r="GS4" s="458"/>
      <c r="GT4" s="458"/>
      <c r="GU4" s="458"/>
      <c r="GV4" s="458"/>
      <c r="GW4" s="458"/>
      <c r="GX4" s="458"/>
      <c r="GY4" s="458"/>
      <c r="GZ4" s="458"/>
      <c r="HA4" s="458"/>
      <c r="HB4" s="458"/>
      <c r="HC4" s="458"/>
      <c r="HD4" s="458"/>
      <c r="HE4" s="458"/>
      <c r="HF4" s="458"/>
      <c r="HG4" s="458"/>
      <c r="HH4" s="458"/>
      <c r="HI4" s="458"/>
      <c r="HJ4" s="458"/>
      <c r="HK4" s="458"/>
      <c r="HL4" s="458"/>
      <c r="HM4" s="458"/>
      <c r="HN4" s="458"/>
      <c r="HO4" s="458"/>
      <c r="HP4" s="458"/>
      <c r="HQ4" s="458"/>
      <c r="HR4" s="458"/>
      <c r="HS4" s="458"/>
      <c r="HT4" s="458"/>
      <c r="HU4" s="458"/>
      <c r="HV4" s="458"/>
      <c r="HW4" s="458"/>
      <c r="HX4" s="458"/>
      <c r="HY4" s="458"/>
      <c r="HZ4" s="458"/>
      <c r="IA4" s="458"/>
      <c r="IB4" s="458"/>
      <c r="IC4" s="458"/>
      <c r="ID4" s="458"/>
      <c r="IE4" s="458"/>
      <c r="IF4" s="458"/>
      <c r="IG4" s="458"/>
      <c r="IH4" s="458"/>
      <c r="II4" s="458"/>
      <c r="IJ4" s="458"/>
      <c r="IK4" s="458"/>
      <c r="IL4" s="458"/>
      <c r="IM4" s="458"/>
      <c r="IN4" s="458"/>
      <c r="IO4" s="458"/>
      <c r="IP4" s="458"/>
      <c r="IQ4" s="450"/>
      <c r="IR4" s="450"/>
      <c r="IS4" s="450"/>
      <c r="IT4" s="450"/>
      <c r="IU4" s="450"/>
      <c r="IV4" s="450"/>
    </row>
    <row r="5" spans="1:256" s="457" customFormat="1" ht="24.75" customHeight="1">
      <c r="A5" s="465" t="s">
        <v>1139</v>
      </c>
      <c r="B5" s="466">
        <f>B6+B11+B70</f>
        <v>85871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  <c r="BJ5" s="458"/>
      <c r="BK5" s="458"/>
      <c r="BL5" s="458"/>
      <c r="BM5" s="458"/>
      <c r="BN5" s="458"/>
      <c r="BO5" s="458"/>
      <c r="BP5" s="458"/>
      <c r="BQ5" s="458"/>
      <c r="BR5" s="458"/>
      <c r="BS5" s="458"/>
      <c r="BT5" s="458"/>
      <c r="BU5" s="458"/>
      <c r="BV5" s="458"/>
      <c r="BW5" s="458"/>
      <c r="BX5" s="458"/>
      <c r="BY5" s="458"/>
      <c r="BZ5" s="458"/>
      <c r="CA5" s="458"/>
      <c r="CB5" s="458"/>
      <c r="CC5" s="458"/>
      <c r="CD5" s="458"/>
      <c r="CE5" s="458"/>
      <c r="CF5" s="458"/>
      <c r="CG5" s="458"/>
      <c r="CH5" s="458"/>
      <c r="CI5" s="458"/>
      <c r="CJ5" s="458"/>
      <c r="CK5" s="458"/>
      <c r="CL5" s="458"/>
      <c r="CM5" s="458"/>
      <c r="CN5" s="458"/>
      <c r="CO5" s="458"/>
      <c r="CP5" s="458"/>
      <c r="CQ5" s="458"/>
      <c r="CR5" s="458"/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  <c r="DE5" s="458"/>
      <c r="DF5" s="458"/>
      <c r="DG5" s="458"/>
      <c r="DH5" s="458"/>
      <c r="DI5" s="458"/>
      <c r="DJ5" s="458"/>
      <c r="DK5" s="458"/>
      <c r="DL5" s="458"/>
      <c r="DM5" s="458"/>
      <c r="DN5" s="458"/>
      <c r="DO5" s="458"/>
      <c r="DP5" s="458"/>
      <c r="DQ5" s="458"/>
      <c r="DR5" s="458"/>
      <c r="DS5" s="458"/>
      <c r="DT5" s="458"/>
      <c r="DU5" s="458"/>
      <c r="DV5" s="458"/>
      <c r="DW5" s="458"/>
      <c r="DX5" s="458"/>
      <c r="DY5" s="458"/>
      <c r="DZ5" s="458"/>
      <c r="EA5" s="458"/>
      <c r="EB5" s="458"/>
      <c r="EC5" s="458"/>
      <c r="ED5" s="458"/>
      <c r="EE5" s="458"/>
      <c r="EF5" s="458"/>
      <c r="EG5" s="458"/>
      <c r="EH5" s="458"/>
      <c r="EI5" s="458"/>
      <c r="EJ5" s="458"/>
      <c r="EK5" s="458"/>
      <c r="EL5" s="458"/>
      <c r="EM5" s="458"/>
      <c r="EN5" s="458"/>
      <c r="EO5" s="458"/>
      <c r="EP5" s="458"/>
      <c r="EQ5" s="458"/>
      <c r="ER5" s="458"/>
      <c r="ES5" s="458"/>
      <c r="ET5" s="458"/>
      <c r="EU5" s="458"/>
      <c r="EV5" s="458"/>
      <c r="EW5" s="458"/>
      <c r="EX5" s="458"/>
      <c r="EY5" s="458"/>
      <c r="EZ5" s="458"/>
      <c r="FA5" s="458"/>
      <c r="FB5" s="458"/>
      <c r="FC5" s="458"/>
      <c r="FD5" s="458"/>
      <c r="FE5" s="458"/>
      <c r="FF5" s="458"/>
      <c r="FG5" s="458"/>
      <c r="FH5" s="458"/>
      <c r="FI5" s="458"/>
      <c r="FJ5" s="458"/>
      <c r="FK5" s="458"/>
      <c r="FL5" s="458"/>
      <c r="FM5" s="458"/>
      <c r="FN5" s="458"/>
      <c r="FO5" s="458"/>
      <c r="FP5" s="458"/>
      <c r="FQ5" s="458"/>
      <c r="FR5" s="458"/>
      <c r="FS5" s="458"/>
      <c r="FT5" s="458"/>
      <c r="FU5" s="458"/>
      <c r="FV5" s="458"/>
      <c r="FW5" s="458"/>
      <c r="FX5" s="458"/>
      <c r="FY5" s="458"/>
      <c r="FZ5" s="458"/>
      <c r="GA5" s="458"/>
      <c r="GB5" s="458"/>
      <c r="GC5" s="458"/>
      <c r="GD5" s="458"/>
      <c r="GE5" s="458"/>
      <c r="GF5" s="458"/>
      <c r="GG5" s="458"/>
      <c r="GH5" s="458"/>
      <c r="GI5" s="458"/>
      <c r="GJ5" s="458"/>
      <c r="GK5" s="458"/>
      <c r="GL5" s="458"/>
      <c r="GM5" s="458"/>
      <c r="GN5" s="458"/>
      <c r="GO5" s="458"/>
      <c r="GP5" s="458"/>
      <c r="GQ5" s="458"/>
      <c r="GR5" s="458"/>
      <c r="GS5" s="458"/>
      <c r="GT5" s="458"/>
      <c r="GU5" s="458"/>
      <c r="GV5" s="458"/>
      <c r="GW5" s="458"/>
      <c r="GX5" s="458"/>
      <c r="GY5" s="458"/>
      <c r="GZ5" s="458"/>
      <c r="HA5" s="458"/>
      <c r="HB5" s="458"/>
      <c r="HC5" s="458"/>
      <c r="HD5" s="458"/>
      <c r="HE5" s="458"/>
      <c r="HF5" s="458"/>
      <c r="HG5" s="458"/>
      <c r="HH5" s="458"/>
      <c r="HI5" s="458"/>
      <c r="HJ5" s="458"/>
      <c r="HK5" s="458"/>
      <c r="HL5" s="458"/>
      <c r="HM5" s="458"/>
      <c r="HN5" s="458"/>
      <c r="HO5" s="458"/>
      <c r="HP5" s="458"/>
      <c r="HQ5" s="458"/>
      <c r="HR5" s="458"/>
      <c r="HS5" s="458"/>
      <c r="HT5" s="458"/>
      <c r="HU5" s="458"/>
      <c r="HV5" s="458"/>
      <c r="HW5" s="458"/>
      <c r="HX5" s="458"/>
      <c r="HY5" s="458"/>
      <c r="HZ5" s="458"/>
      <c r="IA5" s="458"/>
      <c r="IB5" s="458"/>
      <c r="IC5" s="458"/>
      <c r="ID5" s="458"/>
      <c r="IE5" s="458"/>
      <c r="IF5" s="458"/>
      <c r="IG5" s="458"/>
      <c r="IH5" s="458"/>
      <c r="II5" s="458"/>
      <c r="IJ5" s="458"/>
      <c r="IK5" s="458"/>
      <c r="IL5" s="458"/>
      <c r="IM5" s="458"/>
      <c r="IN5" s="458"/>
      <c r="IO5" s="458"/>
      <c r="IP5" s="458"/>
      <c r="IQ5" s="450"/>
      <c r="IR5" s="450"/>
      <c r="IS5" s="450"/>
      <c r="IT5" s="450"/>
      <c r="IU5" s="450"/>
      <c r="IV5" s="450"/>
    </row>
    <row r="6" spans="1:256" s="457" customFormat="1" ht="24.75" customHeight="1">
      <c r="A6" s="467" t="s">
        <v>1140</v>
      </c>
      <c r="B6" s="466">
        <f>SUM(B7:B10)</f>
        <v>2504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  <c r="BL6" s="458"/>
      <c r="BM6" s="458"/>
      <c r="BN6" s="458"/>
      <c r="BO6" s="458"/>
      <c r="BP6" s="458"/>
      <c r="BQ6" s="458"/>
      <c r="BR6" s="458"/>
      <c r="BS6" s="458"/>
      <c r="BT6" s="458"/>
      <c r="BU6" s="458"/>
      <c r="BV6" s="458"/>
      <c r="BW6" s="458"/>
      <c r="BX6" s="458"/>
      <c r="BY6" s="458"/>
      <c r="BZ6" s="458"/>
      <c r="CA6" s="458"/>
      <c r="CB6" s="458"/>
      <c r="CC6" s="458"/>
      <c r="CD6" s="458"/>
      <c r="CE6" s="458"/>
      <c r="CF6" s="458"/>
      <c r="CG6" s="458"/>
      <c r="CH6" s="458"/>
      <c r="CI6" s="458"/>
      <c r="CJ6" s="458"/>
      <c r="CK6" s="458"/>
      <c r="CL6" s="458"/>
      <c r="CM6" s="458"/>
      <c r="CN6" s="458"/>
      <c r="CO6" s="458"/>
      <c r="CP6" s="458"/>
      <c r="CQ6" s="458"/>
      <c r="CR6" s="458"/>
      <c r="CS6" s="458"/>
      <c r="CT6" s="458"/>
      <c r="CU6" s="458"/>
      <c r="CV6" s="458"/>
      <c r="CW6" s="458"/>
      <c r="CX6" s="458"/>
      <c r="CY6" s="458"/>
      <c r="CZ6" s="458"/>
      <c r="DA6" s="458"/>
      <c r="DB6" s="458"/>
      <c r="DC6" s="458"/>
      <c r="DD6" s="458"/>
      <c r="DE6" s="458"/>
      <c r="DF6" s="458"/>
      <c r="DG6" s="458"/>
      <c r="DH6" s="458"/>
      <c r="DI6" s="458"/>
      <c r="DJ6" s="458"/>
      <c r="DK6" s="458"/>
      <c r="DL6" s="458"/>
      <c r="DM6" s="458"/>
      <c r="DN6" s="458"/>
      <c r="DO6" s="458"/>
      <c r="DP6" s="458"/>
      <c r="DQ6" s="458"/>
      <c r="DR6" s="458"/>
      <c r="DS6" s="458"/>
      <c r="DT6" s="458"/>
      <c r="DU6" s="458"/>
      <c r="DV6" s="458"/>
      <c r="DW6" s="458"/>
      <c r="DX6" s="458"/>
      <c r="DY6" s="458"/>
      <c r="DZ6" s="458"/>
      <c r="EA6" s="458"/>
      <c r="EB6" s="458"/>
      <c r="EC6" s="458"/>
      <c r="ED6" s="458"/>
      <c r="EE6" s="458"/>
      <c r="EF6" s="458"/>
      <c r="EG6" s="458"/>
      <c r="EH6" s="458"/>
      <c r="EI6" s="458"/>
      <c r="EJ6" s="458"/>
      <c r="EK6" s="458"/>
      <c r="EL6" s="458"/>
      <c r="EM6" s="458"/>
      <c r="EN6" s="458"/>
      <c r="EO6" s="458"/>
      <c r="EP6" s="458"/>
      <c r="EQ6" s="458"/>
      <c r="ER6" s="458"/>
      <c r="ES6" s="458"/>
      <c r="ET6" s="458"/>
      <c r="EU6" s="458"/>
      <c r="EV6" s="458"/>
      <c r="EW6" s="458"/>
      <c r="EX6" s="458"/>
      <c r="EY6" s="458"/>
      <c r="EZ6" s="458"/>
      <c r="FA6" s="458"/>
      <c r="FB6" s="458"/>
      <c r="FC6" s="458"/>
      <c r="FD6" s="458"/>
      <c r="FE6" s="458"/>
      <c r="FF6" s="458"/>
      <c r="FG6" s="458"/>
      <c r="FH6" s="458"/>
      <c r="FI6" s="458"/>
      <c r="FJ6" s="458"/>
      <c r="FK6" s="458"/>
      <c r="FL6" s="458"/>
      <c r="FM6" s="458"/>
      <c r="FN6" s="458"/>
      <c r="FO6" s="458"/>
      <c r="FP6" s="458"/>
      <c r="FQ6" s="458"/>
      <c r="FR6" s="458"/>
      <c r="FS6" s="458"/>
      <c r="FT6" s="458"/>
      <c r="FU6" s="458"/>
      <c r="FV6" s="458"/>
      <c r="FW6" s="458"/>
      <c r="FX6" s="458"/>
      <c r="FY6" s="458"/>
      <c r="FZ6" s="458"/>
      <c r="GA6" s="458"/>
      <c r="GB6" s="458"/>
      <c r="GC6" s="458"/>
      <c r="GD6" s="458"/>
      <c r="GE6" s="458"/>
      <c r="GF6" s="458"/>
      <c r="GG6" s="458"/>
      <c r="GH6" s="458"/>
      <c r="GI6" s="458"/>
      <c r="GJ6" s="458"/>
      <c r="GK6" s="458"/>
      <c r="GL6" s="458"/>
      <c r="GM6" s="458"/>
      <c r="GN6" s="458"/>
      <c r="GO6" s="458"/>
      <c r="GP6" s="458"/>
      <c r="GQ6" s="458"/>
      <c r="GR6" s="458"/>
      <c r="GS6" s="458"/>
      <c r="GT6" s="458"/>
      <c r="GU6" s="458"/>
      <c r="GV6" s="458"/>
      <c r="GW6" s="458"/>
      <c r="GX6" s="458"/>
      <c r="GY6" s="458"/>
      <c r="GZ6" s="458"/>
      <c r="HA6" s="458"/>
      <c r="HB6" s="458"/>
      <c r="HC6" s="458"/>
      <c r="HD6" s="458"/>
      <c r="HE6" s="458"/>
      <c r="HF6" s="458"/>
      <c r="HG6" s="458"/>
      <c r="HH6" s="458"/>
      <c r="HI6" s="458"/>
      <c r="HJ6" s="458"/>
      <c r="HK6" s="458"/>
      <c r="HL6" s="458"/>
      <c r="HM6" s="458"/>
      <c r="HN6" s="458"/>
      <c r="HO6" s="458"/>
      <c r="HP6" s="458"/>
      <c r="HQ6" s="458"/>
      <c r="HR6" s="458"/>
      <c r="HS6" s="458"/>
      <c r="HT6" s="458"/>
      <c r="HU6" s="458"/>
      <c r="HV6" s="458"/>
      <c r="HW6" s="458"/>
      <c r="HX6" s="458"/>
      <c r="HY6" s="458"/>
      <c r="HZ6" s="458"/>
      <c r="IA6" s="458"/>
      <c r="IB6" s="458"/>
      <c r="IC6" s="458"/>
      <c r="ID6" s="458"/>
      <c r="IE6" s="458"/>
      <c r="IF6" s="458"/>
      <c r="IG6" s="458"/>
      <c r="IH6" s="458"/>
      <c r="II6" s="458"/>
      <c r="IJ6" s="458"/>
      <c r="IK6" s="458"/>
      <c r="IL6" s="458"/>
      <c r="IM6" s="458"/>
      <c r="IN6" s="458"/>
      <c r="IO6" s="458"/>
      <c r="IP6" s="458"/>
      <c r="IQ6" s="450"/>
      <c r="IR6" s="450"/>
      <c r="IS6" s="450"/>
      <c r="IT6" s="450"/>
      <c r="IU6" s="450"/>
      <c r="IV6" s="450"/>
    </row>
    <row r="7" spans="1:256" s="457" customFormat="1" ht="24.75" customHeight="1">
      <c r="A7" s="468" t="s">
        <v>1141</v>
      </c>
      <c r="B7" s="25">
        <v>1040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8"/>
      <c r="BQ7" s="458"/>
      <c r="BR7" s="458"/>
      <c r="BS7" s="458"/>
      <c r="BT7" s="458"/>
      <c r="BU7" s="458"/>
      <c r="BV7" s="458"/>
      <c r="BW7" s="458"/>
      <c r="BX7" s="458"/>
      <c r="BY7" s="458"/>
      <c r="BZ7" s="458"/>
      <c r="CA7" s="458"/>
      <c r="CB7" s="458"/>
      <c r="CC7" s="458"/>
      <c r="CD7" s="458"/>
      <c r="CE7" s="458"/>
      <c r="CF7" s="458"/>
      <c r="CG7" s="458"/>
      <c r="CH7" s="458"/>
      <c r="CI7" s="458"/>
      <c r="CJ7" s="458"/>
      <c r="CK7" s="458"/>
      <c r="CL7" s="458"/>
      <c r="CM7" s="458"/>
      <c r="CN7" s="458"/>
      <c r="CO7" s="458"/>
      <c r="CP7" s="458"/>
      <c r="CQ7" s="458"/>
      <c r="CR7" s="458"/>
      <c r="CS7" s="458"/>
      <c r="CT7" s="458"/>
      <c r="CU7" s="458"/>
      <c r="CV7" s="458"/>
      <c r="CW7" s="458"/>
      <c r="CX7" s="458"/>
      <c r="CY7" s="458"/>
      <c r="CZ7" s="458"/>
      <c r="DA7" s="458"/>
      <c r="DB7" s="458"/>
      <c r="DC7" s="458"/>
      <c r="DD7" s="458"/>
      <c r="DE7" s="458"/>
      <c r="DF7" s="458"/>
      <c r="DG7" s="458"/>
      <c r="DH7" s="458"/>
      <c r="DI7" s="458"/>
      <c r="DJ7" s="458"/>
      <c r="DK7" s="458"/>
      <c r="DL7" s="458"/>
      <c r="DM7" s="458"/>
      <c r="DN7" s="458"/>
      <c r="DO7" s="458"/>
      <c r="DP7" s="458"/>
      <c r="DQ7" s="458"/>
      <c r="DR7" s="458"/>
      <c r="DS7" s="458"/>
      <c r="DT7" s="458"/>
      <c r="DU7" s="458"/>
      <c r="DV7" s="458"/>
      <c r="DW7" s="458"/>
      <c r="DX7" s="458"/>
      <c r="DY7" s="458"/>
      <c r="DZ7" s="458"/>
      <c r="EA7" s="458"/>
      <c r="EB7" s="458"/>
      <c r="EC7" s="458"/>
      <c r="ED7" s="458"/>
      <c r="EE7" s="458"/>
      <c r="EF7" s="458"/>
      <c r="EG7" s="458"/>
      <c r="EH7" s="458"/>
      <c r="EI7" s="458"/>
      <c r="EJ7" s="458"/>
      <c r="EK7" s="458"/>
      <c r="EL7" s="458"/>
      <c r="EM7" s="458"/>
      <c r="EN7" s="458"/>
      <c r="EO7" s="458"/>
      <c r="EP7" s="458"/>
      <c r="EQ7" s="458"/>
      <c r="ER7" s="458"/>
      <c r="ES7" s="458"/>
      <c r="ET7" s="458"/>
      <c r="EU7" s="458"/>
      <c r="EV7" s="458"/>
      <c r="EW7" s="458"/>
      <c r="EX7" s="458"/>
      <c r="EY7" s="458"/>
      <c r="EZ7" s="458"/>
      <c r="FA7" s="458"/>
      <c r="FB7" s="458"/>
      <c r="FC7" s="458"/>
      <c r="FD7" s="458"/>
      <c r="FE7" s="458"/>
      <c r="FF7" s="458"/>
      <c r="FG7" s="458"/>
      <c r="FH7" s="458"/>
      <c r="FI7" s="458"/>
      <c r="FJ7" s="458"/>
      <c r="FK7" s="458"/>
      <c r="FL7" s="458"/>
      <c r="FM7" s="458"/>
      <c r="FN7" s="458"/>
      <c r="FO7" s="458"/>
      <c r="FP7" s="458"/>
      <c r="FQ7" s="458"/>
      <c r="FR7" s="458"/>
      <c r="FS7" s="458"/>
      <c r="FT7" s="458"/>
      <c r="FU7" s="458"/>
      <c r="FV7" s="458"/>
      <c r="FW7" s="458"/>
      <c r="FX7" s="458"/>
      <c r="FY7" s="458"/>
      <c r="FZ7" s="458"/>
      <c r="GA7" s="458"/>
      <c r="GB7" s="458"/>
      <c r="GC7" s="458"/>
      <c r="GD7" s="458"/>
      <c r="GE7" s="458"/>
      <c r="GF7" s="458"/>
      <c r="GG7" s="458"/>
      <c r="GH7" s="458"/>
      <c r="GI7" s="458"/>
      <c r="GJ7" s="458"/>
      <c r="GK7" s="458"/>
      <c r="GL7" s="458"/>
      <c r="GM7" s="458"/>
      <c r="GN7" s="458"/>
      <c r="GO7" s="458"/>
      <c r="GP7" s="458"/>
      <c r="GQ7" s="458"/>
      <c r="GR7" s="458"/>
      <c r="GS7" s="458"/>
      <c r="GT7" s="458"/>
      <c r="GU7" s="458"/>
      <c r="GV7" s="458"/>
      <c r="GW7" s="458"/>
      <c r="GX7" s="458"/>
      <c r="GY7" s="458"/>
      <c r="GZ7" s="458"/>
      <c r="HA7" s="458"/>
      <c r="HB7" s="458"/>
      <c r="HC7" s="458"/>
      <c r="HD7" s="458"/>
      <c r="HE7" s="458"/>
      <c r="HF7" s="458"/>
      <c r="HG7" s="458"/>
      <c r="HH7" s="458"/>
      <c r="HI7" s="458"/>
      <c r="HJ7" s="458"/>
      <c r="HK7" s="458"/>
      <c r="HL7" s="458"/>
      <c r="HM7" s="458"/>
      <c r="HN7" s="458"/>
      <c r="HO7" s="458"/>
      <c r="HP7" s="458"/>
      <c r="HQ7" s="458"/>
      <c r="HR7" s="458"/>
      <c r="HS7" s="458"/>
      <c r="HT7" s="458"/>
      <c r="HU7" s="458"/>
      <c r="HV7" s="458"/>
      <c r="HW7" s="458"/>
      <c r="HX7" s="458"/>
      <c r="HY7" s="458"/>
      <c r="HZ7" s="458"/>
      <c r="IA7" s="458"/>
      <c r="IB7" s="458"/>
      <c r="IC7" s="458"/>
      <c r="ID7" s="458"/>
      <c r="IE7" s="458"/>
      <c r="IF7" s="458"/>
      <c r="IG7" s="458"/>
      <c r="IH7" s="458"/>
      <c r="II7" s="458"/>
      <c r="IJ7" s="458"/>
      <c r="IK7" s="458"/>
      <c r="IL7" s="458"/>
      <c r="IM7" s="458"/>
      <c r="IN7" s="458"/>
      <c r="IO7" s="458"/>
      <c r="IP7" s="458"/>
      <c r="IQ7" s="450"/>
      <c r="IR7" s="450"/>
      <c r="IS7" s="450"/>
      <c r="IT7" s="450"/>
      <c r="IU7" s="450"/>
      <c r="IV7" s="450"/>
    </row>
    <row r="8" spans="1:256" s="457" customFormat="1" ht="24.75" customHeight="1">
      <c r="A8" s="468" t="s">
        <v>1142</v>
      </c>
      <c r="B8" s="25">
        <v>97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458"/>
      <c r="BL8" s="458"/>
      <c r="BM8" s="458"/>
      <c r="BN8" s="458"/>
      <c r="BO8" s="458"/>
      <c r="BP8" s="458"/>
      <c r="BQ8" s="458"/>
      <c r="BR8" s="458"/>
      <c r="BS8" s="458"/>
      <c r="BT8" s="458"/>
      <c r="BU8" s="458"/>
      <c r="BV8" s="458"/>
      <c r="BW8" s="458"/>
      <c r="BX8" s="458"/>
      <c r="BY8" s="458"/>
      <c r="BZ8" s="458"/>
      <c r="CA8" s="458"/>
      <c r="CB8" s="458"/>
      <c r="CC8" s="458"/>
      <c r="CD8" s="458"/>
      <c r="CE8" s="458"/>
      <c r="CF8" s="458"/>
      <c r="CG8" s="458"/>
      <c r="CH8" s="458"/>
      <c r="CI8" s="458"/>
      <c r="CJ8" s="458"/>
      <c r="CK8" s="458"/>
      <c r="CL8" s="458"/>
      <c r="CM8" s="458"/>
      <c r="CN8" s="458"/>
      <c r="CO8" s="458"/>
      <c r="CP8" s="458"/>
      <c r="CQ8" s="458"/>
      <c r="CR8" s="458"/>
      <c r="CS8" s="458"/>
      <c r="CT8" s="458"/>
      <c r="CU8" s="458"/>
      <c r="CV8" s="458"/>
      <c r="CW8" s="458"/>
      <c r="CX8" s="458"/>
      <c r="CY8" s="458"/>
      <c r="CZ8" s="458"/>
      <c r="DA8" s="458"/>
      <c r="DB8" s="458"/>
      <c r="DC8" s="458"/>
      <c r="DD8" s="458"/>
      <c r="DE8" s="458"/>
      <c r="DF8" s="458"/>
      <c r="DG8" s="458"/>
      <c r="DH8" s="458"/>
      <c r="DI8" s="458"/>
      <c r="DJ8" s="458"/>
      <c r="DK8" s="458"/>
      <c r="DL8" s="458"/>
      <c r="DM8" s="458"/>
      <c r="DN8" s="458"/>
      <c r="DO8" s="458"/>
      <c r="DP8" s="458"/>
      <c r="DQ8" s="458"/>
      <c r="DR8" s="458"/>
      <c r="DS8" s="458"/>
      <c r="DT8" s="458"/>
      <c r="DU8" s="458"/>
      <c r="DV8" s="458"/>
      <c r="DW8" s="458"/>
      <c r="DX8" s="458"/>
      <c r="DY8" s="458"/>
      <c r="DZ8" s="458"/>
      <c r="EA8" s="458"/>
      <c r="EB8" s="458"/>
      <c r="EC8" s="458"/>
      <c r="ED8" s="458"/>
      <c r="EE8" s="458"/>
      <c r="EF8" s="458"/>
      <c r="EG8" s="458"/>
      <c r="EH8" s="458"/>
      <c r="EI8" s="458"/>
      <c r="EJ8" s="458"/>
      <c r="EK8" s="458"/>
      <c r="EL8" s="458"/>
      <c r="EM8" s="458"/>
      <c r="EN8" s="458"/>
      <c r="EO8" s="458"/>
      <c r="EP8" s="458"/>
      <c r="EQ8" s="458"/>
      <c r="ER8" s="458"/>
      <c r="ES8" s="458"/>
      <c r="ET8" s="458"/>
      <c r="EU8" s="458"/>
      <c r="EV8" s="458"/>
      <c r="EW8" s="458"/>
      <c r="EX8" s="458"/>
      <c r="EY8" s="458"/>
      <c r="EZ8" s="458"/>
      <c r="FA8" s="458"/>
      <c r="FB8" s="458"/>
      <c r="FC8" s="458"/>
      <c r="FD8" s="458"/>
      <c r="FE8" s="458"/>
      <c r="FF8" s="458"/>
      <c r="FG8" s="458"/>
      <c r="FH8" s="458"/>
      <c r="FI8" s="458"/>
      <c r="FJ8" s="458"/>
      <c r="FK8" s="458"/>
      <c r="FL8" s="458"/>
      <c r="FM8" s="458"/>
      <c r="FN8" s="458"/>
      <c r="FO8" s="458"/>
      <c r="FP8" s="458"/>
      <c r="FQ8" s="458"/>
      <c r="FR8" s="458"/>
      <c r="FS8" s="458"/>
      <c r="FT8" s="458"/>
      <c r="FU8" s="458"/>
      <c r="FV8" s="458"/>
      <c r="FW8" s="458"/>
      <c r="FX8" s="458"/>
      <c r="FY8" s="458"/>
      <c r="FZ8" s="458"/>
      <c r="GA8" s="458"/>
      <c r="GB8" s="458"/>
      <c r="GC8" s="458"/>
      <c r="GD8" s="458"/>
      <c r="GE8" s="458"/>
      <c r="GF8" s="458"/>
      <c r="GG8" s="458"/>
      <c r="GH8" s="458"/>
      <c r="GI8" s="458"/>
      <c r="GJ8" s="458"/>
      <c r="GK8" s="458"/>
      <c r="GL8" s="458"/>
      <c r="GM8" s="458"/>
      <c r="GN8" s="458"/>
      <c r="GO8" s="458"/>
      <c r="GP8" s="458"/>
      <c r="GQ8" s="458"/>
      <c r="GR8" s="458"/>
      <c r="GS8" s="458"/>
      <c r="GT8" s="458"/>
      <c r="GU8" s="458"/>
      <c r="GV8" s="458"/>
      <c r="GW8" s="458"/>
      <c r="GX8" s="458"/>
      <c r="GY8" s="458"/>
      <c r="GZ8" s="458"/>
      <c r="HA8" s="458"/>
      <c r="HB8" s="458"/>
      <c r="HC8" s="458"/>
      <c r="HD8" s="458"/>
      <c r="HE8" s="458"/>
      <c r="HF8" s="458"/>
      <c r="HG8" s="458"/>
      <c r="HH8" s="458"/>
      <c r="HI8" s="458"/>
      <c r="HJ8" s="458"/>
      <c r="HK8" s="458"/>
      <c r="HL8" s="458"/>
      <c r="HM8" s="458"/>
      <c r="HN8" s="458"/>
      <c r="HO8" s="458"/>
      <c r="HP8" s="458"/>
      <c r="HQ8" s="458"/>
      <c r="HR8" s="458"/>
      <c r="HS8" s="458"/>
      <c r="HT8" s="458"/>
      <c r="HU8" s="458"/>
      <c r="HV8" s="458"/>
      <c r="HW8" s="458"/>
      <c r="HX8" s="458"/>
      <c r="HY8" s="458"/>
      <c r="HZ8" s="458"/>
      <c r="IA8" s="458"/>
      <c r="IB8" s="458"/>
      <c r="IC8" s="458"/>
      <c r="ID8" s="458"/>
      <c r="IE8" s="458"/>
      <c r="IF8" s="458"/>
      <c r="IG8" s="458"/>
      <c r="IH8" s="458"/>
      <c r="II8" s="458"/>
      <c r="IJ8" s="458"/>
      <c r="IK8" s="458"/>
      <c r="IL8" s="458"/>
      <c r="IM8" s="458"/>
      <c r="IN8" s="458"/>
      <c r="IO8" s="458"/>
      <c r="IP8" s="458"/>
      <c r="IQ8" s="450"/>
      <c r="IR8" s="450"/>
      <c r="IS8" s="450"/>
      <c r="IT8" s="450"/>
      <c r="IU8" s="450"/>
      <c r="IV8" s="450"/>
    </row>
    <row r="9" spans="1:256" s="457" customFormat="1" ht="24.75" customHeight="1">
      <c r="A9" s="468" t="s">
        <v>1143</v>
      </c>
      <c r="B9" s="25">
        <v>2005</v>
      </c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8"/>
      <c r="DA9" s="458"/>
      <c r="DB9" s="458"/>
      <c r="DC9" s="458"/>
      <c r="DD9" s="458"/>
      <c r="DE9" s="458"/>
      <c r="DF9" s="458"/>
      <c r="DG9" s="458"/>
      <c r="DH9" s="458"/>
      <c r="DI9" s="458"/>
      <c r="DJ9" s="458"/>
      <c r="DK9" s="458"/>
      <c r="DL9" s="458"/>
      <c r="DM9" s="458"/>
      <c r="DN9" s="458"/>
      <c r="DO9" s="458"/>
      <c r="DP9" s="458"/>
      <c r="DQ9" s="458"/>
      <c r="DR9" s="458"/>
      <c r="DS9" s="458"/>
      <c r="DT9" s="458"/>
      <c r="DU9" s="458"/>
      <c r="DV9" s="458"/>
      <c r="DW9" s="458"/>
      <c r="DX9" s="458"/>
      <c r="DY9" s="458"/>
      <c r="DZ9" s="458"/>
      <c r="EA9" s="458"/>
      <c r="EB9" s="458"/>
      <c r="EC9" s="458"/>
      <c r="ED9" s="458"/>
      <c r="EE9" s="458"/>
      <c r="EF9" s="458"/>
      <c r="EG9" s="458"/>
      <c r="EH9" s="458"/>
      <c r="EI9" s="458"/>
      <c r="EJ9" s="458"/>
      <c r="EK9" s="458"/>
      <c r="EL9" s="458"/>
      <c r="EM9" s="458"/>
      <c r="EN9" s="458"/>
      <c r="EO9" s="458"/>
      <c r="EP9" s="458"/>
      <c r="EQ9" s="458"/>
      <c r="ER9" s="458"/>
      <c r="ES9" s="458"/>
      <c r="ET9" s="458"/>
      <c r="EU9" s="458"/>
      <c r="EV9" s="458"/>
      <c r="EW9" s="458"/>
      <c r="EX9" s="458"/>
      <c r="EY9" s="458"/>
      <c r="EZ9" s="458"/>
      <c r="FA9" s="458"/>
      <c r="FB9" s="458"/>
      <c r="FC9" s="458"/>
      <c r="FD9" s="458"/>
      <c r="FE9" s="458"/>
      <c r="FF9" s="458"/>
      <c r="FG9" s="458"/>
      <c r="FH9" s="458"/>
      <c r="FI9" s="458"/>
      <c r="FJ9" s="458"/>
      <c r="FK9" s="458"/>
      <c r="FL9" s="458"/>
      <c r="FM9" s="458"/>
      <c r="FN9" s="458"/>
      <c r="FO9" s="458"/>
      <c r="FP9" s="458"/>
      <c r="FQ9" s="458"/>
      <c r="FR9" s="458"/>
      <c r="FS9" s="458"/>
      <c r="FT9" s="458"/>
      <c r="FU9" s="458"/>
      <c r="FV9" s="458"/>
      <c r="FW9" s="458"/>
      <c r="FX9" s="458"/>
      <c r="FY9" s="458"/>
      <c r="FZ9" s="458"/>
      <c r="GA9" s="458"/>
      <c r="GB9" s="458"/>
      <c r="GC9" s="458"/>
      <c r="GD9" s="458"/>
      <c r="GE9" s="458"/>
      <c r="GF9" s="458"/>
      <c r="GG9" s="458"/>
      <c r="GH9" s="458"/>
      <c r="GI9" s="458"/>
      <c r="GJ9" s="458"/>
      <c r="GK9" s="458"/>
      <c r="GL9" s="458"/>
      <c r="GM9" s="458"/>
      <c r="GN9" s="458"/>
      <c r="GO9" s="458"/>
      <c r="GP9" s="458"/>
      <c r="GQ9" s="458"/>
      <c r="GR9" s="458"/>
      <c r="GS9" s="458"/>
      <c r="GT9" s="458"/>
      <c r="GU9" s="458"/>
      <c r="GV9" s="458"/>
      <c r="GW9" s="458"/>
      <c r="GX9" s="458"/>
      <c r="GY9" s="458"/>
      <c r="GZ9" s="458"/>
      <c r="HA9" s="458"/>
      <c r="HB9" s="458"/>
      <c r="HC9" s="458"/>
      <c r="HD9" s="458"/>
      <c r="HE9" s="458"/>
      <c r="HF9" s="458"/>
      <c r="HG9" s="458"/>
      <c r="HH9" s="458"/>
      <c r="HI9" s="458"/>
      <c r="HJ9" s="458"/>
      <c r="HK9" s="458"/>
      <c r="HL9" s="458"/>
      <c r="HM9" s="458"/>
      <c r="HN9" s="458"/>
      <c r="HO9" s="458"/>
      <c r="HP9" s="458"/>
      <c r="HQ9" s="458"/>
      <c r="HR9" s="458"/>
      <c r="HS9" s="458"/>
      <c r="HT9" s="458"/>
      <c r="HU9" s="458"/>
      <c r="HV9" s="458"/>
      <c r="HW9" s="458"/>
      <c r="HX9" s="458"/>
      <c r="HY9" s="458"/>
      <c r="HZ9" s="458"/>
      <c r="IA9" s="458"/>
      <c r="IB9" s="458"/>
      <c r="IC9" s="458"/>
      <c r="ID9" s="458"/>
      <c r="IE9" s="458"/>
      <c r="IF9" s="458"/>
      <c r="IG9" s="458"/>
      <c r="IH9" s="458"/>
      <c r="II9" s="458"/>
      <c r="IJ9" s="458"/>
      <c r="IK9" s="458"/>
      <c r="IL9" s="458"/>
      <c r="IM9" s="458"/>
      <c r="IN9" s="458"/>
      <c r="IO9" s="458"/>
      <c r="IP9" s="458"/>
      <c r="IQ9" s="450"/>
      <c r="IR9" s="450"/>
      <c r="IS9" s="450"/>
      <c r="IT9" s="450"/>
      <c r="IU9" s="450"/>
      <c r="IV9" s="450"/>
    </row>
    <row r="10" spans="1:256" s="457" customFormat="1" ht="24.75" customHeight="1">
      <c r="A10" s="468" t="s">
        <v>1144</v>
      </c>
      <c r="B10" s="25">
        <v>-638</v>
      </c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58"/>
      <c r="CF10" s="458"/>
      <c r="CG10" s="458"/>
      <c r="CH10" s="458"/>
      <c r="CI10" s="458"/>
      <c r="CJ10" s="458"/>
      <c r="CK10" s="458"/>
      <c r="CL10" s="458"/>
      <c r="CM10" s="458"/>
      <c r="CN10" s="458"/>
      <c r="CO10" s="458"/>
      <c r="CP10" s="458"/>
      <c r="CQ10" s="458"/>
      <c r="CR10" s="458"/>
      <c r="CS10" s="458"/>
      <c r="CT10" s="458"/>
      <c r="CU10" s="458"/>
      <c r="CV10" s="458"/>
      <c r="CW10" s="458"/>
      <c r="CX10" s="458"/>
      <c r="CY10" s="458"/>
      <c r="CZ10" s="458"/>
      <c r="DA10" s="458"/>
      <c r="DB10" s="458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458"/>
      <c r="DN10" s="458"/>
      <c r="DO10" s="458"/>
      <c r="DP10" s="458"/>
      <c r="DQ10" s="458"/>
      <c r="DR10" s="458"/>
      <c r="DS10" s="458"/>
      <c r="DT10" s="458"/>
      <c r="DU10" s="458"/>
      <c r="DV10" s="458"/>
      <c r="DW10" s="458"/>
      <c r="DX10" s="458"/>
      <c r="DY10" s="458"/>
      <c r="DZ10" s="458"/>
      <c r="EA10" s="458"/>
      <c r="EB10" s="458"/>
      <c r="EC10" s="458"/>
      <c r="ED10" s="458"/>
      <c r="EE10" s="458"/>
      <c r="EF10" s="458"/>
      <c r="EG10" s="458"/>
      <c r="EH10" s="458"/>
      <c r="EI10" s="458"/>
      <c r="EJ10" s="458"/>
      <c r="EK10" s="458"/>
      <c r="EL10" s="458"/>
      <c r="EM10" s="458"/>
      <c r="EN10" s="458"/>
      <c r="EO10" s="458"/>
      <c r="EP10" s="458"/>
      <c r="EQ10" s="458"/>
      <c r="ER10" s="458"/>
      <c r="ES10" s="458"/>
      <c r="ET10" s="458"/>
      <c r="EU10" s="458"/>
      <c r="EV10" s="458"/>
      <c r="EW10" s="458"/>
      <c r="EX10" s="458"/>
      <c r="EY10" s="458"/>
      <c r="EZ10" s="458"/>
      <c r="FA10" s="458"/>
      <c r="FB10" s="458"/>
      <c r="FC10" s="458"/>
      <c r="FD10" s="458"/>
      <c r="FE10" s="458"/>
      <c r="FF10" s="458"/>
      <c r="FG10" s="458"/>
      <c r="FH10" s="458"/>
      <c r="FI10" s="458"/>
      <c r="FJ10" s="458"/>
      <c r="FK10" s="458"/>
      <c r="FL10" s="458"/>
      <c r="FM10" s="458"/>
      <c r="FN10" s="458"/>
      <c r="FO10" s="458"/>
      <c r="FP10" s="458"/>
      <c r="FQ10" s="458"/>
      <c r="FR10" s="458"/>
      <c r="FS10" s="458"/>
      <c r="FT10" s="458"/>
      <c r="FU10" s="458"/>
      <c r="FV10" s="458"/>
      <c r="FW10" s="458"/>
      <c r="FX10" s="458"/>
      <c r="FY10" s="458"/>
      <c r="FZ10" s="458"/>
      <c r="GA10" s="458"/>
      <c r="GB10" s="458"/>
      <c r="GC10" s="458"/>
      <c r="GD10" s="458"/>
      <c r="GE10" s="458"/>
      <c r="GF10" s="458"/>
      <c r="GG10" s="458"/>
      <c r="GH10" s="458"/>
      <c r="GI10" s="458"/>
      <c r="GJ10" s="458"/>
      <c r="GK10" s="458"/>
      <c r="GL10" s="458"/>
      <c r="GM10" s="458"/>
      <c r="GN10" s="458"/>
      <c r="GO10" s="458"/>
      <c r="GP10" s="458"/>
      <c r="GQ10" s="458"/>
      <c r="GR10" s="458"/>
      <c r="GS10" s="458"/>
      <c r="GT10" s="458"/>
      <c r="GU10" s="458"/>
      <c r="GV10" s="458"/>
      <c r="GW10" s="458"/>
      <c r="GX10" s="458"/>
      <c r="GY10" s="458"/>
      <c r="GZ10" s="458"/>
      <c r="HA10" s="458"/>
      <c r="HB10" s="458"/>
      <c r="HC10" s="458"/>
      <c r="HD10" s="458"/>
      <c r="HE10" s="458"/>
      <c r="HF10" s="458"/>
      <c r="HG10" s="458"/>
      <c r="HH10" s="458"/>
      <c r="HI10" s="458"/>
      <c r="HJ10" s="458"/>
      <c r="HK10" s="458"/>
      <c r="HL10" s="458"/>
      <c r="HM10" s="458"/>
      <c r="HN10" s="458"/>
      <c r="HO10" s="458"/>
      <c r="HP10" s="458"/>
      <c r="HQ10" s="458"/>
      <c r="HR10" s="458"/>
      <c r="HS10" s="458"/>
      <c r="HT10" s="458"/>
      <c r="HU10" s="458"/>
      <c r="HV10" s="458"/>
      <c r="HW10" s="458"/>
      <c r="HX10" s="458"/>
      <c r="HY10" s="458"/>
      <c r="HZ10" s="458"/>
      <c r="IA10" s="458"/>
      <c r="IB10" s="458"/>
      <c r="IC10" s="458"/>
      <c r="ID10" s="458"/>
      <c r="IE10" s="458"/>
      <c r="IF10" s="458"/>
      <c r="IG10" s="458"/>
      <c r="IH10" s="458"/>
      <c r="II10" s="458"/>
      <c r="IJ10" s="458"/>
      <c r="IK10" s="458"/>
      <c r="IL10" s="458"/>
      <c r="IM10" s="458"/>
      <c r="IN10" s="458"/>
      <c r="IO10" s="458"/>
      <c r="IP10" s="458"/>
      <c r="IQ10" s="450"/>
      <c r="IR10" s="450"/>
      <c r="IS10" s="450"/>
      <c r="IT10" s="450"/>
      <c r="IU10" s="450"/>
      <c r="IV10" s="450"/>
    </row>
    <row r="11" spans="1:256" s="457" customFormat="1" ht="24.75" customHeight="1">
      <c r="A11" s="467" t="s">
        <v>1187</v>
      </c>
      <c r="B11" s="466">
        <f>SUM(B12:B69)</f>
        <v>69763</v>
      </c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8"/>
      <c r="CE11" s="458"/>
      <c r="CF11" s="458"/>
      <c r="CG11" s="458"/>
      <c r="CH11" s="458"/>
      <c r="CI11" s="458"/>
      <c r="CJ11" s="458"/>
      <c r="CK11" s="458"/>
      <c r="CL11" s="458"/>
      <c r="CM11" s="458"/>
      <c r="CN11" s="458"/>
      <c r="CO11" s="458"/>
      <c r="CP11" s="458"/>
      <c r="CQ11" s="458"/>
      <c r="CR11" s="458"/>
      <c r="CS11" s="458"/>
      <c r="CT11" s="458"/>
      <c r="CU11" s="458"/>
      <c r="CV11" s="458"/>
      <c r="CW11" s="458"/>
      <c r="CX11" s="458"/>
      <c r="CY11" s="458"/>
      <c r="CZ11" s="458"/>
      <c r="DA11" s="458"/>
      <c r="DB11" s="458"/>
      <c r="DC11" s="458"/>
      <c r="DD11" s="458"/>
      <c r="DE11" s="458"/>
      <c r="DF11" s="458"/>
      <c r="DG11" s="458"/>
      <c r="DH11" s="458"/>
      <c r="DI11" s="458"/>
      <c r="DJ11" s="458"/>
      <c r="DK11" s="458"/>
      <c r="DL11" s="458"/>
      <c r="DM11" s="458"/>
      <c r="DN11" s="458"/>
      <c r="DO11" s="458"/>
      <c r="DP11" s="458"/>
      <c r="DQ11" s="458"/>
      <c r="DR11" s="458"/>
      <c r="DS11" s="458"/>
      <c r="DT11" s="458"/>
      <c r="DU11" s="458"/>
      <c r="DV11" s="458"/>
      <c r="DW11" s="458"/>
      <c r="DX11" s="458"/>
      <c r="DY11" s="458"/>
      <c r="DZ11" s="458"/>
      <c r="EA11" s="458"/>
      <c r="EB11" s="458"/>
      <c r="EC11" s="458"/>
      <c r="ED11" s="458"/>
      <c r="EE11" s="458"/>
      <c r="EF11" s="458"/>
      <c r="EG11" s="458"/>
      <c r="EH11" s="458"/>
      <c r="EI11" s="458"/>
      <c r="EJ11" s="458"/>
      <c r="EK11" s="458"/>
      <c r="EL11" s="458"/>
      <c r="EM11" s="458"/>
      <c r="EN11" s="458"/>
      <c r="EO11" s="458"/>
      <c r="EP11" s="458"/>
      <c r="EQ11" s="458"/>
      <c r="ER11" s="458"/>
      <c r="ES11" s="458"/>
      <c r="ET11" s="458"/>
      <c r="EU11" s="458"/>
      <c r="EV11" s="458"/>
      <c r="EW11" s="458"/>
      <c r="EX11" s="458"/>
      <c r="EY11" s="458"/>
      <c r="EZ11" s="458"/>
      <c r="FA11" s="458"/>
      <c r="FB11" s="458"/>
      <c r="FC11" s="458"/>
      <c r="FD11" s="458"/>
      <c r="FE11" s="458"/>
      <c r="FF11" s="458"/>
      <c r="FG11" s="458"/>
      <c r="FH11" s="458"/>
      <c r="FI11" s="458"/>
      <c r="FJ11" s="458"/>
      <c r="FK11" s="458"/>
      <c r="FL11" s="458"/>
      <c r="FM11" s="458"/>
      <c r="FN11" s="458"/>
      <c r="FO11" s="458"/>
      <c r="FP11" s="458"/>
      <c r="FQ11" s="458"/>
      <c r="FR11" s="458"/>
      <c r="FS11" s="458"/>
      <c r="FT11" s="458"/>
      <c r="FU11" s="458"/>
      <c r="FV11" s="458"/>
      <c r="FW11" s="458"/>
      <c r="FX11" s="458"/>
      <c r="FY11" s="458"/>
      <c r="FZ11" s="458"/>
      <c r="GA11" s="458"/>
      <c r="GB11" s="458"/>
      <c r="GC11" s="458"/>
      <c r="GD11" s="458"/>
      <c r="GE11" s="458"/>
      <c r="GF11" s="458"/>
      <c r="GG11" s="458"/>
      <c r="GH11" s="458"/>
      <c r="GI11" s="458"/>
      <c r="GJ11" s="458"/>
      <c r="GK11" s="458"/>
      <c r="GL11" s="458"/>
      <c r="GM11" s="458"/>
      <c r="GN11" s="458"/>
      <c r="GO11" s="458"/>
      <c r="GP11" s="458"/>
      <c r="GQ11" s="458"/>
      <c r="GR11" s="458"/>
      <c r="GS11" s="458"/>
      <c r="GT11" s="458"/>
      <c r="GU11" s="458"/>
      <c r="GV11" s="458"/>
      <c r="GW11" s="458"/>
      <c r="GX11" s="458"/>
      <c r="GY11" s="458"/>
      <c r="GZ11" s="458"/>
      <c r="HA11" s="458"/>
      <c r="HB11" s="458"/>
      <c r="HC11" s="458"/>
      <c r="HD11" s="458"/>
      <c r="HE11" s="458"/>
      <c r="HF11" s="458"/>
      <c r="HG11" s="458"/>
      <c r="HH11" s="458"/>
      <c r="HI11" s="458"/>
      <c r="HJ11" s="458"/>
      <c r="HK11" s="458"/>
      <c r="HL11" s="458"/>
      <c r="HM11" s="458"/>
      <c r="HN11" s="458"/>
      <c r="HO11" s="458"/>
      <c r="HP11" s="458"/>
      <c r="HQ11" s="458"/>
      <c r="HR11" s="458"/>
      <c r="HS11" s="458"/>
      <c r="HT11" s="458"/>
      <c r="HU11" s="458"/>
      <c r="HV11" s="458"/>
      <c r="HW11" s="458"/>
      <c r="HX11" s="458"/>
      <c r="HY11" s="458"/>
      <c r="HZ11" s="458"/>
      <c r="IA11" s="458"/>
      <c r="IB11" s="458"/>
      <c r="IC11" s="458"/>
      <c r="ID11" s="458"/>
      <c r="IE11" s="458"/>
      <c r="IF11" s="458"/>
      <c r="IG11" s="458"/>
      <c r="IH11" s="458"/>
      <c r="II11" s="458"/>
      <c r="IJ11" s="458"/>
      <c r="IK11" s="458"/>
      <c r="IL11" s="458"/>
      <c r="IM11" s="458"/>
      <c r="IN11" s="458"/>
      <c r="IO11" s="458"/>
      <c r="IP11" s="458"/>
      <c r="IQ11" s="450"/>
      <c r="IR11" s="450"/>
      <c r="IS11" s="450"/>
      <c r="IT11" s="450"/>
      <c r="IU11" s="450"/>
      <c r="IV11" s="450"/>
    </row>
    <row r="12" spans="1:256" s="458" customFormat="1" ht="24.75" customHeight="1">
      <c r="A12" s="468" t="s">
        <v>1188</v>
      </c>
      <c r="B12" s="25">
        <v>36233</v>
      </c>
      <c r="IQ12" s="450"/>
      <c r="IR12" s="450"/>
      <c r="IS12" s="450"/>
      <c r="IT12" s="450"/>
      <c r="IU12" s="450"/>
      <c r="IV12" s="450"/>
    </row>
    <row r="13" spans="1:256" s="458" customFormat="1" ht="24.75" customHeight="1">
      <c r="A13" s="468" t="s">
        <v>1189</v>
      </c>
      <c r="B13" s="25">
        <v>1200</v>
      </c>
      <c r="IQ13" s="450"/>
      <c r="IR13" s="450"/>
      <c r="IS13" s="450"/>
      <c r="IT13" s="450"/>
      <c r="IU13" s="450"/>
      <c r="IV13" s="450"/>
    </row>
    <row r="14" spans="1:256" s="458" customFormat="1" ht="24.75" customHeight="1">
      <c r="A14" s="468" t="s">
        <v>1190</v>
      </c>
      <c r="B14" s="25">
        <v>5519</v>
      </c>
      <c r="IQ14" s="450"/>
      <c r="IR14" s="450"/>
      <c r="IS14" s="450"/>
      <c r="IT14" s="450"/>
      <c r="IU14" s="450"/>
      <c r="IV14" s="450"/>
    </row>
    <row r="15" spans="1:256" s="458" customFormat="1" ht="24.75" customHeight="1">
      <c r="A15" s="468" t="s">
        <v>1191</v>
      </c>
      <c r="B15" s="25">
        <v>2604</v>
      </c>
      <c r="IQ15" s="450"/>
      <c r="IR15" s="450"/>
      <c r="IS15" s="450"/>
      <c r="IT15" s="450"/>
      <c r="IU15" s="450"/>
      <c r="IV15" s="450"/>
    </row>
    <row r="16" spans="1:256" s="458" customFormat="1" ht="24.75" customHeight="1">
      <c r="A16" s="468" t="s">
        <v>1164</v>
      </c>
      <c r="B16" s="25">
        <v>416</v>
      </c>
      <c r="IQ16" s="450"/>
      <c r="IR16" s="450"/>
      <c r="IS16" s="450"/>
      <c r="IT16" s="450"/>
      <c r="IU16" s="450"/>
      <c r="IV16" s="450"/>
    </row>
    <row r="17" spans="1:256" s="458" customFormat="1" ht="24.75" customHeight="1">
      <c r="A17" s="468" t="s">
        <v>1163</v>
      </c>
      <c r="B17" s="25">
        <v>512</v>
      </c>
      <c r="IQ17" s="450"/>
      <c r="IR17" s="450"/>
      <c r="IS17" s="450"/>
      <c r="IT17" s="450"/>
      <c r="IU17" s="450"/>
      <c r="IV17" s="450"/>
    </row>
    <row r="18" spans="1:256" s="458" customFormat="1" ht="24.75" customHeight="1">
      <c r="A18" s="468" t="s">
        <v>1165</v>
      </c>
      <c r="B18" s="25">
        <v>2392</v>
      </c>
      <c r="IQ18" s="450"/>
      <c r="IR18" s="450"/>
      <c r="IS18" s="450"/>
      <c r="IT18" s="450"/>
      <c r="IU18" s="450"/>
      <c r="IV18" s="450"/>
    </row>
    <row r="19" spans="1:256" s="458" customFormat="1" ht="24.75" customHeight="1">
      <c r="A19" s="468" t="s">
        <v>1192</v>
      </c>
      <c r="B19" s="25">
        <v>4049</v>
      </c>
      <c r="IQ19" s="450"/>
      <c r="IR19" s="450"/>
      <c r="IS19" s="450"/>
      <c r="IT19" s="450"/>
      <c r="IU19" s="450"/>
      <c r="IV19" s="450"/>
    </row>
    <row r="20" spans="1:256" s="458" customFormat="1" ht="24.75" customHeight="1">
      <c r="A20" s="468" t="s">
        <v>1193</v>
      </c>
      <c r="B20" s="25">
        <v>25</v>
      </c>
      <c r="IQ20" s="450"/>
      <c r="IR20" s="450"/>
      <c r="IS20" s="450"/>
      <c r="IT20" s="450"/>
      <c r="IU20" s="450"/>
      <c r="IV20" s="450"/>
    </row>
    <row r="21" spans="1:256" s="458" customFormat="1" ht="24.75" customHeight="1">
      <c r="A21" s="468" t="s">
        <v>1194</v>
      </c>
      <c r="B21" s="25">
        <v>1546</v>
      </c>
      <c r="IQ21" s="450"/>
      <c r="IR21" s="450"/>
      <c r="IS21" s="450"/>
      <c r="IT21" s="450"/>
      <c r="IU21" s="450"/>
      <c r="IV21" s="450"/>
    </row>
    <row r="22" spans="1:256" s="458" customFormat="1" ht="24.75" customHeight="1">
      <c r="A22" s="468" t="s">
        <v>1195</v>
      </c>
      <c r="B22" s="25">
        <v>2997</v>
      </c>
      <c r="IQ22" s="450"/>
      <c r="IR22" s="450"/>
      <c r="IS22" s="450"/>
      <c r="IT22" s="450"/>
      <c r="IU22" s="450"/>
      <c r="IV22" s="450"/>
    </row>
    <row r="23" spans="1:256" s="458" customFormat="1" ht="24.75" customHeight="1">
      <c r="A23" s="468" t="s">
        <v>1196</v>
      </c>
      <c r="B23" s="25">
        <v>22</v>
      </c>
      <c r="IQ23" s="450"/>
      <c r="IR23" s="450"/>
      <c r="IS23" s="450"/>
      <c r="IT23" s="450"/>
      <c r="IU23" s="450"/>
      <c r="IV23" s="450"/>
    </row>
    <row r="24" spans="1:256" s="458" customFormat="1" ht="24.75" customHeight="1">
      <c r="A24" s="468" t="s">
        <v>1197</v>
      </c>
      <c r="B24" s="25">
        <v>-846</v>
      </c>
      <c r="IQ24" s="450"/>
      <c r="IR24" s="450"/>
      <c r="IS24" s="450"/>
      <c r="IT24" s="450"/>
      <c r="IU24" s="450"/>
      <c r="IV24" s="450"/>
    </row>
    <row r="25" spans="1:256" s="458" customFormat="1" ht="24.75" customHeight="1">
      <c r="A25" s="468" t="s">
        <v>1198</v>
      </c>
      <c r="B25" s="25">
        <v>780</v>
      </c>
      <c r="IQ25" s="450"/>
      <c r="IR25" s="450"/>
      <c r="IS25" s="450"/>
      <c r="IT25" s="450"/>
      <c r="IU25" s="450"/>
      <c r="IV25" s="450"/>
    </row>
    <row r="26" spans="1:256" s="458" customFormat="1" ht="24.75" customHeight="1">
      <c r="A26" s="468" t="s">
        <v>1199</v>
      </c>
      <c r="B26" s="25">
        <v>41</v>
      </c>
      <c r="IQ26" s="450"/>
      <c r="IR26" s="450"/>
      <c r="IS26" s="450"/>
      <c r="IT26" s="450"/>
      <c r="IU26" s="450"/>
      <c r="IV26" s="450"/>
    </row>
    <row r="27" spans="1:256" s="458" customFormat="1" ht="24.75" customHeight="1">
      <c r="A27" s="468" t="s">
        <v>1200</v>
      </c>
      <c r="B27" s="25">
        <v>476</v>
      </c>
      <c r="IQ27" s="450"/>
      <c r="IR27" s="450"/>
      <c r="IS27" s="450"/>
      <c r="IT27" s="450"/>
      <c r="IU27" s="450"/>
      <c r="IV27" s="450"/>
    </row>
    <row r="28" spans="1:256" s="458" customFormat="1" ht="24.75" customHeight="1">
      <c r="A28" s="468" t="s">
        <v>1201</v>
      </c>
      <c r="B28" s="25">
        <v>600</v>
      </c>
      <c r="IQ28" s="450"/>
      <c r="IR28" s="450"/>
      <c r="IS28" s="450"/>
      <c r="IT28" s="450"/>
      <c r="IU28" s="450"/>
      <c r="IV28" s="450"/>
    </row>
    <row r="29" spans="1:256" s="458" customFormat="1" ht="24.75" customHeight="1">
      <c r="A29" s="468" t="s">
        <v>1202</v>
      </c>
      <c r="B29" s="25">
        <v>440</v>
      </c>
      <c r="IQ29" s="450"/>
      <c r="IR29" s="450"/>
      <c r="IS29" s="450"/>
      <c r="IT29" s="450"/>
      <c r="IU29" s="450"/>
      <c r="IV29" s="450"/>
    </row>
    <row r="30" spans="1:256" s="458" customFormat="1" ht="24.75" customHeight="1">
      <c r="A30" s="468" t="s">
        <v>1203</v>
      </c>
      <c r="B30" s="25">
        <v>64</v>
      </c>
      <c r="IQ30" s="450"/>
      <c r="IR30" s="450"/>
      <c r="IS30" s="450"/>
      <c r="IT30" s="450"/>
      <c r="IU30" s="450"/>
      <c r="IV30" s="450"/>
    </row>
    <row r="31" spans="1:256" s="458" customFormat="1" ht="24.75" customHeight="1">
      <c r="A31" s="468" t="s">
        <v>1204</v>
      </c>
      <c r="B31" s="25">
        <v>11</v>
      </c>
      <c r="IQ31" s="450"/>
      <c r="IR31" s="450"/>
      <c r="IS31" s="450"/>
      <c r="IT31" s="450"/>
      <c r="IU31" s="450"/>
      <c r="IV31" s="450"/>
    </row>
    <row r="32" spans="1:256" s="458" customFormat="1" ht="24.75" customHeight="1">
      <c r="A32" s="468" t="s">
        <v>1205</v>
      </c>
      <c r="B32" s="25">
        <v>437</v>
      </c>
      <c r="IQ32" s="450"/>
      <c r="IR32" s="450"/>
      <c r="IS32" s="450"/>
      <c r="IT32" s="450"/>
      <c r="IU32" s="450"/>
      <c r="IV32" s="450"/>
    </row>
    <row r="33" spans="1:256" s="458" customFormat="1" ht="24.75" customHeight="1">
      <c r="A33" s="468" t="s">
        <v>1206</v>
      </c>
      <c r="B33" s="25">
        <v>1441</v>
      </c>
      <c r="IQ33" s="450"/>
      <c r="IR33" s="450"/>
      <c r="IS33" s="450"/>
      <c r="IT33" s="450"/>
      <c r="IU33" s="450"/>
      <c r="IV33" s="450"/>
    </row>
    <row r="34" spans="1:256" s="458" customFormat="1" ht="24.75" customHeight="1">
      <c r="A34" s="468" t="s">
        <v>1207</v>
      </c>
      <c r="B34" s="25">
        <v>1560</v>
      </c>
      <c r="IQ34" s="450"/>
      <c r="IR34" s="450"/>
      <c r="IS34" s="450"/>
      <c r="IT34" s="450"/>
      <c r="IU34" s="450"/>
      <c r="IV34" s="450"/>
    </row>
    <row r="35" spans="1:256" s="458" customFormat="1" ht="24.75" customHeight="1">
      <c r="A35" s="468" t="s">
        <v>1208</v>
      </c>
      <c r="B35" s="25">
        <v>271</v>
      </c>
      <c r="IQ35" s="450"/>
      <c r="IR35" s="450"/>
      <c r="IS35" s="450"/>
      <c r="IT35" s="450"/>
      <c r="IU35" s="450"/>
      <c r="IV35" s="450"/>
    </row>
    <row r="36" spans="1:256" s="458" customFormat="1" ht="24.75" customHeight="1">
      <c r="A36" s="468" t="s">
        <v>1209</v>
      </c>
      <c r="B36" s="25">
        <v>117</v>
      </c>
      <c r="IQ36" s="450"/>
      <c r="IR36" s="450"/>
      <c r="IS36" s="450"/>
      <c r="IT36" s="450"/>
      <c r="IU36" s="450"/>
      <c r="IV36" s="450"/>
    </row>
    <row r="37" spans="1:256" s="458" customFormat="1" ht="24.75" customHeight="1">
      <c r="A37" s="468" t="s">
        <v>1210</v>
      </c>
      <c r="B37" s="25">
        <v>100</v>
      </c>
      <c r="IQ37" s="450"/>
      <c r="IR37" s="450"/>
      <c r="IS37" s="450"/>
      <c r="IT37" s="450"/>
      <c r="IU37" s="450"/>
      <c r="IV37" s="450"/>
    </row>
    <row r="38" spans="1:256" s="458" customFormat="1" ht="24.75" customHeight="1">
      <c r="A38" s="468" t="s">
        <v>1211</v>
      </c>
      <c r="B38" s="25">
        <v>387</v>
      </c>
      <c r="IQ38" s="450"/>
      <c r="IR38" s="450"/>
      <c r="IS38" s="450"/>
      <c r="IT38" s="450"/>
      <c r="IU38" s="450"/>
      <c r="IV38" s="450"/>
    </row>
    <row r="39" spans="1:256" s="458" customFormat="1" ht="24.75" customHeight="1">
      <c r="A39" s="468" t="s">
        <v>1212</v>
      </c>
      <c r="B39" s="25">
        <v>44</v>
      </c>
      <c r="IQ39" s="450"/>
      <c r="IR39" s="450"/>
      <c r="IS39" s="450"/>
      <c r="IT39" s="450"/>
      <c r="IU39" s="450"/>
      <c r="IV39" s="450"/>
    </row>
    <row r="40" spans="1:256" s="458" customFormat="1" ht="24.75" customHeight="1">
      <c r="A40" s="468" t="s">
        <v>1213</v>
      </c>
      <c r="B40" s="25">
        <v>105</v>
      </c>
      <c r="IQ40" s="450"/>
      <c r="IR40" s="450"/>
      <c r="IS40" s="450"/>
      <c r="IT40" s="450"/>
      <c r="IU40" s="450"/>
      <c r="IV40" s="450"/>
    </row>
    <row r="41" spans="1:256" s="458" customFormat="1" ht="24.75" customHeight="1">
      <c r="A41" s="468" t="s">
        <v>1214</v>
      </c>
      <c r="B41" s="25">
        <v>401</v>
      </c>
      <c r="IQ41" s="450"/>
      <c r="IR41" s="450"/>
      <c r="IS41" s="450"/>
      <c r="IT41" s="450"/>
      <c r="IU41" s="450"/>
      <c r="IV41" s="450"/>
    </row>
    <row r="42" spans="1:256" s="458" customFormat="1" ht="24.75" customHeight="1">
      <c r="A42" s="468" t="s">
        <v>1215</v>
      </c>
      <c r="B42" s="25">
        <v>889</v>
      </c>
      <c r="IQ42" s="450"/>
      <c r="IR42" s="450"/>
      <c r="IS42" s="450"/>
      <c r="IT42" s="450"/>
      <c r="IU42" s="450"/>
      <c r="IV42" s="450"/>
    </row>
    <row r="43" spans="1:256" s="458" customFormat="1" ht="24.75" customHeight="1">
      <c r="A43" s="468" t="s">
        <v>1216</v>
      </c>
      <c r="B43" s="25">
        <v>325</v>
      </c>
      <c r="IQ43" s="450"/>
      <c r="IR43" s="450"/>
      <c r="IS43" s="450"/>
      <c r="IT43" s="450"/>
      <c r="IU43" s="450"/>
      <c r="IV43" s="450"/>
    </row>
    <row r="44" spans="1:256" s="458" customFormat="1" ht="24.75" customHeight="1">
      <c r="A44" s="468" t="s">
        <v>1217</v>
      </c>
      <c r="B44" s="25">
        <v>247</v>
      </c>
      <c r="IQ44" s="450"/>
      <c r="IR44" s="450"/>
      <c r="IS44" s="450"/>
      <c r="IT44" s="450"/>
      <c r="IU44" s="450"/>
      <c r="IV44" s="450"/>
    </row>
    <row r="45" spans="1:256" s="458" customFormat="1" ht="24.75" customHeight="1">
      <c r="A45" s="468" t="s">
        <v>1218</v>
      </c>
      <c r="B45" s="25">
        <v>15</v>
      </c>
      <c r="IQ45" s="450"/>
      <c r="IR45" s="450"/>
      <c r="IS45" s="450"/>
      <c r="IT45" s="450"/>
      <c r="IU45" s="450"/>
      <c r="IV45" s="450"/>
    </row>
    <row r="46" spans="1:256" s="458" customFormat="1" ht="24.75" customHeight="1">
      <c r="A46" s="468" t="s">
        <v>1219</v>
      </c>
      <c r="B46" s="25">
        <v>80</v>
      </c>
      <c r="IQ46" s="450"/>
      <c r="IR46" s="450"/>
      <c r="IS46" s="450"/>
      <c r="IT46" s="450"/>
      <c r="IU46" s="450"/>
      <c r="IV46" s="450"/>
    </row>
    <row r="47" spans="1:256" s="458" customFormat="1" ht="24.75" customHeight="1">
      <c r="A47" s="468" t="s">
        <v>1220</v>
      </c>
      <c r="B47" s="25">
        <v>24</v>
      </c>
      <c r="IQ47" s="450"/>
      <c r="IR47" s="450"/>
      <c r="IS47" s="450"/>
      <c r="IT47" s="450"/>
      <c r="IU47" s="450"/>
      <c r="IV47" s="450"/>
    </row>
    <row r="48" spans="1:256" s="458" customFormat="1" ht="24.75" customHeight="1">
      <c r="A48" s="468" t="s">
        <v>1221</v>
      </c>
      <c r="B48" s="25">
        <v>193</v>
      </c>
      <c r="IQ48" s="450"/>
      <c r="IR48" s="450"/>
      <c r="IS48" s="450"/>
      <c r="IT48" s="450"/>
      <c r="IU48" s="450"/>
      <c r="IV48" s="450"/>
    </row>
    <row r="49" spans="1:256" s="458" customFormat="1" ht="24.75" customHeight="1">
      <c r="A49" s="468" t="s">
        <v>1222</v>
      </c>
      <c r="B49" s="25">
        <v>61</v>
      </c>
      <c r="IQ49" s="450"/>
      <c r="IR49" s="450"/>
      <c r="IS49" s="450"/>
      <c r="IT49" s="450"/>
      <c r="IU49" s="450"/>
      <c r="IV49" s="450"/>
    </row>
    <row r="50" spans="1:256" s="458" customFormat="1" ht="24.75" customHeight="1">
      <c r="A50" s="468" t="s">
        <v>1223</v>
      </c>
      <c r="B50" s="25">
        <v>847</v>
      </c>
      <c r="IQ50" s="450"/>
      <c r="IR50" s="450"/>
      <c r="IS50" s="450"/>
      <c r="IT50" s="450"/>
      <c r="IU50" s="450"/>
      <c r="IV50" s="450"/>
    </row>
    <row r="51" spans="1:256" s="458" customFormat="1" ht="24.75" customHeight="1">
      <c r="A51" s="468" t="s">
        <v>1224</v>
      </c>
      <c r="B51" s="25">
        <v>326</v>
      </c>
      <c r="IQ51" s="450"/>
      <c r="IR51" s="450"/>
      <c r="IS51" s="450"/>
      <c r="IT51" s="450"/>
      <c r="IU51" s="450"/>
      <c r="IV51" s="450"/>
    </row>
    <row r="52" spans="1:256" s="458" customFormat="1" ht="24.75" customHeight="1">
      <c r="A52" s="468" t="s">
        <v>1225</v>
      </c>
      <c r="B52" s="25">
        <v>215</v>
      </c>
      <c r="IQ52" s="450"/>
      <c r="IR52" s="450"/>
      <c r="IS52" s="450"/>
      <c r="IT52" s="450"/>
      <c r="IU52" s="450"/>
      <c r="IV52" s="450"/>
    </row>
    <row r="53" spans="1:256" s="458" customFormat="1" ht="24.75" customHeight="1">
      <c r="A53" s="468" t="s">
        <v>1226</v>
      </c>
      <c r="B53" s="25">
        <v>51</v>
      </c>
      <c r="IQ53" s="450"/>
      <c r="IR53" s="450"/>
      <c r="IS53" s="450"/>
      <c r="IT53" s="450"/>
      <c r="IU53" s="450"/>
      <c r="IV53" s="450"/>
    </row>
    <row r="54" spans="1:256" s="458" customFormat="1" ht="24.75" customHeight="1">
      <c r="A54" s="468" t="s">
        <v>1227</v>
      </c>
      <c r="B54" s="25">
        <v>23</v>
      </c>
      <c r="IQ54" s="450"/>
      <c r="IR54" s="450"/>
      <c r="IS54" s="450"/>
      <c r="IT54" s="450"/>
      <c r="IU54" s="450"/>
      <c r="IV54" s="450"/>
    </row>
    <row r="55" spans="1:256" s="458" customFormat="1" ht="24.75" customHeight="1">
      <c r="A55" s="468" t="s">
        <v>1228</v>
      </c>
      <c r="B55" s="25">
        <v>656</v>
      </c>
      <c r="IQ55" s="450"/>
      <c r="IR55" s="450"/>
      <c r="IS55" s="450"/>
      <c r="IT55" s="450"/>
      <c r="IU55" s="450"/>
      <c r="IV55" s="450"/>
    </row>
    <row r="56" spans="1:256" s="458" customFormat="1" ht="24.75" customHeight="1">
      <c r="A56" s="468" t="s">
        <v>1229</v>
      </c>
      <c r="B56" s="25">
        <v>87</v>
      </c>
      <c r="IQ56" s="450"/>
      <c r="IR56" s="450"/>
      <c r="IS56" s="450"/>
      <c r="IT56" s="450"/>
      <c r="IU56" s="450"/>
      <c r="IV56" s="450"/>
    </row>
    <row r="57" spans="1:256" s="458" customFormat="1" ht="24.75" customHeight="1">
      <c r="A57" s="468" t="s">
        <v>1230</v>
      </c>
      <c r="B57" s="25">
        <v>58</v>
      </c>
      <c r="IQ57" s="450"/>
      <c r="IR57" s="450"/>
      <c r="IS57" s="450"/>
      <c r="IT57" s="450"/>
      <c r="IU57" s="450"/>
      <c r="IV57" s="450"/>
    </row>
    <row r="58" spans="1:256" s="458" customFormat="1" ht="24.75" customHeight="1">
      <c r="A58" s="468" t="s">
        <v>1231</v>
      </c>
      <c r="B58" s="25">
        <v>15</v>
      </c>
      <c r="IQ58" s="450"/>
      <c r="IR58" s="450"/>
      <c r="IS58" s="450"/>
      <c r="IT58" s="450"/>
      <c r="IU58" s="450"/>
      <c r="IV58" s="450"/>
    </row>
    <row r="59" spans="1:256" s="458" customFormat="1" ht="24.75" customHeight="1">
      <c r="A59" s="468" t="s">
        <v>1232</v>
      </c>
      <c r="B59" s="25">
        <v>27</v>
      </c>
      <c r="IQ59" s="450"/>
      <c r="IR59" s="450"/>
      <c r="IS59" s="450"/>
      <c r="IT59" s="450"/>
      <c r="IU59" s="450"/>
      <c r="IV59" s="450"/>
    </row>
    <row r="60" spans="1:256" s="458" customFormat="1" ht="24.75" customHeight="1">
      <c r="A60" s="468" t="s">
        <v>1233</v>
      </c>
      <c r="B60" s="25">
        <v>11</v>
      </c>
      <c r="IQ60" s="450"/>
      <c r="IR60" s="450"/>
      <c r="IS60" s="450"/>
      <c r="IT60" s="450"/>
      <c r="IU60" s="450"/>
      <c r="IV60" s="450"/>
    </row>
    <row r="61" spans="1:256" s="458" customFormat="1" ht="24.75" customHeight="1">
      <c r="A61" s="468" t="s">
        <v>1234</v>
      </c>
      <c r="B61" s="25">
        <v>61</v>
      </c>
      <c r="IQ61" s="450"/>
      <c r="IR61" s="450"/>
      <c r="IS61" s="450"/>
      <c r="IT61" s="450"/>
      <c r="IU61" s="450"/>
      <c r="IV61" s="450"/>
    </row>
    <row r="62" spans="1:256" s="458" customFormat="1" ht="24.75" customHeight="1">
      <c r="A62" s="468" t="s">
        <v>1235</v>
      </c>
      <c r="B62" s="25">
        <v>10</v>
      </c>
      <c r="IQ62" s="450"/>
      <c r="IR62" s="450"/>
      <c r="IS62" s="450"/>
      <c r="IT62" s="450"/>
      <c r="IU62" s="450"/>
      <c r="IV62" s="450"/>
    </row>
    <row r="63" spans="1:256" s="458" customFormat="1" ht="24.75" customHeight="1">
      <c r="A63" s="468" t="s">
        <v>1236</v>
      </c>
      <c r="B63" s="25">
        <v>6</v>
      </c>
      <c r="IQ63" s="450"/>
      <c r="IR63" s="450"/>
      <c r="IS63" s="450"/>
      <c r="IT63" s="450"/>
      <c r="IU63" s="450"/>
      <c r="IV63" s="450"/>
    </row>
    <row r="64" spans="1:256" s="458" customFormat="1" ht="24.75" customHeight="1">
      <c r="A64" s="468" t="s">
        <v>1237</v>
      </c>
      <c r="B64" s="25">
        <v>1447</v>
      </c>
      <c r="IQ64" s="450"/>
      <c r="IR64" s="450"/>
      <c r="IS64" s="450"/>
      <c r="IT64" s="450"/>
      <c r="IU64" s="450"/>
      <c r="IV64" s="450"/>
    </row>
    <row r="65" spans="1:256" s="458" customFormat="1" ht="24.75" customHeight="1">
      <c r="A65" s="468" t="s">
        <v>1238</v>
      </c>
      <c r="B65" s="25">
        <v>1</v>
      </c>
      <c r="IQ65" s="450"/>
      <c r="IR65" s="450"/>
      <c r="IS65" s="450"/>
      <c r="IT65" s="450"/>
      <c r="IU65" s="450"/>
      <c r="IV65" s="450"/>
    </row>
    <row r="66" spans="1:256" s="458" customFormat="1" ht="24.75" customHeight="1">
      <c r="A66" s="468" t="s">
        <v>1239</v>
      </c>
      <c r="B66" s="25">
        <v>8</v>
      </c>
      <c r="IQ66" s="450"/>
      <c r="IR66" s="450"/>
      <c r="IS66" s="450"/>
      <c r="IT66" s="450"/>
      <c r="IU66" s="450"/>
      <c r="IV66" s="450"/>
    </row>
    <row r="67" spans="1:256" s="458" customFormat="1" ht="24.75" customHeight="1">
      <c r="A67" s="468" t="s">
        <v>1240</v>
      </c>
      <c r="B67" s="25">
        <v>1</v>
      </c>
      <c r="IQ67" s="450"/>
      <c r="IR67" s="450"/>
      <c r="IS67" s="450"/>
      <c r="IT67" s="450"/>
      <c r="IU67" s="450"/>
      <c r="IV67" s="450"/>
    </row>
    <row r="68" spans="1:256" s="458" customFormat="1" ht="24.75" customHeight="1">
      <c r="A68" s="468" t="s">
        <v>1241</v>
      </c>
      <c r="B68" s="25">
        <v>127</v>
      </c>
      <c r="IQ68" s="450"/>
      <c r="IR68" s="450"/>
      <c r="IS68" s="450"/>
      <c r="IT68" s="450"/>
      <c r="IU68" s="450"/>
      <c r="IV68" s="450"/>
    </row>
    <row r="69" spans="1:256" s="458" customFormat="1" ht="24.75" customHeight="1">
      <c r="A69" s="468" t="s">
        <v>1242</v>
      </c>
      <c r="B69" s="25">
        <v>8</v>
      </c>
      <c r="IQ69" s="450"/>
      <c r="IR69" s="450"/>
      <c r="IS69" s="450"/>
      <c r="IT69" s="450"/>
      <c r="IU69" s="450"/>
      <c r="IV69" s="450"/>
    </row>
    <row r="70" spans="1:256" s="457" customFormat="1" ht="24.75" customHeight="1">
      <c r="A70" s="467" t="s">
        <v>1243</v>
      </c>
      <c r="B70" s="365">
        <f>SUM(B71:B139)</f>
        <v>13604</v>
      </c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  <c r="AP70" s="458"/>
      <c r="AQ70" s="458"/>
      <c r="AR70" s="458"/>
      <c r="AS70" s="458"/>
      <c r="AT70" s="458"/>
      <c r="AU70" s="458"/>
      <c r="AV70" s="458"/>
      <c r="AW70" s="458"/>
      <c r="AX70" s="458"/>
      <c r="AY70" s="458"/>
      <c r="AZ70" s="458"/>
      <c r="BA70" s="458"/>
      <c r="BB70" s="458"/>
      <c r="BC70" s="458"/>
      <c r="BD70" s="458"/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8"/>
      <c r="BY70" s="458"/>
      <c r="BZ70" s="458"/>
      <c r="CA70" s="458"/>
      <c r="CB70" s="458"/>
      <c r="CC70" s="458"/>
      <c r="CD70" s="458"/>
      <c r="CE70" s="458"/>
      <c r="CF70" s="458"/>
      <c r="CG70" s="458"/>
      <c r="CH70" s="458"/>
      <c r="CI70" s="458"/>
      <c r="CJ70" s="458"/>
      <c r="CK70" s="458"/>
      <c r="CL70" s="458"/>
      <c r="CM70" s="458"/>
      <c r="CN70" s="458"/>
      <c r="CO70" s="458"/>
      <c r="CP70" s="458"/>
      <c r="CQ70" s="458"/>
      <c r="CR70" s="458"/>
      <c r="CS70" s="458"/>
      <c r="CT70" s="458"/>
      <c r="CU70" s="458"/>
      <c r="CV70" s="458"/>
      <c r="CW70" s="458"/>
      <c r="CX70" s="458"/>
      <c r="CY70" s="458"/>
      <c r="CZ70" s="458"/>
      <c r="DA70" s="458"/>
      <c r="DB70" s="458"/>
      <c r="DC70" s="458"/>
      <c r="DD70" s="458"/>
      <c r="DE70" s="458"/>
      <c r="DF70" s="458"/>
      <c r="DG70" s="458"/>
      <c r="DH70" s="458"/>
      <c r="DI70" s="458"/>
      <c r="DJ70" s="458"/>
      <c r="DK70" s="458"/>
      <c r="DL70" s="458"/>
      <c r="DM70" s="458"/>
      <c r="DN70" s="458"/>
      <c r="DO70" s="458"/>
      <c r="DP70" s="458"/>
      <c r="DQ70" s="458"/>
      <c r="DR70" s="458"/>
      <c r="DS70" s="458"/>
      <c r="DT70" s="458"/>
      <c r="DU70" s="458"/>
      <c r="DV70" s="458"/>
      <c r="DW70" s="458"/>
      <c r="DX70" s="458"/>
      <c r="DY70" s="458"/>
      <c r="DZ70" s="458"/>
      <c r="EA70" s="458"/>
      <c r="EB70" s="458"/>
      <c r="EC70" s="458"/>
      <c r="ED70" s="458"/>
      <c r="EE70" s="458"/>
      <c r="EF70" s="458"/>
      <c r="EG70" s="458"/>
      <c r="EH70" s="458"/>
      <c r="EI70" s="458"/>
      <c r="EJ70" s="458"/>
      <c r="EK70" s="458"/>
      <c r="EL70" s="458"/>
      <c r="EM70" s="458"/>
      <c r="EN70" s="458"/>
      <c r="EO70" s="458"/>
      <c r="EP70" s="458"/>
      <c r="EQ70" s="458"/>
      <c r="ER70" s="458"/>
      <c r="ES70" s="458"/>
      <c r="ET70" s="458"/>
      <c r="EU70" s="458"/>
      <c r="EV70" s="458"/>
      <c r="EW70" s="458"/>
      <c r="EX70" s="458"/>
      <c r="EY70" s="458"/>
      <c r="EZ70" s="458"/>
      <c r="FA70" s="458"/>
      <c r="FB70" s="458"/>
      <c r="FC70" s="458"/>
      <c r="FD70" s="458"/>
      <c r="FE70" s="458"/>
      <c r="FF70" s="458"/>
      <c r="FG70" s="458"/>
      <c r="FH70" s="458"/>
      <c r="FI70" s="458"/>
      <c r="FJ70" s="458"/>
      <c r="FK70" s="458"/>
      <c r="FL70" s="458"/>
      <c r="FM70" s="458"/>
      <c r="FN70" s="458"/>
      <c r="FO70" s="458"/>
      <c r="FP70" s="458"/>
      <c r="FQ70" s="458"/>
      <c r="FR70" s="458"/>
      <c r="FS70" s="458"/>
      <c r="FT70" s="458"/>
      <c r="FU70" s="458"/>
      <c r="FV70" s="458"/>
      <c r="FW70" s="458"/>
      <c r="FX70" s="458"/>
      <c r="FY70" s="458"/>
      <c r="FZ70" s="458"/>
      <c r="GA70" s="458"/>
      <c r="GB70" s="458"/>
      <c r="GC70" s="458"/>
      <c r="GD70" s="458"/>
      <c r="GE70" s="458"/>
      <c r="GF70" s="458"/>
      <c r="GG70" s="458"/>
      <c r="GH70" s="458"/>
      <c r="GI70" s="458"/>
      <c r="GJ70" s="458"/>
      <c r="GK70" s="458"/>
      <c r="GL70" s="458"/>
      <c r="GM70" s="458"/>
      <c r="GN70" s="458"/>
      <c r="GO70" s="458"/>
      <c r="GP70" s="458"/>
      <c r="GQ70" s="458"/>
      <c r="GR70" s="458"/>
      <c r="GS70" s="458"/>
      <c r="GT70" s="458"/>
      <c r="GU70" s="458"/>
      <c r="GV70" s="458"/>
      <c r="GW70" s="458"/>
      <c r="GX70" s="458"/>
      <c r="GY70" s="458"/>
      <c r="GZ70" s="458"/>
      <c r="HA70" s="458"/>
      <c r="HB70" s="458"/>
      <c r="HC70" s="458"/>
      <c r="HD70" s="458"/>
      <c r="HE70" s="458"/>
      <c r="HF70" s="458"/>
      <c r="HG70" s="458"/>
      <c r="HH70" s="458"/>
      <c r="HI70" s="458"/>
      <c r="HJ70" s="458"/>
      <c r="HK70" s="458"/>
      <c r="HL70" s="458"/>
      <c r="HM70" s="458"/>
      <c r="HN70" s="458"/>
      <c r="HO70" s="458"/>
      <c r="HP70" s="458"/>
      <c r="HQ70" s="458"/>
      <c r="HR70" s="458"/>
      <c r="HS70" s="458"/>
      <c r="HT70" s="458"/>
      <c r="HU70" s="458"/>
      <c r="HV70" s="458"/>
      <c r="HW70" s="458"/>
      <c r="HX70" s="458"/>
      <c r="HY70" s="458"/>
      <c r="HZ70" s="458"/>
      <c r="IA70" s="458"/>
      <c r="IB70" s="458"/>
      <c r="IC70" s="458"/>
      <c r="ID70" s="458"/>
      <c r="IE70" s="458"/>
      <c r="IF70" s="458"/>
      <c r="IG70" s="458"/>
      <c r="IH70" s="458"/>
      <c r="II70" s="458"/>
      <c r="IJ70" s="458"/>
      <c r="IK70" s="458"/>
      <c r="IL70" s="458"/>
      <c r="IM70" s="458"/>
      <c r="IN70" s="458"/>
      <c r="IO70" s="458"/>
      <c r="IP70" s="458"/>
      <c r="IQ70" s="450"/>
      <c r="IR70" s="450"/>
      <c r="IS70" s="450"/>
      <c r="IT70" s="450"/>
      <c r="IU70" s="450"/>
      <c r="IV70" s="450"/>
    </row>
    <row r="71" spans="1:256" s="458" customFormat="1" ht="24.75" customHeight="1">
      <c r="A71" s="468" t="s">
        <v>1244</v>
      </c>
      <c r="B71" s="25">
        <v>6</v>
      </c>
      <c r="IQ71" s="450"/>
      <c r="IR71" s="450"/>
      <c r="IS71" s="450"/>
      <c r="IT71" s="450"/>
      <c r="IU71" s="450"/>
      <c r="IV71" s="450"/>
    </row>
    <row r="72" spans="1:256" s="458" customFormat="1" ht="24.75" customHeight="1">
      <c r="A72" s="468" t="s">
        <v>1245</v>
      </c>
      <c r="B72" s="25">
        <v>20</v>
      </c>
      <c r="IQ72" s="450"/>
      <c r="IR72" s="450"/>
      <c r="IS72" s="450"/>
      <c r="IT72" s="450"/>
      <c r="IU72" s="450"/>
      <c r="IV72" s="450"/>
    </row>
    <row r="73" spans="1:256" s="458" customFormat="1" ht="24.75" customHeight="1">
      <c r="A73" s="468" t="s">
        <v>1246</v>
      </c>
      <c r="B73" s="25">
        <v>1</v>
      </c>
      <c r="IQ73" s="450"/>
      <c r="IR73" s="450"/>
      <c r="IS73" s="450"/>
      <c r="IT73" s="450"/>
      <c r="IU73" s="450"/>
      <c r="IV73" s="450"/>
    </row>
    <row r="74" spans="1:256" s="458" customFormat="1" ht="24.75" customHeight="1">
      <c r="A74" s="468" t="s">
        <v>1247</v>
      </c>
      <c r="B74" s="25">
        <v>10</v>
      </c>
      <c r="IQ74" s="450"/>
      <c r="IR74" s="450"/>
      <c r="IS74" s="450"/>
      <c r="IT74" s="450"/>
      <c r="IU74" s="450"/>
      <c r="IV74" s="450"/>
    </row>
    <row r="75" spans="1:256" s="458" customFormat="1" ht="24.75" customHeight="1">
      <c r="A75" s="468" t="s">
        <v>1248</v>
      </c>
      <c r="B75" s="25">
        <v>2</v>
      </c>
      <c r="IQ75" s="450"/>
      <c r="IR75" s="450"/>
      <c r="IS75" s="450"/>
      <c r="IT75" s="450"/>
      <c r="IU75" s="450"/>
      <c r="IV75" s="450"/>
    </row>
    <row r="76" spans="1:256" s="458" customFormat="1" ht="24.75" customHeight="1">
      <c r="A76" s="468" t="s">
        <v>1249</v>
      </c>
      <c r="B76" s="25">
        <v>122</v>
      </c>
      <c r="IQ76" s="450"/>
      <c r="IR76" s="450"/>
      <c r="IS76" s="450"/>
      <c r="IT76" s="450"/>
      <c r="IU76" s="450"/>
      <c r="IV76" s="450"/>
    </row>
    <row r="77" spans="1:256" s="458" customFormat="1" ht="24.75" customHeight="1">
      <c r="A77" s="468" t="s">
        <v>1250</v>
      </c>
      <c r="B77" s="25">
        <v>1663</v>
      </c>
      <c r="IQ77" s="450"/>
      <c r="IR77" s="450"/>
      <c r="IS77" s="450"/>
      <c r="IT77" s="450"/>
      <c r="IU77" s="450"/>
      <c r="IV77" s="450"/>
    </row>
    <row r="78" spans="1:256" s="458" customFormat="1" ht="24.75" customHeight="1">
      <c r="A78" s="468" t="s">
        <v>1251</v>
      </c>
      <c r="B78" s="25">
        <v>3</v>
      </c>
      <c r="IQ78" s="450"/>
      <c r="IR78" s="450"/>
      <c r="IS78" s="450"/>
      <c r="IT78" s="450"/>
      <c r="IU78" s="450"/>
      <c r="IV78" s="450"/>
    </row>
    <row r="79" spans="1:256" s="458" customFormat="1" ht="24.75" customHeight="1">
      <c r="A79" s="468" t="s">
        <v>1252</v>
      </c>
      <c r="B79" s="25">
        <v>401</v>
      </c>
      <c r="IQ79" s="450"/>
      <c r="IR79" s="450"/>
      <c r="IS79" s="450"/>
      <c r="IT79" s="450"/>
      <c r="IU79" s="450"/>
      <c r="IV79" s="450"/>
    </row>
    <row r="80" spans="1:256" s="458" customFormat="1" ht="24.75" customHeight="1">
      <c r="A80" s="468" t="s">
        <v>1253</v>
      </c>
      <c r="B80" s="25">
        <v>222</v>
      </c>
      <c r="IQ80" s="450"/>
      <c r="IR80" s="450"/>
      <c r="IS80" s="450"/>
      <c r="IT80" s="450"/>
      <c r="IU80" s="450"/>
      <c r="IV80" s="450"/>
    </row>
    <row r="81" spans="1:256" s="458" customFormat="1" ht="24.75" customHeight="1">
      <c r="A81" s="468" t="s">
        <v>1254</v>
      </c>
      <c r="B81" s="25">
        <v>1236</v>
      </c>
      <c r="IQ81" s="450"/>
      <c r="IR81" s="450"/>
      <c r="IS81" s="450"/>
      <c r="IT81" s="450"/>
      <c r="IU81" s="450"/>
      <c r="IV81" s="450"/>
    </row>
    <row r="82" spans="1:256" s="458" customFormat="1" ht="24.75" customHeight="1">
      <c r="A82" s="468" t="s">
        <v>1255</v>
      </c>
      <c r="B82" s="25">
        <v>61</v>
      </c>
      <c r="IQ82" s="450"/>
      <c r="IR82" s="450"/>
      <c r="IS82" s="450"/>
      <c r="IT82" s="450"/>
      <c r="IU82" s="450"/>
      <c r="IV82" s="450"/>
    </row>
    <row r="83" spans="1:256" s="458" customFormat="1" ht="24.75" customHeight="1">
      <c r="A83" s="468" t="s">
        <v>1256</v>
      </c>
      <c r="B83" s="25">
        <v>900</v>
      </c>
      <c r="IQ83" s="450"/>
      <c r="IR83" s="450"/>
      <c r="IS83" s="450"/>
      <c r="IT83" s="450"/>
      <c r="IU83" s="450"/>
      <c r="IV83" s="450"/>
    </row>
    <row r="84" spans="1:256" s="458" customFormat="1" ht="24.75" customHeight="1">
      <c r="A84" s="468" t="s">
        <v>1257</v>
      </c>
      <c r="B84" s="25">
        <v>35</v>
      </c>
      <c r="IQ84" s="450"/>
      <c r="IR84" s="450"/>
      <c r="IS84" s="450"/>
      <c r="IT84" s="450"/>
      <c r="IU84" s="450"/>
      <c r="IV84" s="450"/>
    </row>
    <row r="85" spans="1:256" s="458" customFormat="1" ht="24.75" customHeight="1">
      <c r="A85" s="468" t="s">
        <v>1258</v>
      </c>
      <c r="B85" s="25">
        <v>41</v>
      </c>
      <c r="IQ85" s="450"/>
      <c r="IR85" s="450"/>
      <c r="IS85" s="450"/>
      <c r="IT85" s="450"/>
      <c r="IU85" s="450"/>
      <c r="IV85" s="450"/>
    </row>
    <row r="86" spans="1:256" s="458" customFormat="1" ht="24.75" customHeight="1">
      <c r="A86" s="468" t="s">
        <v>1259</v>
      </c>
      <c r="B86" s="25">
        <v>60</v>
      </c>
      <c r="IQ86" s="450"/>
      <c r="IR86" s="450"/>
      <c r="IS86" s="450"/>
      <c r="IT86" s="450"/>
      <c r="IU86" s="450"/>
      <c r="IV86" s="450"/>
    </row>
    <row r="87" spans="1:256" s="458" customFormat="1" ht="24.75" customHeight="1">
      <c r="A87" s="468" t="s">
        <v>1260</v>
      </c>
      <c r="B87" s="25">
        <v>964</v>
      </c>
      <c r="IQ87" s="450"/>
      <c r="IR87" s="450"/>
      <c r="IS87" s="450"/>
      <c r="IT87" s="450"/>
      <c r="IU87" s="450"/>
      <c r="IV87" s="450"/>
    </row>
    <row r="88" spans="1:256" s="458" customFormat="1" ht="24.75" customHeight="1">
      <c r="A88" s="468" t="s">
        <v>1261</v>
      </c>
      <c r="B88" s="25">
        <v>240</v>
      </c>
      <c r="IQ88" s="450"/>
      <c r="IR88" s="450"/>
      <c r="IS88" s="450"/>
      <c r="IT88" s="450"/>
      <c r="IU88" s="450"/>
      <c r="IV88" s="450"/>
    </row>
    <row r="89" spans="1:256" s="458" customFormat="1" ht="24.75" customHeight="1">
      <c r="A89" s="468" t="s">
        <v>1262</v>
      </c>
      <c r="B89" s="25">
        <v>333</v>
      </c>
      <c r="IQ89" s="450"/>
      <c r="IR89" s="450"/>
      <c r="IS89" s="450"/>
      <c r="IT89" s="450"/>
      <c r="IU89" s="450"/>
      <c r="IV89" s="450"/>
    </row>
    <row r="90" spans="1:256" s="458" customFormat="1" ht="24.75" customHeight="1">
      <c r="A90" s="468" t="s">
        <v>1263</v>
      </c>
      <c r="B90" s="25">
        <v>18</v>
      </c>
      <c r="IQ90" s="450"/>
      <c r="IR90" s="450"/>
      <c r="IS90" s="450"/>
      <c r="IT90" s="450"/>
      <c r="IU90" s="450"/>
      <c r="IV90" s="450"/>
    </row>
    <row r="91" spans="1:256" s="458" customFormat="1" ht="24.75" customHeight="1">
      <c r="A91" s="468" t="s">
        <v>1264</v>
      </c>
      <c r="B91" s="25">
        <v>46</v>
      </c>
      <c r="IQ91" s="450"/>
      <c r="IR91" s="450"/>
      <c r="IS91" s="450"/>
      <c r="IT91" s="450"/>
      <c r="IU91" s="450"/>
      <c r="IV91" s="450"/>
    </row>
    <row r="92" spans="1:256" s="458" customFormat="1" ht="24.75" customHeight="1">
      <c r="A92" s="468" t="s">
        <v>1265</v>
      </c>
      <c r="B92" s="25">
        <v>10</v>
      </c>
      <c r="IQ92" s="450"/>
      <c r="IR92" s="450"/>
      <c r="IS92" s="450"/>
      <c r="IT92" s="450"/>
      <c r="IU92" s="450"/>
      <c r="IV92" s="450"/>
    </row>
    <row r="93" spans="1:256" s="458" customFormat="1" ht="24.75" customHeight="1">
      <c r="A93" s="468" t="s">
        <v>1266</v>
      </c>
      <c r="B93" s="25">
        <v>9</v>
      </c>
      <c r="IQ93" s="450"/>
      <c r="IR93" s="450"/>
      <c r="IS93" s="450"/>
      <c r="IT93" s="450"/>
      <c r="IU93" s="450"/>
      <c r="IV93" s="450"/>
    </row>
    <row r="94" spans="1:256" s="458" customFormat="1" ht="24.75" customHeight="1">
      <c r="A94" s="468" t="s">
        <v>1267</v>
      </c>
      <c r="B94" s="25">
        <v>2</v>
      </c>
      <c r="IQ94" s="450"/>
      <c r="IR94" s="450"/>
      <c r="IS94" s="450"/>
      <c r="IT94" s="450"/>
      <c r="IU94" s="450"/>
      <c r="IV94" s="450"/>
    </row>
    <row r="95" spans="1:256" s="458" customFormat="1" ht="24.75" customHeight="1">
      <c r="A95" s="468" t="s">
        <v>1231</v>
      </c>
      <c r="B95" s="25">
        <v>4</v>
      </c>
      <c r="IQ95" s="450"/>
      <c r="IR95" s="450"/>
      <c r="IS95" s="450"/>
      <c r="IT95" s="450"/>
      <c r="IU95" s="450"/>
      <c r="IV95" s="450"/>
    </row>
    <row r="96" spans="1:256" s="458" customFormat="1" ht="24.75" customHeight="1">
      <c r="A96" s="468" t="s">
        <v>1268</v>
      </c>
      <c r="B96" s="25">
        <v>1</v>
      </c>
      <c r="IQ96" s="450"/>
      <c r="IR96" s="450"/>
      <c r="IS96" s="450"/>
      <c r="IT96" s="450"/>
      <c r="IU96" s="450"/>
      <c r="IV96" s="450"/>
    </row>
    <row r="97" spans="1:256" s="458" customFormat="1" ht="24.75" customHeight="1">
      <c r="A97" s="468" t="s">
        <v>1269</v>
      </c>
      <c r="B97" s="25">
        <v>0</v>
      </c>
      <c r="IQ97" s="450"/>
      <c r="IR97" s="450"/>
      <c r="IS97" s="450"/>
      <c r="IT97" s="450"/>
      <c r="IU97" s="450"/>
      <c r="IV97" s="450"/>
    </row>
    <row r="98" spans="1:256" s="458" customFormat="1" ht="24.75" customHeight="1">
      <c r="A98" s="468" t="s">
        <v>1270</v>
      </c>
      <c r="B98" s="25">
        <v>10</v>
      </c>
      <c r="IQ98" s="450"/>
      <c r="IR98" s="450"/>
      <c r="IS98" s="450"/>
      <c r="IT98" s="450"/>
      <c r="IU98" s="450"/>
      <c r="IV98" s="450"/>
    </row>
    <row r="99" spans="1:256" s="458" customFormat="1" ht="24.75" customHeight="1">
      <c r="A99" s="468" t="s">
        <v>1230</v>
      </c>
      <c r="B99" s="25">
        <v>12</v>
      </c>
      <c r="IQ99" s="450"/>
      <c r="IR99" s="450"/>
      <c r="IS99" s="450"/>
      <c r="IT99" s="450"/>
      <c r="IU99" s="450"/>
      <c r="IV99" s="450"/>
    </row>
    <row r="100" spans="1:256" s="458" customFormat="1" ht="24.75" customHeight="1">
      <c r="A100" s="468" t="s">
        <v>1271</v>
      </c>
      <c r="B100" s="25">
        <v>6</v>
      </c>
      <c r="IQ100" s="450"/>
      <c r="IR100" s="450"/>
      <c r="IS100" s="450"/>
      <c r="IT100" s="450"/>
      <c r="IU100" s="450"/>
      <c r="IV100" s="450"/>
    </row>
    <row r="101" spans="1:256" s="458" customFormat="1" ht="24.75" customHeight="1">
      <c r="A101" s="468" t="s">
        <v>1272</v>
      </c>
      <c r="B101" s="25">
        <v>62</v>
      </c>
      <c r="IQ101" s="450"/>
      <c r="IR101" s="450"/>
      <c r="IS101" s="450"/>
      <c r="IT101" s="450"/>
      <c r="IU101" s="450"/>
      <c r="IV101" s="450"/>
    </row>
    <row r="102" spans="1:256" s="458" customFormat="1" ht="24.75" customHeight="1">
      <c r="A102" s="468" t="s">
        <v>1273</v>
      </c>
      <c r="B102" s="25">
        <v>61</v>
      </c>
      <c r="IQ102" s="450"/>
      <c r="IR102" s="450"/>
      <c r="IS102" s="450"/>
      <c r="IT102" s="450"/>
      <c r="IU102" s="450"/>
      <c r="IV102" s="450"/>
    </row>
    <row r="103" spans="1:256" s="458" customFormat="1" ht="24.75" customHeight="1">
      <c r="A103" s="468" t="s">
        <v>1274</v>
      </c>
      <c r="B103" s="25">
        <v>2</v>
      </c>
      <c r="IQ103" s="450"/>
      <c r="IR103" s="450"/>
      <c r="IS103" s="450"/>
      <c r="IT103" s="450"/>
      <c r="IU103" s="450"/>
      <c r="IV103" s="450"/>
    </row>
    <row r="104" spans="1:256" s="458" customFormat="1" ht="24.75" customHeight="1">
      <c r="A104" s="468" t="s">
        <v>1275</v>
      </c>
      <c r="B104" s="25">
        <v>82</v>
      </c>
      <c r="IQ104" s="450"/>
      <c r="IR104" s="450"/>
      <c r="IS104" s="450"/>
      <c r="IT104" s="450"/>
      <c r="IU104" s="450"/>
      <c r="IV104" s="450"/>
    </row>
    <row r="105" spans="1:256" s="458" customFormat="1" ht="24.75" customHeight="1">
      <c r="A105" s="468" t="s">
        <v>1276</v>
      </c>
      <c r="B105" s="25">
        <v>75</v>
      </c>
      <c r="IQ105" s="450"/>
      <c r="IR105" s="450"/>
      <c r="IS105" s="450"/>
      <c r="IT105" s="450"/>
      <c r="IU105" s="450"/>
      <c r="IV105" s="450"/>
    </row>
    <row r="106" spans="1:256" s="458" customFormat="1" ht="24.75" customHeight="1">
      <c r="A106" s="468" t="s">
        <v>1277</v>
      </c>
      <c r="B106" s="25">
        <v>10</v>
      </c>
      <c r="IQ106" s="450"/>
      <c r="IR106" s="450"/>
      <c r="IS106" s="450"/>
      <c r="IT106" s="450"/>
      <c r="IU106" s="450"/>
      <c r="IV106" s="450"/>
    </row>
    <row r="107" spans="1:256" s="458" customFormat="1" ht="24.75" customHeight="1">
      <c r="A107" s="468" t="s">
        <v>1278</v>
      </c>
      <c r="B107" s="25">
        <v>10</v>
      </c>
      <c r="IQ107" s="450"/>
      <c r="IR107" s="450"/>
      <c r="IS107" s="450"/>
      <c r="IT107" s="450"/>
      <c r="IU107" s="450"/>
      <c r="IV107" s="450"/>
    </row>
    <row r="108" spans="1:256" s="458" customFormat="1" ht="24.75" customHeight="1">
      <c r="A108" s="468" t="s">
        <v>1279</v>
      </c>
      <c r="B108" s="25">
        <v>29</v>
      </c>
      <c r="IQ108" s="450"/>
      <c r="IR108" s="450"/>
      <c r="IS108" s="450"/>
      <c r="IT108" s="450"/>
      <c r="IU108" s="450"/>
      <c r="IV108" s="450"/>
    </row>
    <row r="109" spans="1:256" s="458" customFormat="1" ht="24.75" customHeight="1">
      <c r="A109" s="468" t="s">
        <v>1280</v>
      </c>
      <c r="B109" s="25">
        <v>1594</v>
      </c>
      <c r="IQ109" s="450"/>
      <c r="IR109" s="450"/>
      <c r="IS109" s="450"/>
      <c r="IT109" s="450"/>
      <c r="IU109" s="450"/>
      <c r="IV109" s="450"/>
    </row>
    <row r="110" spans="1:256" s="458" customFormat="1" ht="24.75" customHeight="1">
      <c r="A110" s="468" t="s">
        <v>1281</v>
      </c>
      <c r="B110" s="25">
        <v>7</v>
      </c>
      <c r="IQ110" s="450"/>
      <c r="IR110" s="450"/>
      <c r="IS110" s="450"/>
      <c r="IT110" s="450"/>
      <c r="IU110" s="450"/>
      <c r="IV110" s="450"/>
    </row>
    <row r="111" spans="1:256" s="458" customFormat="1" ht="24.75" customHeight="1">
      <c r="A111" s="468" t="s">
        <v>1282</v>
      </c>
      <c r="B111" s="25">
        <v>4</v>
      </c>
      <c r="IQ111" s="450"/>
      <c r="IR111" s="450"/>
      <c r="IS111" s="450"/>
      <c r="IT111" s="450"/>
      <c r="IU111" s="450"/>
      <c r="IV111" s="450"/>
    </row>
    <row r="112" spans="1:256" s="458" customFormat="1" ht="24.75" customHeight="1">
      <c r="A112" s="468" t="s">
        <v>1283</v>
      </c>
      <c r="B112" s="25">
        <v>11</v>
      </c>
      <c r="IQ112" s="450"/>
      <c r="IR112" s="450"/>
      <c r="IS112" s="450"/>
      <c r="IT112" s="450"/>
      <c r="IU112" s="450"/>
      <c r="IV112" s="450"/>
    </row>
    <row r="113" spans="1:256" s="458" customFormat="1" ht="24.75" customHeight="1">
      <c r="A113" s="468" t="s">
        <v>1284</v>
      </c>
      <c r="B113" s="25">
        <v>33</v>
      </c>
      <c r="IQ113" s="450"/>
      <c r="IR113" s="450"/>
      <c r="IS113" s="450"/>
      <c r="IT113" s="450"/>
      <c r="IU113" s="450"/>
      <c r="IV113" s="450"/>
    </row>
    <row r="114" spans="1:256" s="458" customFormat="1" ht="24.75" customHeight="1">
      <c r="A114" s="468" t="s">
        <v>1285</v>
      </c>
      <c r="B114" s="25">
        <v>3</v>
      </c>
      <c r="IQ114" s="450"/>
      <c r="IR114" s="450"/>
      <c r="IS114" s="450"/>
      <c r="IT114" s="450"/>
      <c r="IU114" s="450"/>
      <c r="IV114" s="450"/>
    </row>
    <row r="115" spans="1:256" s="458" customFormat="1" ht="24.75" customHeight="1">
      <c r="A115" s="468" t="s">
        <v>1286</v>
      </c>
      <c r="B115" s="25">
        <v>6</v>
      </c>
      <c r="IQ115" s="450"/>
      <c r="IR115" s="450"/>
      <c r="IS115" s="450"/>
      <c r="IT115" s="450"/>
      <c r="IU115" s="450"/>
      <c r="IV115" s="450"/>
    </row>
    <row r="116" spans="1:256" s="458" customFormat="1" ht="24.75" customHeight="1">
      <c r="A116" s="468" t="s">
        <v>1287</v>
      </c>
      <c r="B116" s="25">
        <v>20</v>
      </c>
      <c r="IQ116" s="450"/>
      <c r="IR116" s="450"/>
      <c r="IS116" s="450"/>
      <c r="IT116" s="450"/>
      <c r="IU116" s="450"/>
      <c r="IV116" s="450"/>
    </row>
    <row r="117" spans="1:256" s="458" customFormat="1" ht="24.75" customHeight="1">
      <c r="A117" s="468" t="s">
        <v>1288</v>
      </c>
      <c r="B117" s="25">
        <v>0</v>
      </c>
      <c r="IQ117" s="450"/>
      <c r="IR117" s="450"/>
      <c r="IS117" s="450"/>
      <c r="IT117" s="450"/>
      <c r="IU117" s="450"/>
      <c r="IV117" s="450"/>
    </row>
    <row r="118" spans="1:256" s="458" customFormat="1" ht="24.75" customHeight="1">
      <c r="A118" s="468" t="s">
        <v>1289</v>
      </c>
      <c r="B118" s="25">
        <v>92</v>
      </c>
      <c r="IQ118" s="450"/>
      <c r="IR118" s="450"/>
      <c r="IS118" s="450"/>
      <c r="IT118" s="450"/>
      <c r="IU118" s="450"/>
      <c r="IV118" s="450"/>
    </row>
    <row r="119" spans="1:256" s="458" customFormat="1" ht="24.75" customHeight="1">
      <c r="A119" s="468" t="s">
        <v>1290</v>
      </c>
      <c r="B119" s="25">
        <v>9</v>
      </c>
      <c r="IQ119" s="450"/>
      <c r="IR119" s="450"/>
      <c r="IS119" s="450"/>
      <c r="IT119" s="450"/>
      <c r="IU119" s="450"/>
      <c r="IV119" s="450"/>
    </row>
    <row r="120" spans="1:256" s="458" customFormat="1" ht="24.75" customHeight="1">
      <c r="A120" s="468" t="s">
        <v>1291</v>
      </c>
      <c r="B120" s="25">
        <v>21</v>
      </c>
      <c r="IQ120" s="450"/>
      <c r="IR120" s="450"/>
      <c r="IS120" s="450"/>
      <c r="IT120" s="450"/>
      <c r="IU120" s="450"/>
      <c r="IV120" s="450"/>
    </row>
    <row r="121" spans="1:256" s="458" customFormat="1" ht="24.75" customHeight="1">
      <c r="A121" s="468" t="s">
        <v>1292</v>
      </c>
      <c r="B121" s="25">
        <v>2</v>
      </c>
      <c r="IQ121" s="450"/>
      <c r="IR121" s="450"/>
      <c r="IS121" s="450"/>
      <c r="IT121" s="450"/>
      <c r="IU121" s="450"/>
      <c r="IV121" s="450"/>
    </row>
    <row r="122" spans="1:256" s="458" customFormat="1" ht="24.75" customHeight="1">
      <c r="A122" s="468" t="s">
        <v>1293</v>
      </c>
      <c r="B122" s="25">
        <v>28</v>
      </c>
      <c r="IQ122" s="450"/>
      <c r="IR122" s="450"/>
      <c r="IS122" s="450"/>
      <c r="IT122" s="450"/>
      <c r="IU122" s="450"/>
      <c r="IV122" s="450"/>
    </row>
    <row r="123" spans="1:256" s="458" customFormat="1" ht="24.75" customHeight="1">
      <c r="A123" s="468" t="s">
        <v>1294</v>
      </c>
      <c r="B123" s="25">
        <v>3</v>
      </c>
      <c r="IQ123" s="450"/>
      <c r="IR123" s="450"/>
      <c r="IS123" s="450"/>
      <c r="IT123" s="450"/>
      <c r="IU123" s="450"/>
      <c r="IV123" s="450"/>
    </row>
    <row r="124" spans="1:256" s="458" customFormat="1" ht="24.75" customHeight="1">
      <c r="A124" s="468" t="s">
        <v>1295</v>
      </c>
      <c r="B124" s="25">
        <v>230</v>
      </c>
      <c r="IQ124" s="450"/>
      <c r="IR124" s="450"/>
      <c r="IS124" s="450"/>
      <c r="IT124" s="450"/>
      <c r="IU124" s="450"/>
      <c r="IV124" s="450"/>
    </row>
    <row r="125" spans="1:256" s="458" customFormat="1" ht="24.75" customHeight="1">
      <c r="A125" s="468" t="s">
        <v>1296</v>
      </c>
      <c r="B125" s="25">
        <v>2572</v>
      </c>
      <c r="IQ125" s="450"/>
      <c r="IR125" s="450"/>
      <c r="IS125" s="450"/>
      <c r="IT125" s="450"/>
      <c r="IU125" s="450"/>
      <c r="IV125" s="450"/>
    </row>
    <row r="126" spans="1:256" s="458" customFormat="1" ht="24.75" customHeight="1">
      <c r="A126" s="468" t="s">
        <v>1297</v>
      </c>
      <c r="B126" s="25">
        <v>61</v>
      </c>
      <c r="IQ126" s="450"/>
      <c r="IR126" s="450"/>
      <c r="IS126" s="450"/>
      <c r="IT126" s="450"/>
      <c r="IU126" s="450"/>
      <c r="IV126" s="450"/>
    </row>
    <row r="127" spans="1:256" s="458" customFormat="1" ht="24.75" customHeight="1">
      <c r="A127" s="468" t="s">
        <v>1298</v>
      </c>
      <c r="B127" s="25">
        <v>17</v>
      </c>
      <c r="IQ127" s="450"/>
      <c r="IR127" s="450"/>
      <c r="IS127" s="450"/>
      <c r="IT127" s="450"/>
      <c r="IU127" s="450"/>
      <c r="IV127" s="450"/>
    </row>
    <row r="128" spans="1:256" s="458" customFormat="1" ht="24.75" customHeight="1">
      <c r="A128" s="468" t="s">
        <v>1299</v>
      </c>
      <c r="B128" s="25">
        <v>4</v>
      </c>
      <c r="IQ128" s="450"/>
      <c r="IR128" s="450"/>
      <c r="IS128" s="450"/>
      <c r="IT128" s="450"/>
      <c r="IU128" s="450"/>
      <c r="IV128" s="450"/>
    </row>
    <row r="129" spans="1:256" s="458" customFormat="1" ht="24.75" customHeight="1">
      <c r="A129" s="468" t="s">
        <v>1300</v>
      </c>
      <c r="B129" s="25">
        <v>921</v>
      </c>
      <c r="IQ129" s="450"/>
      <c r="IR129" s="450"/>
      <c r="IS129" s="450"/>
      <c r="IT129" s="450"/>
      <c r="IU129" s="450"/>
      <c r="IV129" s="450"/>
    </row>
    <row r="130" spans="1:256" s="458" customFormat="1" ht="24.75" customHeight="1">
      <c r="A130" s="468" t="s">
        <v>1301</v>
      </c>
      <c r="B130" s="25">
        <v>12</v>
      </c>
      <c r="IQ130" s="450"/>
      <c r="IR130" s="450"/>
      <c r="IS130" s="450"/>
      <c r="IT130" s="450"/>
      <c r="IU130" s="450"/>
      <c r="IV130" s="450"/>
    </row>
    <row r="131" spans="1:256" s="458" customFormat="1" ht="24.75" customHeight="1">
      <c r="A131" s="468" t="s">
        <v>1302</v>
      </c>
      <c r="B131" s="25">
        <v>96</v>
      </c>
      <c r="IQ131" s="450"/>
      <c r="IR131" s="450"/>
      <c r="IS131" s="450"/>
      <c r="IT131" s="450"/>
      <c r="IU131" s="450"/>
      <c r="IV131" s="450"/>
    </row>
    <row r="132" spans="1:256" s="458" customFormat="1" ht="24.75" customHeight="1">
      <c r="A132" s="468" t="s">
        <v>1303</v>
      </c>
      <c r="B132" s="25">
        <v>50</v>
      </c>
      <c r="IQ132" s="450"/>
      <c r="IR132" s="450"/>
      <c r="IS132" s="450"/>
      <c r="IT132" s="450"/>
      <c r="IU132" s="450"/>
      <c r="IV132" s="450"/>
    </row>
    <row r="133" spans="1:256" s="458" customFormat="1" ht="24.75" customHeight="1">
      <c r="A133" s="468" t="s">
        <v>1304</v>
      </c>
      <c r="B133" s="25">
        <v>1890</v>
      </c>
      <c r="IQ133" s="450"/>
      <c r="IR133" s="450"/>
      <c r="IS133" s="450"/>
      <c r="IT133" s="450"/>
      <c r="IU133" s="450"/>
      <c r="IV133" s="450"/>
    </row>
    <row r="134" spans="1:256" s="458" customFormat="1" ht="24.75" customHeight="1">
      <c r="A134" s="468" t="s">
        <v>1305</v>
      </c>
      <c r="B134" s="25">
        <v>-1000</v>
      </c>
      <c r="IQ134" s="450"/>
      <c r="IR134" s="450"/>
      <c r="IS134" s="450"/>
      <c r="IT134" s="450"/>
      <c r="IU134" s="450"/>
      <c r="IV134" s="450"/>
    </row>
    <row r="135" spans="1:256" s="458" customFormat="1" ht="24.75" customHeight="1">
      <c r="A135" s="468" t="s">
        <v>1306</v>
      </c>
      <c r="B135" s="25">
        <v>10</v>
      </c>
      <c r="IQ135" s="450"/>
      <c r="IR135" s="450"/>
      <c r="IS135" s="450"/>
      <c r="IT135" s="450"/>
      <c r="IU135" s="450"/>
      <c r="IV135" s="450"/>
    </row>
    <row r="136" spans="1:256" s="458" customFormat="1" ht="24.75" customHeight="1">
      <c r="A136" s="468" t="s">
        <v>1307</v>
      </c>
      <c r="B136" s="25">
        <v>20</v>
      </c>
      <c r="IQ136" s="450"/>
      <c r="IR136" s="450"/>
      <c r="IS136" s="450"/>
      <c r="IT136" s="450"/>
      <c r="IU136" s="450"/>
      <c r="IV136" s="450"/>
    </row>
    <row r="137" spans="1:256" s="458" customFormat="1" ht="24.75" customHeight="1">
      <c r="A137" s="468" t="s">
        <v>1308</v>
      </c>
      <c r="B137" s="25">
        <v>67</v>
      </c>
      <c r="IQ137" s="450"/>
      <c r="IR137" s="450"/>
      <c r="IS137" s="450"/>
      <c r="IT137" s="450"/>
      <c r="IU137" s="450"/>
      <c r="IV137" s="450"/>
    </row>
    <row r="138" spans="1:256" s="458" customFormat="1" ht="24.75" customHeight="1">
      <c r="A138" s="468" t="s">
        <v>1309</v>
      </c>
      <c r="B138" s="25">
        <v>40</v>
      </c>
      <c r="IQ138" s="450"/>
      <c r="IR138" s="450"/>
      <c r="IS138" s="450"/>
      <c r="IT138" s="450"/>
      <c r="IU138" s="450"/>
      <c r="IV138" s="450"/>
    </row>
    <row r="139" spans="1:256" s="458" customFormat="1" ht="24.75" customHeight="1">
      <c r="A139" s="468" t="s">
        <v>1310</v>
      </c>
      <c r="B139" s="25">
        <v>12</v>
      </c>
      <c r="IQ139" s="450"/>
      <c r="IR139" s="450"/>
      <c r="IS139" s="450"/>
      <c r="IT139" s="450"/>
      <c r="IU139" s="450"/>
      <c r="IV139" s="450"/>
    </row>
  </sheetData>
  <sheetProtection/>
  <mergeCells count="1">
    <mergeCell ref="A2:B2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 scale="110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B11" sqref="B11"/>
    </sheetView>
  </sheetViews>
  <sheetFormatPr defaultColWidth="12.140625" defaultRowHeight="15"/>
  <cols>
    <col min="1" max="1" width="8.57421875" style="440" customWidth="1"/>
    <col min="2" max="2" width="50.140625" style="440" customWidth="1"/>
    <col min="3" max="3" width="15.57421875" style="440" customWidth="1"/>
    <col min="4" max="4" width="13.140625" style="440" customWidth="1"/>
    <col min="5" max="16384" width="12.140625" style="440" customWidth="1"/>
  </cols>
  <sheetData>
    <row r="1" ht="24.75" customHeight="1">
      <c r="A1" s="451" t="s">
        <v>1311</v>
      </c>
    </row>
    <row r="2" spans="1:4" ht="54.75" customHeight="1">
      <c r="A2" s="442" t="s">
        <v>1312</v>
      </c>
      <c r="B2" s="442"/>
      <c r="C2" s="442"/>
      <c r="D2" s="442"/>
    </row>
    <row r="3" spans="1:4" ht="24.75" customHeight="1">
      <c r="A3" s="377"/>
      <c r="B3" s="377"/>
      <c r="C3" s="377"/>
      <c r="D3" s="452" t="s">
        <v>1313</v>
      </c>
    </row>
    <row r="4" spans="1:4" s="450" customFormat="1" ht="39.75" customHeight="1">
      <c r="A4" s="445" t="s">
        <v>1314</v>
      </c>
      <c r="B4" s="445" t="s">
        <v>1315</v>
      </c>
      <c r="C4" s="445" t="s">
        <v>1316</v>
      </c>
      <c r="D4" s="445" t="s">
        <v>1138</v>
      </c>
    </row>
    <row r="5" spans="1:6" s="450" customFormat="1" ht="24.75" customHeight="1">
      <c r="A5" s="446"/>
      <c r="B5" s="453" t="s">
        <v>1317</v>
      </c>
      <c r="C5" s="365">
        <v>110641</v>
      </c>
      <c r="D5" s="447">
        <v>90201</v>
      </c>
      <c r="E5" s="454"/>
      <c r="F5" s="454"/>
    </row>
    <row r="6" spans="1:6" s="450" customFormat="1" ht="24.75" customHeight="1">
      <c r="A6" s="449">
        <v>501</v>
      </c>
      <c r="B6" s="455" t="s">
        <v>1318</v>
      </c>
      <c r="C6" s="365">
        <v>16271</v>
      </c>
      <c r="D6" s="365">
        <v>16271</v>
      </c>
      <c r="E6" s="454"/>
      <c r="F6" s="454"/>
    </row>
    <row r="7" spans="1:6" s="450" customFormat="1" ht="24.75" customHeight="1">
      <c r="A7" s="446">
        <v>50101</v>
      </c>
      <c r="B7" s="446" t="s">
        <v>1319</v>
      </c>
      <c r="C7" s="25">
        <v>9832</v>
      </c>
      <c r="D7" s="25">
        <v>9832</v>
      </c>
      <c r="E7" s="454"/>
      <c r="F7" s="454"/>
    </row>
    <row r="8" spans="1:6" s="450" customFormat="1" ht="24.75" customHeight="1">
      <c r="A8" s="446">
        <v>50102</v>
      </c>
      <c r="B8" s="446" t="s">
        <v>1320</v>
      </c>
      <c r="C8" s="25">
        <v>1589</v>
      </c>
      <c r="D8" s="25">
        <v>1589</v>
      </c>
      <c r="E8" s="454"/>
      <c r="F8" s="454"/>
    </row>
    <row r="9" spans="1:6" s="450" customFormat="1" ht="24.75" customHeight="1">
      <c r="A9" s="446">
        <v>50103</v>
      </c>
      <c r="B9" s="446" t="s">
        <v>1321</v>
      </c>
      <c r="C9" s="25">
        <v>1067</v>
      </c>
      <c r="D9" s="25">
        <v>1067</v>
      </c>
      <c r="E9" s="454"/>
      <c r="F9" s="454"/>
    </row>
    <row r="10" spans="1:6" s="450" customFormat="1" ht="24.75" customHeight="1">
      <c r="A10" s="446">
        <v>50199</v>
      </c>
      <c r="B10" s="446" t="s">
        <v>1322</v>
      </c>
      <c r="C10" s="25">
        <v>3783</v>
      </c>
      <c r="D10" s="25">
        <v>3783</v>
      </c>
      <c r="E10" s="454"/>
      <c r="F10" s="454"/>
    </row>
    <row r="11" spans="1:6" s="450" customFormat="1" ht="24.75" customHeight="1">
      <c r="A11" s="449">
        <v>502</v>
      </c>
      <c r="B11" s="455" t="s">
        <v>1323</v>
      </c>
      <c r="C11" s="365">
        <v>44921</v>
      </c>
      <c r="D11" s="365">
        <v>30757</v>
      </c>
      <c r="E11" s="454"/>
      <c r="F11" s="454"/>
    </row>
    <row r="12" spans="1:6" s="450" customFormat="1" ht="24.75" customHeight="1">
      <c r="A12" s="446">
        <v>50201</v>
      </c>
      <c r="B12" s="446" t="s">
        <v>1324</v>
      </c>
      <c r="C12" s="25">
        <v>1318</v>
      </c>
      <c r="D12" s="25">
        <v>1318</v>
      </c>
      <c r="E12" s="454"/>
      <c r="F12" s="454"/>
    </row>
    <row r="13" spans="1:6" s="450" customFormat="1" ht="24.75" customHeight="1">
      <c r="A13" s="446">
        <v>50202</v>
      </c>
      <c r="B13" s="446" t="s">
        <v>1325</v>
      </c>
      <c r="C13" s="25"/>
      <c r="D13" s="25"/>
      <c r="E13" s="454"/>
      <c r="F13" s="454"/>
    </row>
    <row r="14" spans="1:6" s="450" customFormat="1" ht="24.75" customHeight="1">
      <c r="A14" s="446">
        <v>50203</v>
      </c>
      <c r="B14" s="446" t="s">
        <v>1326</v>
      </c>
      <c r="C14" s="25"/>
      <c r="D14" s="25"/>
      <c r="E14" s="454"/>
      <c r="F14" s="454"/>
    </row>
    <row r="15" spans="1:6" s="450" customFormat="1" ht="24.75" customHeight="1">
      <c r="A15" s="446">
        <v>50204</v>
      </c>
      <c r="B15" s="446" t="s">
        <v>1327</v>
      </c>
      <c r="C15" s="25"/>
      <c r="D15" s="25"/>
      <c r="E15" s="454"/>
      <c r="F15" s="454"/>
    </row>
    <row r="16" spans="1:6" s="450" customFormat="1" ht="24.75" customHeight="1">
      <c r="A16" s="446">
        <v>50205</v>
      </c>
      <c r="B16" s="446" t="s">
        <v>1328</v>
      </c>
      <c r="C16" s="25">
        <v>65</v>
      </c>
      <c r="D16" s="25">
        <v>65</v>
      </c>
      <c r="E16" s="454"/>
      <c r="F16" s="454"/>
    </row>
    <row r="17" spans="1:6" s="450" customFormat="1" ht="24.75" customHeight="1">
      <c r="A17" s="446">
        <v>50206</v>
      </c>
      <c r="B17" s="446" t="s">
        <v>1329</v>
      </c>
      <c r="C17" s="25">
        <v>9</v>
      </c>
      <c r="D17" s="25">
        <v>9</v>
      </c>
      <c r="E17" s="454"/>
      <c r="F17" s="454"/>
    </row>
    <row r="18" spans="1:6" s="450" customFormat="1" ht="24.75" customHeight="1">
      <c r="A18" s="446">
        <v>50207</v>
      </c>
      <c r="B18" s="446" t="s">
        <v>1330</v>
      </c>
      <c r="C18" s="25"/>
      <c r="D18" s="25"/>
      <c r="E18" s="454"/>
      <c r="F18" s="454"/>
    </row>
    <row r="19" spans="1:6" s="450" customFormat="1" ht="24.75" customHeight="1">
      <c r="A19" s="446">
        <v>50208</v>
      </c>
      <c r="B19" s="446" t="s">
        <v>1331</v>
      </c>
      <c r="C19" s="25">
        <v>203</v>
      </c>
      <c r="D19" s="25">
        <v>203</v>
      </c>
      <c r="E19" s="454"/>
      <c r="F19" s="454"/>
    </row>
    <row r="20" spans="1:6" s="450" customFormat="1" ht="24.75" customHeight="1">
      <c r="A20" s="446">
        <v>50209</v>
      </c>
      <c r="B20" s="446" t="s">
        <v>1332</v>
      </c>
      <c r="C20" s="25"/>
      <c r="D20" s="25"/>
      <c r="E20" s="454"/>
      <c r="F20" s="454"/>
    </row>
    <row r="21" spans="1:6" s="450" customFormat="1" ht="24.75" customHeight="1">
      <c r="A21" s="446">
        <v>50299</v>
      </c>
      <c r="B21" s="446" t="s">
        <v>1333</v>
      </c>
      <c r="C21" s="25">
        <v>43326</v>
      </c>
      <c r="D21" s="25">
        <v>29162</v>
      </c>
      <c r="E21" s="454"/>
      <c r="F21" s="454"/>
    </row>
    <row r="22" spans="1:6" s="450" customFormat="1" ht="24.75" customHeight="1">
      <c r="A22" s="449">
        <v>503</v>
      </c>
      <c r="B22" s="455" t="s">
        <v>1334</v>
      </c>
      <c r="C22" s="365">
        <v>166</v>
      </c>
      <c r="D22" s="365">
        <v>166</v>
      </c>
      <c r="E22" s="454"/>
      <c r="F22" s="454"/>
    </row>
    <row r="23" spans="1:6" s="450" customFormat="1" ht="24.75" customHeight="1">
      <c r="A23" s="446">
        <v>50301</v>
      </c>
      <c r="B23" s="446" t="s">
        <v>1335</v>
      </c>
      <c r="C23" s="25">
        <v>50</v>
      </c>
      <c r="D23" s="25">
        <v>50</v>
      </c>
      <c r="E23" s="454"/>
      <c r="F23" s="454"/>
    </row>
    <row r="24" spans="1:6" s="450" customFormat="1" ht="24.75" customHeight="1">
      <c r="A24" s="446">
        <v>50302</v>
      </c>
      <c r="B24" s="446" t="s">
        <v>1336</v>
      </c>
      <c r="C24" s="25"/>
      <c r="D24" s="25"/>
      <c r="E24" s="454"/>
      <c r="F24" s="454"/>
    </row>
    <row r="25" spans="1:6" s="450" customFormat="1" ht="24.75" customHeight="1">
      <c r="A25" s="446">
        <v>50303</v>
      </c>
      <c r="B25" s="446" t="s">
        <v>1337</v>
      </c>
      <c r="C25" s="25"/>
      <c r="D25" s="25"/>
      <c r="E25" s="454"/>
      <c r="F25" s="454"/>
    </row>
    <row r="26" spans="1:6" s="450" customFormat="1" ht="24.75" customHeight="1">
      <c r="A26" s="446">
        <v>50305</v>
      </c>
      <c r="B26" s="446" t="s">
        <v>1338</v>
      </c>
      <c r="C26" s="25"/>
      <c r="D26" s="25"/>
      <c r="E26" s="454"/>
      <c r="F26" s="454"/>
    </row>
    <row r="27" spans="1:6" s="450" customFormat="1" ht="24.75" customHeight="1">
      <c r="A27" s="446">
        <v>50306</v>
      </c>
      <c r="B27" s="446" t="s">
        <v>1339</v>
      </c>
      <c r="C27" s="25">
        <v>86</v>
      </c>
      <c r="D27" s="25">
        <v>86</v>
      </c>
      <c r="E27" s="454"/>
      <c r="F27" s="454"/>
    </row>
    <row r="28" spans="1:6" s="450" customFormat="1" ht="24.75" customHeight="1">
      <c r="A28" s="446">
        <v>50307</v>
      </c>
      <c r="B28" s="446" t="s">
        <v>1340</v>
      </c>
      <c r="C28" s="25"/>
      <c r="D28" s="25"/>
      <c r="E28" s="454"/>
      <c r="F28" s="454"/>
    </row>
    <row r="29" spans="1:6" s="450" customFormat="1" ht="24.75" customHeight="1">
      <c r="A29" s="446">
        <v>50399</v>
      </c>
      <c r="B29" s="446" t="s">
        <v>1341</v>
      </c>
      <c r="C29" s="25">
        <v>30</v>
      </c>
      <c r="D29" s="25">
        <v>30</v>
      </c>
      <c r="E29" s="454"/>
      <c r="F29" s="454"/>
    </row>
    <row r="30" spans="1:6" s="450" customFormat="1" ht="24.75" customHeight="1">
      <c r="A30" s="449">
        <v>504</v>
      </c>
      <c r="B30" s="455" t="s">
        <v>1342</v>
      </c>
      <c r="C30" s="365">
        <v>2935</v>
      </c>
      <c r="D30" s="365">
        <v>570</v>
      </c>
      <c r="E30" s="454"/>
      <c r="F30" s="454"/>
    </row>
    <row r="31" spans="1:6" s="450" customFormat="1" ht="24.75" customHeight="1">
      <c r="A31" s="446">
        <v>50401</v>
      </c>
      <c r="B31" s="446" t="s">
        <v>1335</v>
      </c>
      <c r="C31" s="25"/>
      <c r="D31" s="25"/>
      <c r="E31" s="454"/>
      <c r="F31" s="454"/>
    </row>
    <row r="32" spans="1:6" s="450" customFormat="1" ht="24.75" customHeight="1">
      <c r="A32" s="446">
        <v>50402</v>
      </c>
      <c r="B32" s="446" t="s">
        <v>1336</v>
      </c>
      <c r="C32" s="25">
        <v>241</v>
      </c>
      <c r="D32" s="25">
        <v>241</v>
      </c>
      <c r="E32" s="454"/>
      <c r="F32" s="454"/>
    </row>
    <row r="33" spans="1:6" s="450" customFormat="1" ht="24.75" customHeight="1">
      <c r="A33" s="446">
        <v>50403</v>
      </c>
      <c r="B33" s="446" t="s">
        <v>1337</v>
      </c>
      <c r="C33" s="25"/>
      <c r="D33" s="25"/>
      <c r="E33" s="454"/>
      <c r="F33" s="454"/>
    </row>
    <row r="34" spans="1:6" s="450" customFormat="1" ht="24.75" customHeight="1">
      <c r="A34" s="446">
        <v>50404</v>
      </c>
      <c r="B34" s="446" t="s">
        <v>1339</v>
      </c>
      <c r="C34" s="25"/>
      <c r="D34" s="25"/>
      <c r="E34" s="454"/>
      <c r="F34" s="454"/>
    </row>
    <row r="35" spans="1:6" s="450" customFormat="1" ht="24.75" customHeight="1">
      <c r="A35" s="446">
        <v>50405</v>
      </c>
      <c r="B35" s="446" t="s">
        <v>1340</v>
      </c>
      <c r="C35" s="25"/>
      <c r="D35" s="25"/>
      <c r="E35" s="454"/>
      <c r="F35" s="454"/>
    </row>
    <row r="36" spans="1:6" s="450" customFormat="1" ht="24.75" customHeight="1">
      <c r="A36" s="446">
        <v>50499</v>
      </c>
      <c r="B36" s="446" t="s">
        <v>1341</v>
      </c>
      <c r="C36" s="25">
        <v>2694</v>
      </c>
      <c r="D36" s="25">
        <v>329</v>
      </c>
      <c r="E36" s="454"/>
      <c r="F36" s="454"/>
    </row>
    <row r="37" spans="1:6" s="450" customFormat="1" ht="24.75" customHeight="1">
      <c r="A37" s="449">
        <v>505</v>
      </c>
      <c r="B37" s="455" t="s">
        <v>1343</v>
      </c>
      <c r="C37" s="365">
        <v>32245</v>
      </c>
      <c r="D37" s="365">
        <v>30245</v>
      </c>
      <c r="E37" s="454"/>
      <c r="F37" s="454"/>
    </row>
    <row r="38" spans="1:6" s="450" customFormat="1" ht="24.75" customHeight="1">
      <c r="A38" s="446">
        <v>50501</v>
      </c>
      <c r="B38" s="446" t="s">
        <v>1344</v>
      </c>
      <c r="C38" s="25">
        <v>25026</v>
      </c>
      <c r="D38" s="25">
        <v>25026</v>
      </c>
      <c r="E38" s="454"/>
      <c r="F38" s="454"/>
    </row>
    <row r="39" spans="1:6" s="450" customFormat="1" ht="24.75" customHeight="1">
      <c r="A39" s="446">
        <v>50502</v>
      </c>
      <c r="B39" s="446" t="s">
        <v>1345</v>
      </c>
      <c r="C39" s="25">
        <v>7219</v>
      </c>
      <c r="D39" s="25">
        <v>5219</v>
      </c>
      <c r="E39" s="454"/>
      <c r="F39" s="454"/>
    </row>
    <row r="40" spans="1:6" s="450" customFormat="1" ht="24.75" customHeight="1">
      <c r="A40" s="446">
        <v>50599</v>
      </c>
      <c r="B40" s="446" t="s">
        <v>1346</v>
      </c>
      <c r="C40" s="25"/>
      <c r="D40" s="25"/>
      <c r="E40" s="454"/>
      <c r="F40" s="454"/>
    </row>
    <row r="41" spans="1:6" s="450" customFormat="1" ht="24.75" customHeight="1">
      <c r="A41" s="449">
        <v>506</v>
      </c>
      <c r="B41" s="455" t="s">
        <v>1347</v>
      </c>
      <c r="C41" s="365">
        <v>152</v>
      </c>
      <c r="D41" s="365">
        <v>152</v>
      </c>
      <c r="E41" s="454"/>
      <c r="F41" s="454"/>
    </row>
    <row r="42" spans="1:6" s="450" customFormat="1" ht="24.75" customHeight="1">
      <c r="A42" s="446">
        <v>50601</v>
      </c>
      <c r="B42" s="446" t="s">
        <v>1348</v>
      </c>
      <c r="C42" s="25">
        <v>152</v>
      </c>
      <c r="D42" s="25">
        <v>152</v>
      </c>
      <c r="E42" s="454"/>
      <c r="F42" s="454"/>
    </row>
    <row r="43" spans="1:6" s="450" customFormat="1" ht="24.75" customHeight="1">
      <c r="A43" s="446">
        <v>50602</v>
      </c>
      <c r="B43" s="446" t="s">
        <v>1349</v>
      </c>
      <c r="C43" s="25"/>
      <c r="D43" s="25"/>
      <c r="E43" s="454"/>
      <c r="F43" s="454"/>
    </row>
    <row r="44" spans="1:6" s="450" customFormat="1" ht="24.75" customHeight="1">
      <c r="A44" s="449">
        <v>507</v>
      </c>
      <c r="B44" s="455" t="s">
        <v>1350</v>
      </c>
      <c r="C44" s="365">
        <v>3420</v>
      </c>
      <c r="D44" s="365">
        <v>3420</v>
      </c>
      <c r="E44" s="454"/>
      <c r="F44" s="454"/>
    </row>
    <row r="45" spans="1:6" s="450" customFormat="1" ht="24.75" customHeight="1">
      <c r="A45" s="446">
        <v>50701</v>
      </c>
      <c r="B45" s="446" t="s">
        <v>1351</v>
      </c>
      <c r="C45" s="25">
        <v>3360</v>
      </c>
      <c r="D45" s="25">
        <v>3360</v>
      </c>
      <c r="E45" s="454"/>
      <c r="F45" s="454"/>
    </row>
    <row r="46" spans="1:6" s="450" customFormat="1" ht="24.75" customHeight="1">
      <c r="A46" s="446">
        <v>50702</v>
      </c>
      <c r="B46" s="446" t="s">
        <v>1352</v>
      </c>
      <c r="C46" s="25"/>
      <c r="D46" s="25"/>
      <c r="E46" s="454"/>
      <c r="F46" s="454"/>
    </row>
    <row r="47" spans="1:6" s="450" customFormat="1" ht="24.75" customHeight="1">
      <c r="A47" s="446">
        <v>50799</v>
      </c>
      <c r="B47" s="446" t="s">
        <v>1353</v>
      </c>
      <c r="C47" s="25">
        <v>60</v>
      </c>
      <c r="D47" s="25">
        <v>60</v>
      </c>
      <c r="E47" s="454"/>
      <c r="F47" s="454"/>
    </row>
    <row r="48" spans="1:6" s="450" customFormat="1" ht="24.75" customHeight="1">
      <c r="A48" s="449">
        <v>508</v>
      </c>
      <c r="B48" s="455" t="s">
        <v>1354</v>
      </c>
      <c r="C48" s="25"/>
      <c r="D48" s="365"/>
      <c r="E48" s="454"/>
      <c r="F48" s="454"/>
    </row>
    <row r="49" spans="1:6" s="450" customFormat="1" ht="24.75" customHeight="1">
      <c r="A49" s="446">
        <v>50801</v>
      </c>
      <c r="B49" s="446" t="s">
        <v>1355</v>
      </c>
      <c r="C49" s="25"/>
      <c r="D49" s="25"/>
      <c r="E49" s="454"/>
      <c r="F49" s="454"/>
    </row>
    <row r="50" spans="1:6" s="450" customFormat="1" ht="24.75" customHeight="1">
      <c r="A50" s="446">
        <v>50802</v>
      </c>
      <c r="B50" s="446" t="s">
        <v>1356</v>
      </c>
      <c r="C50" s="25"/>
      <c r="D50" s="25"/>
      <c r="E50" s="454"/>
      <c r="F50" s="454"/>
    </row>
    <row r="51" spans="1:6" s="450" customFormat="1" ht="24.75" customHeight="1">
      <c r="A51" s="449">
        <v>509</v>
      </c>
      <c r="B51" s="455" t="s">
        <v>1357</v>
      </c>
      <c r="C51" s="365">
        <v>3900</v>
      </c>
      <c r="D51" s="365">
        <v>3352</v>
      </c>
      <c r="E51" s="454"/>
      <c r="F51" s="454"/>
    </row>
    <row r="52" spans="1:6" s="450" customFormat="1" ht="24.75" customHeight="1">
      <c r="A52" s="446">
        <v>50901</v>
      </c>
      <c r="B52" s="446" t="s">
        <v>1358</v>
      </c>
      <c r="C52" s="25">
        <v>1268</v>
      </c>
      <c r="D52" s="25">
        <v>720</v>
      </c>
      <c r="E52" s="454"/>
      <c r="F52" s="454"/>
    </row>
    <row r="53" spans="1:6" s="450" customFormat="1" ht="24.75" customHeight="1">
      <c r="A53" s="446">
        <v>50902</v>
      </c>
      <c r="B53" s="446" t="s">
        <v>1359</v>
      </c>
      <c r="C53" s="25"/>
      <c r="D53" s="25"/>
      <c r="E53" s="454"/>
      <c r="F53" s="454"/>
    </row>
    <row r="54" spans="1:6" s="450" customFormat="1" ht="24.75" customHeight="1">
      <c r="A54" s="446">
        <v>50903</v>
      </c>
      <c r="B54" s="446" t="s">
        <v>1360</v>
      </c>
      <c r="C54" s="25"/>
      <c r="D54" s="25"/>
      <c r="E54" s="454"/>
      <c r="F54" s="454"/>
    </row>
    <row r="55" spans="1:6" s="450" customFormat="1" ht="24.75" customHeight="1">
      <c r="A55" s="446">
        <v>50905</v>
      </c>
      <c r="B55" s="446" t="s">
        <v>1361</v>
      </c>
      <c r="C55" s="25">
        <v>2608</v>
      </c>
      <c r="D55" s="25">
        <v>2608</v>
      </c>
      <c r="E55" s="454"/>
      <c r="F55" s="454"/>
    </row>
    <row r="56" spans="1:6" s="450" customFormat="1" ht="24.75" customHeight="1">
      <c r="A56" s="446">
        <v>50999</v>
      </c>
      <c r="B56" s="446" t="s">
        <v>1362</v>
      </c>
      <c r="C56" s="25">
        <v>24</v>
      </c>
      <c r="D56" s="25">
        <v>24</v>
      </c>
      <c r="E56" s="454"/>
      <c r="F56" s="454"/>
    </row>
    <row r="57" spans="1:6" s="450" customFormat="1" ht="24.75" customHeight="1">
      <c r="A57" s="449">
        <v>510</v>
      </c>
      <c r="B57" s="455" t="s">
        <v>1363</v>
      </c>
      <c r="C57" s="365"/>
      <c r="D57" s="365"/>
      <c r="E57" s="454"/>
      <c r="F57" s="454"/>
    </row>
    <row r="58" spans="1:6" s="450" customFormat="1" ht="24.75" customHeight="1">
      <c r="A58" s="446">
        <v>51002</v>
      </c>
      <c r="B58" s="446" t="s">
        <v>1364</v>
      </c>
      <c r="C58" s="25"/>
      <c r="D58" s="25"/>
      <c r="E58" s="454"/>
      <c r="F58" s="454"/>
    </row>
    <row r="59" spans="1:6" s="450" customFormat="1" ht="24.75" customHeight="1">
      <c r="A59" s="446">
        <v>51003</v>
      </c>
      <c r="B59" s="446" t="s">
        <v>1365</v>
      </c>
      <c r="C59" s="25"/>
      <c r="D59" s="25"/>
      <c r="E59" s="454"/>
      <c r="F59" s="454"/>
    </row>
    <row r="60" spans="1:6" s="450" customFormat="1" ht="24.75" customHeight="1">
      <c r="A60" s="446">
        <v>51004</v>
      </c>
      <c r="B60" s="446" t="s">
        <v>1366</v>
      </c>
      <c r="C60" s="25"/>
      <c r="D60" s="25"/>
      <c r="E60" s="454"/>
      <c r="F60" s="454"/>
    </row>
    <row r="61" spans="1:6" s="450" customFormat="1" ht="24.75" customHeight="1">
      <c r="A61" s="449">
        <v>511</v>
      </c>
      <c r="B61" s="455" t="s">
        <v>1367</v>
      </c>
      <c r="C61" s="365">
        <v>4568</v>
      </c>
      <c r="D61" s="365">
        <v>4568</v>
      </c>
      <c r="E61" s="454"/>
      <c r="F61" s="454"/>
    </row>
    <row r="62" spans="1:6" s="450" customFormat="1" ht="24.75" customHeight="1">
      <c r="A62" s="446">
        <v>51101</v>
      </c>
      <c r="B62" s="446" t="s">
        <v>1368</v>
      </c>
      <c r="C62" s="25">
        <v>4553</v>
      </c>
      <c r="D62" s="25">
        <v>4553</v>
      </c>
      <c r="E62" s="454"/>
      <c r="F62" s="454"/>
    </row>
    <row r="63" spans="1:6" s="450" customFormat="1" ht="24.75" customHeight="1">
      <c r="A63" s="446">
        <v>51102</v>
      </c>
      <c r="B63" s="446" t="s">
        <v>1369</v>
      </c>
      <c r="C63" s="25"/>
      <c r="D63" s="25"/>
      <c r="E63" s="454"/>
      <c r="F63" s="454"/>
    </row>
    <row r="64" spans="1:6" s="450" customFormat="1" ht="24.75" customHeight="1">
      <c r="A64" s="446">
        <v>51103</v>
      </c>
      <c r="B64" s="446" t="s">
        <v>1370</v>
      </c>
      <c r="C64" s="25">
        <v>15</v>
      </c>
      <c r="D64" s="25">
        <v>15</v>
      </c>
      <c r="E64" s="454"/>
      <c r="F64" s="454"/>
    </row>
    <row r="65" spans="1:6" s="450" customFormat="1" ht="24.75" customHeight="1">
      <c r="A65" s="446">
        <v>51104</v>
      </c>
      <c r="B65" s="446" t="s">
        <v>1371</v>
      </c>
      <c r="C65" s="25"/>
      <c r="D65" s="25"/>
      <c r="E65" s="454"/>
      <c r="F65" s="454"/>
    </row>
    <row r="66" spans="1:6" s="450" customFormat="1" ht="24.75" customHeight="1">
      <c r="A66" s="449">
        <v>599</v>
      </c>
      <c r="B66" s="455" t="s">
        <v>1372</v>
      </c>
      <c r="C66" s="365">
        <v>2063</v>
      </c>
      <c r="D66" s="365">
        <v>700</v>
      </c>
      <c r="E66" s="454"/>
      <c r="F66" s="454"/>
    </row>
    <row r="67" spans="1:6" s="450" customFormat="1" ht="24.75" customHeight="1">
      <c r="A67" s="446">
        <v>59906</v>
      </c>
      <c r="B67" s="446" t="s">
        <v>1373</v>
      </c>
      <c r="C67" s="25"/>
      <c r="D67" s="25"/>
      <c r="E67" s="454"/>
      <c r="F67" s="454"/>
    </row>
    <row r="68" spans="1:6" s="450" customFormat="1" ht="24.75" customHeight="1">
      <c r="A68" s="446">
        <v>59907</v>
      </c>
      <c r="B68" s="446" t="s">
        <v>1374</v>
      </c>
      <c r="C68" s="25"/>
      <c r="D68" s="25"/>
      <c r="E68" s="454"/>
      <c r="F68" s="454"/>
    </row>
    <row r="69" spans="1:6" s="450" customFormat="1" ht="24.75" customHeight="1">
      <c r="A69" s="446">
        <v>59908</v>
      </c>
      <c r="B69" s="446" t="s">
        <v>1375</v>
      </c>
      <c r="C69" s="25"/>
      <c r="D69" s="25"/>
      <c r="E69" s="454"/>
      <c r="F69" s="454"/>
    </row>
    <row r="70" spans="1:6" s="450" customFormat="1" ht="24.75" customHeight="1">
      <c r="A70" s="446">
        <v>59999</v>
      </c>
      <c r="B70" s="446" t="s">
        <v>1376</v>
      </c>
      <c r="C70" s="25">
        <v>2063</v>
      </c>
      <c r="D70" s="25">
        <v>700</v>
      </c>
      <c r="E70" s="454"/>
      <c r="F70" s="454"/>
    </row>
  </sheetData>
  <sheetProtection/>
  <mergeCells count="1">
    <mergeCell ref="A2:D2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portrait" paperSize="9" scale="11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高瑀嫔</cp:lastModifiedBy>
  <cp:lastPrinted>2022-09-16T11:06:54Z</cp:lastPrinted>
  <dcterms:created xsi:type="dcterms:W3CDTF">2006-09-16T00:00:00Z</dcterms:created>
  <dcterms:modified xsi:type="dcterms:W3CDTF">2023-09-20T06:06:49Z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E58F3027A2D94CDE970A95DBECCBD789</vt:lpwstr>
  </property>
</Properties>
</file>