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873" activeTab="1"/>
  </bookViews>
  <sheets>
    <sheet name="封面" sheetId="19" r:id="rId1"/>
    <sheet name="1" sheetId="2" r:id="rId2"/>
    <sheet name="2" sheetId="3" r:id="rId3"/>
    <sheet name="3" sheetId="4" r:id="rId4"/>
    <sheet name="4" sheetId="5" r:id="rId5"/>
    <sheet name="5" sheetId="6" r:id="rId6"/>
    <sheet name="6" sheetId="7" r:id="rId7"/>
    <sheet name="7" sheetId="8" r:id="rId8"/>
    <sheet name="8" sheetId="9" r:id="rId9"/>
    <sheet name="9" sheetId="10" r:id="rId10"/>
    <sheet name="10" sheetId="11" r:id="rId11"/>
    <sheet name="11" sheetId="12" r:id="rId12"/>
    <sheet name="12" sheetId="13" r:id="rId13"/>
    <sheet name="13" sheetId="17" r:id="rId14"/>
    <sheet name="14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_A01" localSheetId="0">#REF!</definedName>
    <definedName name="________________A01">#REF!</definedName>
    <definedName name="________________A08">'[1]A01-1'!$A$5:$C$36</definedName>
    <definedName name="_______________A01" localSheetId="0">#REF!</definedName>
    <definedName name="_______________A01">#REF!</definedName>
    <definedName name="_______________A08">'[2]A01-1'!$A$5:$C$36</definedName>
    <definedName name="______________A01" localSheetId="0">#REF!</definedName>
    <definedName name="______________A01">#REF!</definedName>
    <definedName name="______________A08">'[3]A01-1'!$A$5:$C$36</definedName>
    <definedName name="_____________A01" localSheetId="0">#REF!</definedName>
    <definedName name="_____________A01">#REF!</definedName>
    <definedName name="_____________A08">'[4]A01-1'!$A$5:$C$36</definedName>
    <definedName name="____________A01" localSheetId="0">#REF!</definedName>
    <definedName name="____________A01">#REF!</definedName>
    <definedName name="____________A08">'[5]A01-1'!$A$5:$C$36</definedName>
    <definedName name="____________qyc1234" localSheetId="0">#REF!</definedName>
    <definedName name="____________qyc1234">#REF!</definedName>
    <definedName name="___________A01" localSheetId="0">#REF!</definedName>
    <definedName name="___________A01">#REF!</definedName>
    <definedName name="___________A08">'[5]A01-1'!$A$5:$C$36</definedName>
    <definedName name="___________qyc1234" localSheetId="0">#REF!</definedName>
    <definedName name="___________qyc1234">#REF!</definedName>
    <definedName name="__________A01" localSheetId="0">#REF!</definedName>
    <definedName name="__________A01">#REF!</definedName>
    <definedName name="__________A08">'[5]A01-1'!$A$5:$C$36</definedName>
    <definedName name="__________qyc1234" localSheetId="0">#REF!</definedName>
    <definedName name="__________qyc1234">#REF!</definedName>
    <definedName name="_________A01" localSheetId="0">#REF!</definedName>
    <definedName name="_________A01">#REF!</definedName>
    <definedName name="_________A08">'[6]A01-1'!$A$5:$C$36</definedName>
    <definedName name="_________qyc1234" localSheetId="0">#REF!</definedName>
    <definedName name="_________qyc1234">#REF!</definedName>
    <definedName name="________A01" localSheetId="0">#REF!</definedName>
    <definedName name="________A01">#REF!</definedName>
    <definedName name="________A08">'[5]A01-1'!$A$5:$C$36</definedName>
    <definedName name="________qyc1234" localSheetId="0">#REF!</definedName>
    <definedName name="________qyc1234">#REF!</definedName>
    <definedName name="_______A01" localSheetId="0">#REF!</definedName>
    <definedName name="_______A01">#REF!</definedName>
    <definedName name="_______A08">'[7]A01-1'!$A$5:$C$36</definedName>
    <definedName name="_______qyc1234" localSheetId="0">#REF!</definedName>
    <definedName name="_______qyc1234">#REF!</definedName>
    <definedName name="______A01" localSheetId="0">#REF!</definedName>
    <definedName name="______A01">#REF!</definedName>
    <definedName name="______A08">'[8]A01-1'!$A$5:$C$36</definedName>
    <definedName name="______qyc1234" localSheetId="0">#REF!</definedName>
    <definedName name="______qyc1234">#REF!</definedName>
    <definedName name="_____A01" localSheetId="0">#REF!</definedName>
    <definedName name="_____A01">#REF!</definedName>
    <definedName name="_____A08">'[8]A01-1'!$A$5:$C$36</definedName>
    <definedName name="_____qyc1234" localSheetId="0">#REF!</definedName>
    <definedName name="_____qyc1234">#REF!</definedName>
    <definedName name="____1A01_" localSheetId="0">#REF!</definedName>
    <definedName name="____1A01_">#REF!</definedName>
    <definedName name="____2A08_">'[9]A01-1'!$A$5:$C$36</definedName>
    <definedName name="____A01" localSheetId="0">#REF!</definedName>
    <definedName name="____A01">#REF!</definedName>
    <definedName name="____A08">'[10]A01-1'!$A$5:$C$36</definedName>
    <definedName name="____qyc1234" localSheetId="0">#REF!</definedName>
    <definedName name="____qyc1234">#REF!</definedName>
    <definedName name="___1A01_" localSheetId="0">#REF!</definedName>
    <definedName name="___1A01_">#REF!</definedName>
    <definedName name="___2A08_">'[2]A01-1'!$A$5:$C$36</definedName>
    <definedName name="___A01" localSheetId="0">#REF!</definedName>
    <definedName name="___A01">#REF!</definedName>
    <definedName name="___A08">'[10]A01-1'!$A$5:$C$36</definedName>
    <definedName name="___qyc1234" localSheetId="0">#REF!</definedName>
    <definedName name="___qyc1234">#REF!</definedName>
    <definedName name="__1A01_" localSheetId="0">#REF!</definedName>
    <definedName name="__1A01_">#REF!</definedName>
    <definedName name="__2A01_" localSheetId="0">#REF!</definedName>
    <definedName name="__2A01_">#REF!</definedName>
    <definedName name="__2A08_">'[2]A01-1'!$A$5:$C$36</definedName>
    <definedName name="__4A08_">'[2]A01-1'!$A$5:$C$36</definedName>
    <definedName name="__A01" localSheetId="0">#REF!</definedName>
    <definedName name="__A01">#REF!</definedName>
    <definedName name="__A08">'[2]A01-1'!$A$5:$C$36</definedName>
    <definedName name="__qyc1234" localSheetId="0">#REF!</definedName>
    <definedName name="__qyc1234">#REF!</definedName>
    <definedName name="_1A01_" localSheetId="0">#REF!</definedName>
    <definedName name="_1A01_">#REF!</definedName>
    <definedName name="_2A01_" localSheetId="0">#REF!</definedName>
    <definedName name="_2A01_">#REF!</definedName>
    <definedName name="_2A08_" localSheetId="0">'[11]A01-1'!$A$5:$C$36</definedName>
    <definedName name="_2A08_">'[11]A01-1'!$A$5:$C$36</definedName>
    <definedName name="_4A08_">'[2]A01-1'!$A$5:$C$36</definedName>
    <definedName name="_A01" localSheetId="0">#REF!</definedName>
    <definedName name="_A01">#REF!</definedName>
    <definedName name="_A08">'[2]A01-1'!$A$5:$C$36</definedName>
    <definedName name="_a8756">'[1]A01-1'!$A$5:$C$36</definedName>
    <definedName name="_qyc1234" localSheetId="0">#REF!</definedName>
    <definedName name="_qyc1234">#REF!</definedName>
    <definedName name="a">#N/A</definedName>
    <definedName name="b">#N/A</definedName>
    <definedName name="d">#N/A</definedName>
    <definedName name="Database" localSheetId="0" hidden="1">#REF!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'3'!$B$1:$K$19</definedName>
    <definedName name="_xlnm.Print_Area" localSheetId="0">封面!$A$1:$A$18</definedName>
    <definedName name="_xlnm.Print_Titles">#N/A</definedName>
    <definedName name="s">#N/A</definedName>
    <definedName name="地区名称" localSheetId="0">#REF!</definedName>
    <definedName name="地区名称">#REF!</definedName>
    <definedName name="分类" localSheetId="0">#REF!</definedName>
    <definedName name="分类">#REF!</definedName>
    <definedName name="行业">[12]Sheet1!$W$2:$W$9</definedName>
    <definedName name="市州">[12]Sheet1!$A$2:$U$2</definedName>
    <definedName name="形式" localSheetId="0">#REF!</definedName>
    <definedName name="形式">#REF!</definedName>
    <definedName name="性质">[13]Sheet2!$A$1:$A$4</definedName>
    <definedName name="支出" localSheetId="0">#REF!</definedName>
    <definedName name="支出">#REF!</definedName>
  </definedNames>
  <calcPr calcId="144525"/>
</workbook>
</file>

<file path=xl/sharedStrings.xml><?xml version="1.0" encoding="utf-8"?>
<sst xmlns="http://schemas.openxmlformats.org/spreadsheetml/2006/main" count="1041" uniqueCount="385">
  <si>
    <t>攀枝花市西区水利局（含二级单位）</t>
  </si>
  <si>
    <t>2022年部门预算公开表</t>
  </si>
  <si>
    <t>报送日期：    2022 年   5月  18 日</t>
  </si>
  <si>
    <t>表1</t>
  </si>
  <si>
    <t xml:space="preserve"> </t>
  </si>
  <si>
    <t>部门收支总表</t>
  </si>
  <si>
    <t>部门：攀枝花市西区水利局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</si>
  <si>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</si>
  <si>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</si>
  <si>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</si>
  <si>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</si>
  <si>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</si>
  <si>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</si>
  <si>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</si>
  <si>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</si>
  <si>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</si>
  <si>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</si>
  <si>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</si>
  <si>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</si>
  <si>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</si>
  <si>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</si>
  <si>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</si>
  <si>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</si>
  <si>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</si>
  <si>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</si>
  <si>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</si>
  <si>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</si>
  <si>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</si>
  <si>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</si>
  <si>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</si>
  <si>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</si>
  <si>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</si>
  <si>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</si>
  <si>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</si>
  <si>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</si>
  <si>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</si>
  <si>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</si>
  <si>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</si>
  <si>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</si>
  <si>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</si>
  <si>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</si>
  <si>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</si>
  <si>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</si>
  <si>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</si>
  <si>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</si>
  <si>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</si>
  <si>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</si>
  <si>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</si>
  <si>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</si>
  <si>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</si>
  <si>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</si>
  <si>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</si>
  <si>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</si>
  <si>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</si>
  <si>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</si>
  <si>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</si>
  <si>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</si>
  <si>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</si>
  <si>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表2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</si>
  <si>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</si>
  <si>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</si>
  <si>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</si>
  <si>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</si>
  <si>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</si>
  <si>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</si>
  <si>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</si>
  <si>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</si>
  <si>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</si>
  <si>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</si>
  <si>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</si>
  <si>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</si>
  <si>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</si>
  <si>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</si>
  <si>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</si>
  <si>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攀枝花市西区水利局</t>
  </si>
  <si>
    <t>表3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</si>
  <si>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</si>
  <si>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</si>
  <si>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</si>
  <si>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</si>
  <si>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</si>
  <si>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</si>
  <si>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</si>
  <si>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</si>
  <si>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</si>
  <si>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</si>
  <si>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</si>
  <si>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r>
      <rPr>
        <sz val="11"/>
        <rFont val="宋体"/>
        <charset val="134"/>
      </rPr>
      <t>行政单位离退休</t>
    </r>
  </si>
  <si>
    <t>208</t>
  </si>
  <si>
    <r>
      <rPr>
        <sz val="11"/>
        <rFont val="宋体"/>
        <charset val="134"/>
      </rPr>
      <t>机关事业单位基本养老保险缴费支出</t>
    </r>
  </si>
  <si>
    <t>210</t>
  </si>
  <si>
    <t>11</t>
  </si>
  <si>
    <r>
      <rPr>
        <sz val="11"/>
        <rFont val="宋体"/>
        <charset val="134"/>
      </rPr>
      <t>行政单位医疗</t>
    </r>
  </si>
  <si>
    <t>02</t>
  </si>
  <si>
    <r>
      <rPr>
        <sz val="11"/>
        <rFont val="宋体"/>
        <charset val="134"/>
      </rPr>
      <t>事业单位医疗</t>
    </r>
  </si>
  <si>
    <t>03</t>
  </si>
  <si>
    <r>
      <rPr>
        <sz val="11"/>
        <rFont val="宋体"/>
        <charset val="134"/>
      </rPr>
      <t>公务员医疗补助</t>
    </r>
  </si>
  <si>
    <t>99</t>
  </si>
  <si>
    <r>
      <rPr>
        <sz val="11"/>
        <rFont val="宋体"/>
        <charset val="134"/>
      </rPr>
      <t>其他行政事业单位医疗支出</t>
    </r>
  </si>
  <si>
    <t>213</t>
  </si>
  <si>
    <r>
      <rPr>
        <sz val="11"/>
        <rFont val="宋体"/>
        <charset val="134"/>
      </rPr>
      <t>行政运行</t>
    </r>
  </si>
  <si>
    <r>
      <rPr>
        <sz val="11"/>
        <rFont val="宋体"/>
        <charset val="134"/>
      </rPr>
      <t>水资源节约管理与保护</t>
    </r>
  </si>
  <si>
    <t>14</t>
  </si>
  <si>
    <r>
      <rPr>
        <sz val="11"/>
        <rFont val="宋体"/>
        <charset val="134"/>
      </rPr>
      <t>防汛</t>
    </r>
  </si>
  <si>
    <r>
      <rPr>
        <sz val="11"/>
        <rFont val="宋体"/>
        <charset val="134"/>
      </rPr>
      <t>其他水利支出</t>
    </r>
  </si>
  <si>
    <t>221</t>
  </si>
  <si>
    <r>
      <rPr>
        <sz val="11"/>
        <rFont val="宋体"/>
        <charset val="134"/>
      </rPr>
      <t>住房公积金</t>
    </r>
  </si>
  <si>
    <t>08</t>
  </si>
  <si>
    <r>
      <rPr>
        <sz val="11"/>
        <rFont val="宋体"/>
        <charset val="134"/>
      </rPr>
      <t>土地开发支出</t>
    </r>
  </si>
  <si>
    <t>表4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</si>
  <si>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</si>
  <si>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</si>
  <si>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</si>
  <si>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</si>
  <si>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</si>
  <si>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</si>
  <si>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</si>
  <si>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</si>
  <si>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</si>
  <si>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</si>
  <si>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</si>
  <si>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</si>
  <si>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</si>
  <si>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</si>
  <si>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</si>
  <si>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</si>
  <si>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</si>
  <si>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</si>
  <si>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</si>
  <si>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</si>
  <si>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</si>
  <si>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</si>
  <si>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</si>
  <si>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</si>
  <si>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</si>
  <si>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</si>
  <si>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</si>
  <si>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</si>
  <si>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</si>
  <si>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</si>
  <si>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</si>
  <si>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</si>
  <si>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</si>
  <si>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</si>
  <si>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</si>
  <si>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</si>
  <si>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</si>
  <si>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</si>
  <si>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表5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</si>
  <si>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</si>
  <si>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</si>
  <si>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</si>
  <si>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</si>
  <si>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</si>
  <si>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</si>
  <si>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</si>
  <si>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</si>
  <si>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</si>
  <si>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</si>
  <si>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</si>
  <si>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</si>
  <si>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</si>
  <si>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</si>
  <si>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</si>
  <si>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</si>
  <si>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</si>
  <si>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</si>
  <si>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</si>
  <si>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</si>
  <si>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公务员医疗补助缴费</t>
  </si>
  <si>
    <t>12</t>
  </si>
  <si>
    <t>其他社会保障缴费</t>
  </si>
  <si>
    <t>住房公积金</t>
  </si>
  <si>
    <t>其他工资福利支出</t>
  </si>
  <si>
    <t>办公费</t>
  </si>
  <si>
    <t>水费</t>
  </si>
  <si>
    <t>06</t>
  </si>
  <si>
    <t>电费</t>
  </si>
  <si>
    <t>302</t>
  </si>
  <si>
    <t>差旅费</t>
  </si>
  <si>
    <t>17</t>
  </si>
  <si>
    <t>公务接待费</t>
  </si>
  <si>
    <t>28</t>
  </si>
  <si>
    <t>工会经费</t>
  </si>
  <si>
    <t>29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</si>
  <si>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</si>
  <si>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</si>
  <si>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</si>
  <si>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</si>
  <si>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</si>
  <si>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</si>
  <si>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</si>
  <si>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医疗费补助</t>
  </si>
  <si>
    <t>退休费</t>
  </si>
  <si>
    <t>120001</t>
  </si>
  <si>
    <t>表6</t>
  </si>
  <si>
    <t>一般公共预算支出预算表</t>
  </si>
  <si>
    <t>当年财政拨款安排</t>
  </si>
  <si>
    <t>表7</t>
  </si>
  <si>
    <t>一般公共预算基本支出预算表</t>
  </si>
  <si>
    <t>人员经费</t>
  </si>
  <si>
    <t>公用经费</t>
  </si>
  <si>
    <t>表8</t>
  </si>
  <si>
    <t>一般公共预算项目支出预算表</t>
  </si>
  <si>
    <t>金额</t>
  </si>
  <si>
    <t>水资源节约管理与保护</t>
  </si>
  <si>
    <t>防汛</t>
  </si>
  <si>
    <t>其他水利支出</t>
  </si>
  <si>
    <r>
      <rPr>
        <sz val="11"/>
        <rFont val="宋体"/>
        <charset val="134"/>
      </rPr>
      <t>  </t>
    </r>
  </si>
  <si>
    <t>表9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</si>
  <si>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</si>
  <si>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</si>
  <si>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</si>
  <si>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</si>
  <si>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</si>
  <si>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</si>
  <si>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</si>
  <si>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表10</t>
  </si>
  <si>
    <t xml:space="preserve">政府性基金预算支出预算表 </t>
  </si>
  <si>
    <t>本年政府性基金预算支出</t>
  </si>
  <si>
    <t>土地开发支出</t>
  </si>
  <si>
    <t>表11</t>
  </si>
  <si>
    <t>政府性基金预算“三公”经费支出预算表</t>
  </si>
  <si>
    <t>说明：攀枝花市西区水利局（含二级单位）2022年没有政府性基金预算“三公”经费支出，本表无数据。</t>
  </si>
  <si>
    <t>表12</t>
  </si>
  <si>
    <t>国有资本经营预算支出预算表</t>
  </si>
  <si>
    <t>本年国有资本经营预算支出</t>
  </si>
  <si>
    <t>说明：攀枝花市西区水利局（含二级单位）2022年没有国有资本经营预算支出，本表无数据。</t>
  </si>
  <si>
    <t>表13</t>
  </si>
  <si>
    <t>部门预算项目绩效目标表（2022年度）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</si>
  <si>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</si>
  <si>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</si>
  <si>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</si>
  <si>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</si>
  <si>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</si>
  <si>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</si>
  <si>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</si>
  <si>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</si>
  <si>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</si>
  <si>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</si>
  <si>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</si>
  <si>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西区水利局</t>
  </si>
  <si>
    <t>2022年水资源、水土保持工作经费</t>
  </si>
  <si>
    <t>加强行业监管，促进水资源税，水土保持补偿费征收工作。完成市级对西区水资源、水土保持工作的年度考核。</t>
  </si>
  <si>
    <t>产出指标</t>
  </si>
  <si>
    <t>数量指标</t>
  </si>
  <si>
    <t>水保方案、水资源论证报告专家评审费</t>
  </si>
  <si>
    <r>
      <rPr>
        <sz val="9"/>
        <rFont val="宋体"/>
        <charset val="134"/>
      </rPr>
      <t>预计完成</t>
    </r>
    <r>
      <rPr>
        <sz val="9"/>
        <rFont val="Times New Roman"/>
        <charset val="134"/>
      </rPr>
      <t>2022</t>
    </r>
    <r>
      <rPr>
        <sz val="9"/>
        <rFont val="宋体"/>
        <charset val="134"/>
      </rPr>
      <t>年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个水土保持方案，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个水资源论证报告的评审</t>
    </r>
  </si>
  <si>
    <t>正向指标</t>
  </si>
  <si>
    <t>质量指标</t>
  </si>
  <si>
    <t>完成年度目标</t>
  </si>
  <si>
    <t>完成市级对西区水资源、水土保持工作的年度考核</t>
  </si>
  <si>
    <t>时效指标</t>
  </si>
  <si>
    <t>2022年</t>
  </si>
  <si>
    <t>成本指标</t>
  </si>
  <si>
    <t>成本控制</t>
  </si>
  <si>
    <t>16万元</t>
  </si>
  <si>
    <t>效益指标</t>
  </si>
  <si>
    <t>经济效益指标</t>
  </si>
  <si>
    <t>加强水土保持补偿费征收工作</t>
  </si>
  <si>
    <t>加强行业监管，促进水资源税，水土保持补偿费征收工作</t>
  </si>
  <si>
    <t>社会效益指标</t>
  </si>
  <si>
    <t>提升群众满意度</t>
  </si>
  <si>
    <t>加强社会公众知晓度</t>
  </si>
  <si>
    <t>生态效益指标</t>
  </si>
  <si>
    <t>营造良好的生态环境</t>
  </si>
  <si>
    <t>持续改善生态环境质量</t>
  </si>
  <si>
    <t>可持续影响指标</t>
  </si>
  <si>
    <t>改善生态环境，实现可持续发展</t>
  </si>
  <si>
    <t>加强水资源、水保工作，逐步提高生态环境</t>
  </si>
  <si>
    <t>满意度指标</t>
  </si>
  <si>
    <t>服务对象满意度指标</t>
  </si>
  <si>
    <t>群众满意度调查</t>
  </si>
  <si>
    <t>抽样调查95%以上</t>
  </si>
  <si>
    <t>2022年河（湖）长制工作经费</t>
  </si>
  <si>
    <t>完成一河（湖）一策管理保护方案和河湖健康评价报告编制，开展河长制宣传、培训，更换河长制公示牌等，确保岸边无垃圾、河面无漂浮物，保障信息化平台正常运行</t>
  </si>
  <si>
    <t>河道日常管护、信息化平台使用、一河（湖）一策管理保护方案编制</t>
  </si>
  <si>
    <t>管护范围：金沙江29.5公里，把关河3.6公里，拉罗箐河3.8公里、17人、3条河流</t>
  </si>
  <si>
    <t>11万元</t>
  </si>
  <si>
    <t>2022年度山洪灾害防治县级非工程措施维保项目经费</t>
  </si>
  <si>
    <t>对已建成山洪预警雨量监测的设施设备15个自动站点、2个水位站点全面运维，确保全年运行正常</t>
  </si>
  <si>
    <t>设施设备全部站点全面运维，确保运行正常</t>
  </si>
  <si>
    <t>日常巡查，确保安全使用</t>
  </si>
  <si>
    <t>17.8万元</t>
  </si>
  <si>
    <t>汛期尽可能减少山洪灾害带来的人民群众财产安全</t>
  </si>
  <si>
    <t>提高群众知晓度</t>
  </si>
  <si>
    <t>减轻山洪灾害对周边山丘区等生态环境的破坏</t>
  </si>
  <si>
    <t>提高群众生活环境</t>
  </si>
  <si>
    <t>汛期尽可能减少山洪灾害带来的人民生命群众财产安全，同时提高全区防御山洪灾害的能力，为农业生产增收提供良好的保障</t>
  </si>
  <si>
    <t>营造良好社会氛围，减少群众财产损失</t>
  </si>
  <si>
    <t>受益群众满意</t>
  </si>
  <si>
    <t>受益群众基本满意</t>
  </si>
  <si>
    <t>2022年水库运行管护经费</t>
  </si>
  <si>
    <t>1.00</t>
  </si>
  <si>
    <t>完成西区3个水库水质检测及运行管护，确保水库安全运行。</t>
  </si>
  <si>
    <t>3个水库运行管护</t>
  </si>
  <si>
    <t>100%</t>
  </si>
  <si>
    <t>合格</t>
  </si>
  <si>
    <t>1万元</t>
  </si>
  <si>
    <t>确保库区人民生命财产</t>
  </si>
  <si>
    <t>确保3座水库运行安全</t>
  </si>
  <si>
    <t>3座水库水质达标</t>
  </si>
  <si>
    <t>达标</t>
  </si>
  <si>
    <t>服务对象满意度</t>
  </si>
  <si>
    <t>≥95%</t>
  </si>
  <si>
    <t>2022年水利工程质量与安全监督经费</t>
  </si>
  <si>
    <t>建立健全水利工程建设质量与安全监督体系，加强监督队伍建设</t>
  </si>
  <si>
    <t>监理质量监督机构、体系；开展水利项目质量监督</t>
  </si>
  <si>
    <t>保证质量，发挥效益</t>
  </si>
  <si>
    <t>保证质量，发挥效益。</t>
  </si>
  <si>
    <t>持续改善生态环境</t>
  </si>
  <si>
    <t>保障水利项目建设质量</t>
  </si>
  <si>
    <t>提升水利项目质量</t>
  </si>
  <si>
    <t>辖区水利工程质量监督管理</t>
  </si>
  <si>
    <t>满意度</t>
  </si>
  <si>
    <t>2022年防汛抗旱物资经费</t>
  </si>
  <si>
    <t>安全度过汛期</t>
  </si>
  <si>
    <t>防汛抗旱工作相关支出（宣传、培训等）</t>
  </si>
  <si>
    <t>2022年全年按实际情况而定</t>
  </si>
  <si>
    <t>购置设备质量合格，满足使用</t>
  </si>
  <si>
    <t>日常监管检查，确保安全使用</t>
  </si>
  <si>
    <t>7万元</t>
  </si>
  <si>
    <t>减少旱季和汛期人民群众财产损失</t>
  </si>
  <si>
    <t>加强社会公众知晓度；减少群众财产损失</t>
  </si>
  <si>
    <t>汛期减少水土流失</t>
  </si>
  <si>
    <t>一定程度减少水土流失</t>
  </si>
  <si>
    <t>营造良好的生活环境</t>
  </si>
  <si>
    <t>群众满意</t>
  </si>
  <si>
    <t>2022年农村饮水安全项目经费</t>
  </si>
  <si>
    <t>完善7个集中供水站管理制度，供水宣传，设施设备维修及运行成本补贴。</t>
  </si>
  <si>
    <t>确保集中供水站管理运行维护</t>
  </si>
  <si>
    <t>确保7个集中供水站管理运行维护</t>
  </si>
  <si>
    <t>30000</t>
  </si>
  <si>
    <t>30000元</t>
  </si>
  <si>
    <t>农村人饮水安全可靠</t>
  </si>
  <si>
    <t>无人饮水安全问题</t>
  </si>
  <si>
    <t>农村饮用水水质达标</t>
  </si>
  <si>
    <t>95%</t>
  </si>
  <si>
    <t>攀枝花市西区水利工程运行中心</t>
  </si>
  <si>
    <t>2022年梅子箐水库防汛经费</t>
  </si>
  <si>
    <t>做好防汛物资储备，开展防汛应急演练，做好防汛安全巡查和值班值守，开展汛期安全巡查工作，确保梅子箐、三洞桥及高涧沟三座水库及在建工程安全度汛。</t>
  </si>
  <si>
    <t>汛期防汛</t>
  </si>
  <si>
    <t>24小时</t>
  </si>
  <si>
    <t>安全度汛</t>
  </si>
  <si>
    <t>3座水库</t>
  </si>
  <si>
    <t>完成时限</t>
  </si>
  <si>
    <t>工作经费</t>
  </si>
  <si>
    <t>8万</t>
  </si>
  <si>
    <t>确保库区人畜汛期安全度汛，减少人民生命财产安全损失。</t>
  </si>
  <si>
    <t>维护社会稳定，保障社会正常的生产和生活活动，提升防汛预警应变能力，确保防汛工作顺利开展</t>
  </si>
  <si>
    <t>≥98</t>
  </si>
  <si>
    <t xml:space="preserve">   2022年梅子箐、三洞桥及高涧沟水库管理房设施设备电费</t>
  </si>
  <si>
    <t>梅子箐水库扩建工程建设进度，现各个水库已经开始提灌蓄水，需确保电力保障，各个电器设备有效正常运转</t>
  </si>
  <si>
    <t>设施设备用电</t>
  </si>
  <si>
    <t>确保电力保障，各个电器设备有效正常运转</t>
  </si>
  <si>
    <t>365天</t>
  </si>
  <si>
    <t>保障蓄水工作的安全性，提高工作效率，造福百姓提供有力后勤保障</t>
  </si>
  <si>
    <t>表14</t>
  </si>
  <si>
    <t>部门整体支出绩效目标表</t>
  </si>
  <si>
    <t>（2022年度）</t>
  </si>
  <si>
    <t>部门名称</t>
  </si>
  <si>
    <t>年度主要任务</t>
  </si>
  <si>
    <t>任务名称</t>
  </si>
  <si>
    <t>主要内容</t>
  </si>
  <si>
    <t>保障全局在职职工全年的工资、津贴补贴支出办公费、水电费、差旅费等</t>
  </si>
  <si>
    <t>完成市级对西区水资源、水土保持工作的年度考核；完成一河（湖）一策管理保护方案和河湖健康评价报告编制，开展河长制宣传、培训，更换河长制公示牌等，确保岸边无垃圾、河面无漂浮物，保障信息化平台正常运行；对已建成山洪预警雨量监测的设施设备15个自动站点、2个水位站点全面运维，确保全年运行正常;完成西区3个水库水质检测及运行管护，确保水库安全运行等。</t>
  </si>
  <si>
    <t>年度部门整体支出预算</t>
  </si>
  <si>
    <t>资金总额</t>
  </si>
  <si>
    <t>财政拨款</t>
  </si>
  <si>
    <t>其他资金</t>
  </si>
  <si>
    <t>年度总体目标</t>
  </si>
  <si>
    <t>保障全局在职职工全年的工资、津贴补贴支出办公费、水电费、差旅费等，项目工程有序推进。</t>
  </si>
  <si>
    <t>年度绩效指标</t>
  </si>
  <si>
    <t>指标值
（包含数字及文字描述）</t>
  </si>
  <si>
    <t>按月发放全局28名职工工资、绩效、各项社会保险和按需求支付办公费、电费、邮电费、差旅费、公务用车运行维护费等日常公用经费，做好全局日常保障工作</t>
  </si>
  <si>
    <t>按计划开展各项项目工作</t>
  </si>
  <si>
    <t>全面保障职工人员经费、保障单位日常运行</t>
  </si>
  <si>
    <t>按项目要求开展</t>
  </si>
  <si>
    <t>按工作进度</t>
  </si>
  <si>
    <t>396.71万元</t>
  </si>
  <si>
    <t>66.8万元</t>
  </si>
  <si>
    <t>推动西区高质量发展</t>
  </si>
  <si>
    <t>认真贯彻落实中央、省委和市委各项决策部署，切实结合西区实际，抓好各项工作的统筹协调、督促检查和评估考核，逐步建立全过程、高效率、可核实的工作落实机制，以各项举措的落实提升党的执政水平和政府服务能力、推动地方经济发展、促进社会公平正义、增进人民福祉</t>
  </si>
  <si>
    <t>抽样调查</t>
  </si>
  <si>
    <t>≥95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</si>
</sst>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_ "/>
  </numFmts>
  <fonts count="51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134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8"/>
      <color indexed="8"/>
      <name val="宋体"/>
      <charset val="1"/>
      <scheme val="minor"/>
    </font>
    <font>
      <sz val="9"/>
      <color indexed="8"/>
      <name val="宋体"/>
      <charset val="1"/>
      <scheme val="minor"/>
    </font>
    <font>
      <sz val="11"/>
      <name val="SimSun"/>
      <charset val="134"/>
    </font>
    <font>
      <sz val="8"/>
      <name val="宋体"/>
      <charset val="134"/>
    </font>
    <font>
      <b/>
      <sz val="8"/>
      <name val="宋体"/>
      <charset val="134"/>
    </font>
    <font>
      <sz val="8"/>
      <name val="SimSun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6"/>
      <name val="黑体"/>
      <charset val="134"/>
    </font>
    <font>
      <sz val="12"/>
      <color indexed="8"/>
      <name val="方正黑体简体"/>
      <charset val="134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sz val="12"/>
      <name val="黑体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9" fillId="0" borderId="0" applyFont="0" applyFill="0" applyBorder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42" fontId="1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2" borderId="29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30" applyNumberFormat="0" applyFill="0" applyAlignment="0" applyProtection="0">
      <alignment vertical="center"/>
    </xf>
    <xf numFmtId="0" fontId="36" fillId="0" borderId="30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32" applyNumberFormat="0" applyAlignment="0" applyProtection="0">
      <alignment vertical="center"/>
    </xf>
    <xf numFmtId="0" fontId="39" fillId="4" borderId="33" applyNumberFormat="0" applyAlignment="0" applyProtection="0">
      <alignment vertical="center"/>
    </xf>
    <xf numFmtId="0" fontId="40" fillId="4" borderId="32" applyNumberFormat="0" applyAlignment="0" applyProtection="0">
      <alignment vertical="center"/>
    </xf>
    <xf numFmtId="0" fontId="41" fillId="5" borderId="34" applyNumberFormat="0" applyAlignment="0" applyProtection="0">
      <alignment vertical="center"/>
    </xf>
    <xf numFmtId="0" fontId="42" fillId="0" borderId="35" applyNumberFormat="0" applyFill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9" fillId="0" borderId="0">
      <alignment vertical="center"/>
    </xf>
  </cellStyleXfs>
  <cellXfs count="17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10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0" fillId="0" borderId="1" xfId="0" applyFont="1" applyBorder="1">
      <alignment vertical="center"/>
    </xf>
    <xf numFmtId="0" fontId="6" fillId="0" borderId="0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0" fillId="0" borderId="13" xfId="0" applyFont="1" applyBorder="1">
      <alignment vertical="center"/>
    </xf>
    <xf numFmtId="0" fontId="8" fillId="0" borderId="13" xfId="0" applyFont="1" applyBorder="1" applyAlignment="1">
      <alignment horizontal="left" vertical="center"/>
    </xf>
    <xf numFmtId="0" fontId="10" fillId="0" borderId="14" xfId="0" applyFont="1" applyBorder="1">
      <alignment vertical="center"/>
    </xf>
    <xf numFmtId="0" fontId="11" fillId="0" borderId="12" xfId="0" applyFont="1" applyFill="1" applyBorder="1" applyAlignment="1">
      <alignment horizontal="center" vertical="center"/>
    </xf>
    <xf numFmtId="0" fontId="10" fillId="0" borderId="14" xfId="0" applyFont="1" applyBorder="1" applyAlignment="1">
      <alignment vertical="center" wrapText="1"/>
    </xf>
    <xf numFmtId="0" fontId="9" fillId="0" borderId="14" xfId="0" applyFont="1" applyBorder="1">
      <alignment vertical="center"/>
    </xf>
    <xf numFmtId="4" fontId="11" fillId="0" borderId="12" xfId="0" applyNumberFormat="1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left" vertical="center"/>
    </xf>
    <xf numFmtId="4" fontId="8" fillId="0" borderId="12" xfId="0" applyNumberFormat="1" applyFont="1" applyFill="1" applyBorder="1" applyAlignment="1">
      <alignment horizontal="right" vertical="center"/>
    </xf>
    <xf numFmtId="0" fontId="10" fillId="0" borderId="15" xfId="0" applyFont="1" applyBorder="1">
      <alignment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13" xfId="0" applyFont="1" applyBorder="1" applyAlignment="1">
      <alignment horizontal="center" vertical="center"/>
    </xf>
    <xf numFmtId="0" fontId="10" fillId="0" borderId="17" xfId="0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8" xfId="0" applyFont="1" applyBorder="1" applyAlignment="1">
      <alignment vertical="center" wrapText="1"/>
    </xf>
    <xf numFmtId="0" fontId="9" fillId="0" borderId="18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10" fillId="0" borderId="1" xfId="0" applyFont="1" applyFill="1" applyBorder="1">
      <alignment vertical="center"/>
    </xf>
    <xf numFmtId="0" fontId="8" fillId="0" borderId="1" xfId="0" applyFont="1" applyFill="1" applyBorder="1" applyAlignment="1">
      <alignment horizontal="right" vertical="center" wrapText="1"/>
    </xf>
    <xf numFmtId="0" fontId="10" fillId="0" borderId="14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0" fillId="0" borderId="13" xfId="0" applyFont="1" applyFill="1" applyBorder="1">
      <alignment vertical="center"/>
    </xf>
    <xf numFmtId="0" fontId="8" fillId="0" borderId="13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center" vertical="center"/>
    </xf>
    <xf numFmtId="0" fontId="10" fillId="0" borderId="17" xfId="0" applyFont="1" applyFill="1" applyBorder="1">
      <alignment vertical="center"/>
    </xf>
    <xf numFmtId="0" fontId="10" fillId="0" borderId="14" xfId="0" applyFont="1" applyFill="1" applyBorder="1" applyAlignment="1">
      <alignment vertical="center" wrapText="1"/>
    </xf>
    <xf numFmtId="0" fontId="10" fillId="0" borderId="18" xfId="0" applyFont="1" applyFill="1" applyBorder="1">
      <alignment vertical="center"/>
    </xf>
    <xf numFmtId="0" fontId="10" fillId="0" borderId="18" xfId="0" applyFont="1" applyFill="1" applyBorder="1" applyAlignment="1">
      <alignment vertical="center" wrapText="1"/>
    </xf>
    <xf numFmtId="0" fontId="9" fillId="0" borderId="14" xfId="0" applyFont="1" applyFill="1" applyBorder="1">
      <alignment vertical="center"/>
    </xf>
    <xf numFmtId="4" fontId="8" fillId="0" borderId="12" xfId="0" applyNumberFormat="1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center" vertical="center"/>
    </xf>
    <xf numFmtId="176" fontId="12" fillId="0" borderId="12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vertical="center"/>
    </xf>
    <xf numFmtId="0" fontId="10" fillId="0" borderId="15" xfId="0" applyFont="1" applyFill="1" applyBorder="1">
      <alignment vertical="center"/>
    </xf>
    <xf numFmtId="0" fontId="10" fillId="0" borderId="15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center"/>
    </xf>
    <xf numFmtId="4" fontId="11" fillId="0" borderId="12" xfId="0" applyNumberFormat="1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vertical="center"/>
    </xf>
    <xf numFmtId="0" fontId="14" fillId="0" borderId="12" xfId="0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 vertical="center"/>
    </xf>
    <xf numFmtId="4" fontId="17" fillId="0" borderId="12" xfId="0" applyNumberFormat="1" applyFont="1" applyFill="1" applyBorder="1" applyAlignment="1">
      <alignment horizontal="center" vertical="center"/>
    </xf>
    <xf numFmtId="4" fontId="18" fillId="0" borderId="12" xfId="0" applyNumberFormat="1" applyFont="1" applyFill="1" applyBorder="1" applyAlignment="1">
      <alignment horizontal="center" vertical="center"/>
    </xf>
    <xf numFmtId="4" fontId="9" fillId="0" borderId="12" xfId="0" applyNumberFormat="1" applyFont="1" applyFill="1" applyBorder="1" applyAlignment="1">
      <alignment horizontal="center" vertical="center"/>
    </xf>
    <xf numFmtId="4" fontId="5" fillId="0" borderId="12" xfId="0" applyNumberFormat="1" applyFont="1" applyFill="1" applyBorder="1" applyAlignment="1">
      <alignment horizontal="center" vertical="center"/>
    </xf>
    <xf numFmtId="4" fontId="10" fillId="0" borderId="12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vertical="center" wrapText="1"/>
    </xf>
    <xf numFmtId="0" fontId="18" fillId="0" borderId="18" xfId="0" applyFont="1" applyFill="1" applyBorder="1" applyAlignment="1">
      <alignment vertical="center" wrapText="1"/>
    </xf>
    <xf numFmtId="0" fontId="0" fillId="0" borderId="12" xfId="0" applyFont="1" applyFill="1" applyBorder="1" applyAlignment="1">
      <alignment horizontal="left" vertical="center"/>
    </xf>
    <xf numFmtId="0" fontId="0" fillId="0" borderId="12" xfId="0" applyFont="1" applyFill="1" applyBorder="1">
      <alignment vertical="center"/>
    </xf>
    <xf numFmtId="0" fontId="11" fillId="0" borderId="20" xfId="0" applyFont="1" applyFill="1" applyBorder="1" applyAlignment="1">
      <alignment horizontal="center" vertical="center"/>
    </xf>
    <xf numFmtId="4" fontId="11" fillId="0" borderId="20" xfId="0" applyNumberFormat="1" applyFont="1" applyFill="1" applyBorder="1" applyAlignment="1">
      <alignment horizontal="right" vertical="center"/>
    </xf>
    <xf numFmtId="0" fontId="19" fillId="0" borderId="12" xfId="0" applyFont="1" applyFill="1" applyBorder="1" applyAlignment="1">
      <alignment vertical="center"/>
    </xf>
    <xf numFmtId="176" fontId="19" fillId="0" borderId="12" xfId="0" applyNumberFormat="1" applyFont="1" applyFill="1" applyBorder="1" applyAlignment="1">
      <alignment vertical="center"/>
    </xf>
    <xf numFmtId="49" fontId="19" fillId="0" borderId="0" xfId="0" applyNumberFormat="1" applyFont="1" applyFill="1" applyAlignment="1">
      <alignment vertical="center"/>
    </xf>
    <xf numFmtId="0" fontId="8" fillId="0" borderId="13" xfId="0" applyFont="1" applyFill="1" applyBorder="1" applyAlignment="1">
      <alignment horizontal="right" vertical="center"/>
    </xf>
    <xf numFmtId="0" fontId="5" fillId="0" borderId="1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/>
    </xf>
    <xf numFmtId="0" fontId="11" fillId="0" borderId="22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center" vertical="center"/>
    </xf>
    <xf numFmtId="0" fontId="10" fillId="0" borderId="12" xfId="0" applyFont="1" applyBorder="1" applyAlignment="1">
      <alignment vertical="center"/>
    </xf>
    <xf numFmtId="0" fontId="10" fillId="0" borderId="12" xfId="0" applyFont="1" applyBorder="1" applyAlignment="1">
      <alignment vertical="center" wrapText="1"/>
    </xf>
    <xf numFmtId="0" fontId="20" fillId="0" borderId="12" xfId="0" applyFont="1" applyFill="1" applyBorder="1" applyAlignment="1">
      <alignment vertical="center"/>
    </xf>
    <xf numFmtId="177" fontId="19" fillId="0" borderId="12" xfId="0" applyNumberFormat="1" applyFont="1" applyFill="1" applyBorder="1" applyAlignment="1">
      <alignment vertical="center"/>
    </xf>
    <xf numFmtId="49" fontId="10" fillId="0" borderId="12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 indent="1"/>
    </xf>
    <xf numFmtId="49" fontId="0" fillId="0" borderId="12" xfId="0" applyNumberFormat="1" applyFont="1" applyFill="1" applyBorder="1" applyAlignment="1">
      <alignment vertical="center"/>
    </xf>
    <xf numFmtId="49" fontId="0" fillId="0" borderId="21" xfId="0" applyNumberFormat="1" applyFont="1" applyFill="1" applyBorder="1" applyAlignment="1">
      <alignment vertical="center"/>
    </xf>
    <xf numFmtId="0" fontId="8" fillId="0" borderId="12" xfId="0" applyFont="1" applyFill="1" applyBorder="1" applyAlignment="1">
      <alignment vertical="center"/>
    </xf>
    <xf numFmtId="0" fontId="10" fillId="0" borderId="13" xfId="0" applyFont="1" applyFill="1" applyBorder="1" applyAlignment="1">
      <alignment vertical="center" wrapText="1"/>
    </xf>
    <xf numFmtId="4" fontId="5" fillId="0" borderId="12" xfId="0" applyNumberFormat="1" applyFont="1" applyBorder="1" applyAlignment="1">
      <alignment horizontal="center" vertical="center"/>
    </xf>
    <xf numFmtId="4" fontId="5" fillId="0" borderId="24" xfId="0" applyNumberFormat="1" applyFont="1" applyBorder="1" applyAlignment="1">
      <alignment horizontal="center" vertical="center"/>
    </xf>
    <xf numFmtId="4" fontId="9" fillId="0" borderId="23" xfId="0" applyNumberFormat="1" applyFont="1" applyFill="1" applyBorder="1" applyAlignment="1">
      <alignment horizontal="center" vertical="center"/>
    </xf>
    <xf numFmtId="4" fontId="5" fillId="0" borderId="25" xfId="0" applyNumberFormat="1" applyFont="1" applyBorder="1" applyAlignment="1">
      <alignment horizontal="center" vertical="center"/>
    </xf>
    <xf numFmtId="4" fontId="10" fillId="0" borderId="23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right"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7" xfId="0" applyFont="1" applyFill="1" applyBorder="1" applyAlignment="1">
      <alignment vertical="center" wrapText="1"/>
    </xf>
    <xf numFmtId="0" fontId="15" fillId="0" borderId="14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right" vertical="center"/>
    </xf>
    <xf numFmtId="0" fontId="5" fillId="0" borderId="14" xfId="0" applyFont="1" applyFill="1" applyBorder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right" vertical="center"/>
    </xf>
    <xf numFmtId="0" fontId="5" fillId="0" borderId="15" xfId="0" applyFont="1" applyFill="1" applyBorder="1">
      <alignment vertical="center"/>
    </xf>
    <xf numFmtId="0" fontId="5" fillId="0" borderId="26" xfId="0" applyFont="1" applyFill="1" applyBorder="1" applyAlignment="1">
      <alignment vertical="center" wrapText="1"/>
    </xf>
    <xf numFmtId="0" fontId="15" fillId="0" borderId="0" xfId="0" applyFont="1" applyFill="1" applyAlignment="1">
      <alignment vertical="center"/>
    </xf>
    <xf numFmtId="0" fontId="5" fillId="0" borderId="27" xfId="0" applyFont="1" applyFill="1" applyBorder="1" applyAlignment="1">
      <alignment vertical="center" wrapText="1"/>
    </xf>
    <xf numFmtId="0" fontId="5" fillId="0" borderId="16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49" fontId="0" fillId="0" borderId="12" xfId="0" applyNumberFormat="1" applyFont="1" applyFill="1" applyBorder="1" applyAlignment="1">
      <alignment horizontal="left" vertical="center"/>
    </xf>
    <xf numFmtId="4" fontId="8" fillId="0" borderId="20" xfId="0" applyNumberFormat="1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vertical="center"/>
    </xf>
    <xf numFmtId="0" fontId="22" fillId="0" borderId="0" xfId="0" applyFont="1" applyFill="1">
      <alignment vertical="center"/>
    </xf>
    <xf numFmtId="0" fontId="2" fillId="0" borderId="14" xfId="0" applyFont="1" applyFill="1" applyBorder="1">
      <alignment vertical="center"/>
    </xf>
    <xf numFmtId="0" fontId="2" fillId="0" borderId="18" xfId="0" applyFont="1" applyFill="1" applyBorder="1" applyAlignment="1">
      <alignment vertical="center" wrapText="1"/>
    </xf>
    <xf numFmtId="0" fontId="15" fillId="0" borderId="13" xfId="0" applyFont="1" applyFill="1" applyBorder="1" applyAlignment="1">
      <alignment horizontal="right" vertical="center"/>
    </xf>
    <xf numFmtId="4" fontId="8" fillId="0" borderId="28" xfId="0" applyNumberFormat="1" applyFont="1" applyFill="1" applyBorder="1" applyAlignment="1">
      <alignment horizontal="right" vertical="center"/>
    </xf>
    <xf numFmtId="0" fontId="23" fillId="0" borderId="18" xfId="0" applyFont="1" applyFill="1" applyBorder="1" applyAlignment="1">
      <alignment vertical="center" wrapText="1"/>
    </xf>
    <xf numFmtId="0" fontId="23" fillId="0" borderId="14" xfId="0" applyFont="1" applyFill="1" applyBorder="1" applyAlignment="1">
      <alignment vertical="center" wrapText="1"/>
    </xf>
    <xf numFmtId="0" fontId="23" fillId="0" borderId="12" xfId="0" applyFont="1" applyFill="1" applyBorder="1" applyAlignment="1">
      <alignment vertical="center" wrapText="1"/>
    </xf>
    <xf numFmtId="0" fontId="24" fillId="0" borderId="14" xfId="0" applyFont="1" applyFill="1" applyBorder="1" applyAlignment="1">
      <alignment vertical="center" wrapText="1"/>
    </xf>
    <xf numFmtId="0" fontId="24" fillId="0" borderId="18" xfId="0" applyFont="1" applyFill="1" applyBorder="1" applyAlignment="1">
      <alignment vertical="center" wrapText="1"/>
    </xf>
    <xf numFmtId="0" fontId="23" fillId="0" borderId="15" xfId="0" applyFont="1" applyFill="1" applyBorder="1" applyAlignment="1">
      <alignment vertical="center" wrapText="1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11"/>
  <sheetViews>
    <sheetView workbookViewId="0">
      <selection activeCell="A11" sqref="A11"/>
    </sheetView>
  </sheetViews>
  <sheetFormatPr defaultColWidth="9" defaultRowHeight="14.25"/>
  <cols>
    <col min="1" max="1" width="123.125" style="168" customWidth="1"/>
    <col min="2" max="16384" width="9" style="168"/>
  </cols>
  <sheetData>
    <row r="1" spans="1:1">
      <c r="A1" s="169"/>
    </row>
    <row r="2" ht="137.1" customHeight="1" spans="1:1">
      <c r="A2" s="169"/>
    </row>
    <row r="3" ht="137.1" customHeight="1" spans="1:1">
      <c r="A3" s="170" t="s">
        <v>0</v>
      </c>
    </row>
    <row r="4" ht="9" customHeight="1"/>
    <row r="5" ht="33" customHeight="1"/>
    <row r="6" ht="34.5" spans="1:1">
      <c r="A6" s="171" t="s">
        <v>1</v>
      </c>
    </row>
    <row r="11" ht="35.1" customHeight="1" spans="1:1">
      <c r="A11" s="172" t="s">
        <v>2</v>
      </c>
    </row>
  </sheetData>
  <printOptions horizontalCentered="1"/>
  <pageMargins left="0.590277777777778" right="0.590277777777778" top="0.7868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1.875" customWidth="1"/>
    <col min="3" max="3" width="28.875" customWidth="1"/>
    <col min="4" max="9" width="14.75" customWidth="1"/>
    <col min="10" max="10" width="1.5" customWidth="1"/>
    <col min="11" max="11" width="9.75" customWidth="1"/>
  </cols>
  <sheetData>
    <row r="1" ht="24.95" customHeight="1" spans="1:10">
      <c r="A1" s="35"/>
      <c r="B1" s="2" t="s">
        <v>209</v>
      </c>
      <c r="C1" s="36"/>
      <c r="D1" s="37"/>
      <c r="E1" s="37"/>
      <c r="F1" s="37"/>
      <c r="G1" s="37"/>
      <c r="H1" s="37"/>
      <c r="I1" s="50"/>
      <c r="J1" s="40"/>
    </row>
    <row r="2" ht="22.9" customHeight="1" spans="1:10">
      <c r="A2" s="35"/>
      <c r="B2" s="3" t="s">
        <v>210</v>
      </c>
      <c r="C2" s="3"/>
      <c r="D2" s="3"/>
      <c r="E2" s="3"/>
      <c r="F2" s="3"/>
      <c r="G2" s="3"/>
      <c r="H2" s="3"/>
      <c r="I2" s="3"/>
      <c r="J2" s="40" t="s">
        <v>4</v>
      </c>
    </row>
    <row r="3" ht="19.5" customHeight="1" spans="1:10">
      <c r="A3" s="38"/>
      <c r="B3" s="39" t="s">
        <v>6</v>
      </c>
      <c r="C3" s="39"/>
      <c r="D3" s="51"/>
      <c r="E3" s="51"/>
      <c r="F3" s="51"/>
      <c r="G3" s="51"/>
      <c r="H3" s="51"/>
      <c r="I3" s="51" t="s">
        <v>7</v>
      </c>
      <c r="J3" s="52"/>
    </row>
    <row r="4" ht="24.4" customHeight="1" spans="1:10">
      <c r="A4" s="40"/>
      <c r="B4" s="41" t="s">
        <v>211</v>
      </c>
      <c r="C4" s="41" t="s">
        <v>72</v>
      </c>
      <c r="D4" s="41" t="s">
        <v>212</v>
      </c>
      <c r="E4" s="41"/>
      <c r="F4" s="41"/>
      <c r="G4" s="41"/>
      <c r="H4" s="41"/>
      <c r="I4" s="41"/>
      <c r="J4" s="53"/>
    </row>
    <row r="5" ht="24.4" customHeight="1" spans="1:10">
      <c r="A5" s="42"/>
      <c r="B5" s="41"/>
      <c r="C5" s="41"/>
      <c r="D5" s="41" t="s">
        <v>60</v>
      </c>
      <c r="E5" s="58" t="s">
        <v>213</v>
      </c>
      <c r="F5" s="41" t="s">
        <v>214</v>
      </c>
      <c r="G5" s="41"/>
      <c r="H5" s="41"/>
      <c r="I5" s="41" t="s">
        <v>181</v>
      </c>
      <c r="J5" s="53"/>
    </row>
    <row r="6" ht="24.4" customHeight="1" spans="1:10">
      <c r="A6" s="42"/>
      <c r="B6" s="41"/>
      <c r="C6" s="41"/>
      <c r="D6" s="41"/>
      <c r="E6" s="58"/>
      <c r="F6" s="41" t="s">
        <v>158</v>
      </c>
      <c r="G6" s="41" t="s">
        <v>215</v>
      </c>
      <c r="H6" s="41" t="s">
        <v>216</v>
      </c>
      <c r="I6" s="41"/>
      <c r="J6" s="54"/>
    </row>
    <row r="7" ht="22.9" customHeight="1" spans="1:10">
      <c r="A7" s="43"/>
      <c r="B7" s="41"/>
      <c r="C7" s="41" t="s">
        <v>73</v>
      </c>
      <c r="D7" s="44"/>
      <c r="E7" s="44"/>
      <c r="F7" s="44"/>
      <c r="G7" s="44"/>
      <c r="H7" s="44"/>
      <c r="I7" s="44"/>
      <c r="J7" s="55"/>
    </row>
    <row r="8" ht="22.9" customHeight="1" spans="1:10">
      <c r="A8" s="43"/>
      <c r="B8" s="41">
        <v>120001</v>
      </c>
      <c r="C8" s="41" t="s">
        <v>207</v>
      </c>
      <c r="D8" s="44">
        <f>F8+I8</f>
        <v>12.97</v>
      </c>
      <c r="E8" s="44"/>
      <c r="F8" s="44">
        <f>G8+H8</f>
        <v>12.5</v>
      </c>
      <c r="G8" s="44"/>
      <c r="H8" s="44">
        <v>12.5</v>
      </c>
      <c r="I8" s="44">
        <v>0.47</v>
      </c>
      <c r="J8" s="55"/>
    </row>
    <row r="9" ht="22.9" customHeight="1" spans="1:10">
      <c r="A9" s="43"/>
      <c r="B9" s="41"/>
      <c r="C9" s="41"/>
      <c r="D9" s="44"/>
      <c r="E9" s="44"/>
      <c r="F9" s="44"/>
      <c r="G9" s="44"/>
      <c r="H9" s="44"/>
      <c r="I9" s="44"/>
      <c r="J9" s="55"/>
    </row>
    <row r="10" ht="22.9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5"/>
    </row>
    <row r="11" ht="22.9" customHeight="1" spans="1:10">
      <c r="A11" s="43"/>
      <c r="B11" s="41"/>
      <c r="C11" s="41"/>
      <c r="D11" s="44"/>
      <c r="E11" s="44"/>
      <c r="F11" s="44"/>
      <c r="G11" s="44"/>
      <c r="H11" s="44"/>
      <c r="I11" s="44"/>
      <c r="J11" s="55"/>
    </row>
    <row r="12" ht="22.9" customHeight="1" spans="1:10">
      <c r="A12" s="43"/>
      <c r="B12" s="41"/>
      <c r="C12" s="41"/>
      <c r="D12" s="44"/>
      <c r="E12" s="44"/>
      <c r="F12" s="44"/>
      <c r="G12" s="44"/>
      <c r="H12" s="44"/>
      <c r="I12" s="44"/>
      <c r="J12" s="55"/>
    </row>
    <row r="13" ht="22.9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5"/>
    </row>
    <row r="14" ht="22.9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5"/>
    </row>
    <row r="15" ht="22.9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5"/>
    </row>
    <row r="16" ht="22.9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F14" sqref="F14"/>
    </sheetView>
  </sheetViews>
  <sheetFormatPr defaultColWidth="10" defaultRowHeight="13.5"/>
  <cols>
    <col min="1" max="1" width="1.5" customWidth="1"/>
    <col min="2" max="4" width="6.125" customWidth="1"/>
    <col min="5" max="5" width="17" customWidth="1"/>
    <col min="6" max="6" width="40.625" customWidth="1"/>
    <col min="7" max="9" width="17" customWidth="1"/>
    <col min="10" max="10" width="1.5" customWidth="1"/>
    <col min="11" max="12" width="9.75" customWidth="1"/>
  </cols>
  <sheetData>
    <row r="1" ht="24.95" customHeight="1" spans="1:10">
      <c r="A1" s="35"/>
      <c r="B1" s="2" t="s">
        <v>217</v>
      </c>
      <c r="C1" s="2"/>
      <c r="D1" s="2"/>
      <c r="E1" s="36"/>
      <c r="F1" s="36"/>
      <c r="G1" s="37"/>
      <c r="H1" s="37"/>
      <c r="I1" s="50"/>
      <c r="J1" s="40"/>
    </row>
    <row r="2" ht="22.9" customHeight="1" spans="1:10">
      <c r="A2" s="35"/>
      <c r="B2" s="3" t="s">
        <v>218</v>
      </c>
      <c r="C2" s="3"/>
      <c r="D2" s="3"/>
      <c r="E2" s="3"/>
      <c r="F2" s="3"/>
      <c r="G2" s="3"/>
      <c r="H2" s="3"/>
      <c r="I2" s="3"/>
      <c r="J2" s="40" t="s">
        <v>4</v>
      </c>
    </row>
    <row r="3" ht="19.5" customHeight="1" spans="1:10">
      <c r="A3" s="38"/>
      <c r="B3" s="39" t="s">
        <v>6</v>
      </c>
      <c r="C3" s="39"/>
      <c r="D3" s="39"/>
      <c r="E3" s="39"/>
      <c r="F3" s="39"/>
      <c r="G3" s="38"/>
      <c r="H3" s="38"/>
      <c r="I3" s="51" t="s">
        <v>7</v>
      </c>
      <c r="J3" s="52"/>
    </row>
    <row r="4" ht="24.4" customHeight="1" spans="1:10">
      <c r="A4" s="40"/>
      <c r="B4" s="41" t="s">
        <v>10</v>
      </c>
      <c r="C4" s="41"/>
      <c r="D4" s="41"/>
      <c r="E4" s="41"/>
      <c r="F4" s="41"/>
      <c r="G4" s="41" t="s">
        <v>219</v>
      </c>
      <c r="H4" s="41"/>
      <c r="I4" s="41"/>
      <c r="J4" s="53"/>
    </row>
    <row r="5" ht="24.4" customHeight="1" spans="1:10">
      <c r="A5" s="42"/>
      <c r="B5" s="41" t="s">
        <v>81</v>
      </c>
      <c r="C5" s="41"/>
      <c r="D5" s="41"/>
      <c r="E5" s="41" t="s">
        <v>71</v>
      </c>
      <c r="F5" s="41" t="s">
        <v>72</v>
      </c>
      <c r="G5" s="41" t="s">
        <v>60</v>
      </c>
      <c r="H5" s="41" t="s">
        <v>77</v>
      </c>
      <c r="I5" s="41" t="s">
        <v>78</v>
      </c>
      <c r="J5" s="53"/>
    </row>
    <row r="6" ht="24.4" customHeight="1" spans="1:10">
      <c r="A6" s="42"/>
      <c r="B6" s="41" t="s">
        <v>82</v>
      </c>
      <c r="C6" s="41" t="s">
        <v>83</v>
      </c>
      <c r="D6" s="41" t="s">
        <v>84</v>
      </c>
      <c r="E6" s="41"/>
      <c r="F6" s="41"/>
      <c r="G6" s="41"/>
      <c r="H6" s="41"/>
      <c r="I6" s="41"/>
      <c r="J6" s="54"/>
    </row>
    <row r="7" ht="22.9" customHeight="1" spans="1:10">
      <c r="A7" s="43"/>
      <c r="B7" s="41"/>
      <c r="C7" s="41"/>
      <c r="D7" s="41"/>
      <c r="E7" s="41"/>
      <c r="F7" s="41" t="s">
        <v>73</v>
      </c>
      <c r="G7" s="44"/>
      <c r="H7" s="44"/>
      <c r="I7" s="44"/>
      <c r="J7" s="55"/>
    </row>
    <row r="8" ht="22.9" customHeight="1" spans="1:10">
      <c r="A8" s="43"/>
      <c r="B8" s="60">
        <v>212</v>
      </c>
      <c r="C8" s="60" t="s">
        <v>107</v>
      </c>
      <c r="D8" s="60" t="s">
        <v>93</v>
      </c>
      <c r="E8" s="41">
        <v>120001</v>
      </c>
      <c r="F8" s="41" t="s">
        <v>220</v>
      </c>
      <c r="G8" s="44">
        <v>10</v>
      </c>
      <c r="H8" s="44"/>
      <c r="I8" s="44">
        <v>10</v>
      </c>
      <c r="J8" s="55"/>
    </row>
    <row r="9" ht="22.9" customHeight="1" spans="1:10">
      <c r="A9" s="43"/>
      <c r="B9" s="41"/>
      <c r="C9" s="41"/>
      <c r="D9" s="41"/>
      <c r="E9" s="41"/>
      <c r="F9" s="41"/>
      <c r="G9" s="44"/>
      <c r="H9" s="44"/>
      <c r="I9" s="44"/>
      <c r="J9" s="55"/>
    </row>
    <row r="10" ht="22.9" customHeight="1" spans="1:10">
      <c r="A10" s="43"/>
      <c r="B10" s="41"/>
      <c r="C10" s="41"/>
      <c r="D10" s="41"/>
      <c r="E10" s="41"/>
      <c r="F10" s="41"/>
      <c r="G10" s="44"/>
      <c r="H10" s="44"/>
      <c r="I10" s="44"/>
      <c r="J10" s="55"/>
    </row>
    <row r="11" ht="22.9" customHeight="1" spans="1:10">
      <c r="A11" s="43"/>
      <c r="B11" s="41"/>
      <c r="C11" s="41"/>
      <c r="D11" s="41"/>
      <c r="E11" s="41"/>
      <c r="F11" s="41"/>
      <c r="G11" s="44"/>
      <c r="H11" s="44"/>
      <c r="I11" s="44"/>
      <c r="J11" s="55"/>
    </row>
    <row r="12" ht="22.9" customHeight="1" spans="1:10">
      <c r="A12" s="43"/>
      <c r="B12" s="41"/>
      <c r="C12" s="41"/>
      <c r="D12" s="41"/>
      <c r="E12" s="41"/>
      <c r="F12" s="41"/>
      <c r="G12" s="44"/>
      <c r="H12" s="44"/>
      <c r="I12" s="44"/>
      <c r="J12" s="55"/>
    </row>
    <row r="13" ht="22.9" customHeight="1" spans="1:10">
      <c r="A13" s="43"/>
      <c r="B13" s="41"/>
      <c r="C13" s="41"/>
      <c r="D13" s="41"/>
      <c r="E13" s="41"/>
      <c r="F13" s="41"/>
      <c r="G13" s="44"/>
      <c r="H13" s="44"/>
      <c r="I13" s="44"/>
      <c r="J13" s="55"/>
    </row>
    <row r="14" ht="22.9" customHeight="1" spans="1:10">
      <c r="A14" s="43"/>
      <c r="B14" s="41"/>
      <c r="C14" s="41"/>
      <c r="D14" s="41"/>
      <c r="E14" s="41"/>
      <c r="F14" s="41"/>
      <c r="G14" s="44"/>
      <c r="H14" s="44"/>
      <c r="I14" s="44"/>
      <c r="J14" s="55"/>
    </row>
    <row r="15" ht="22.9" customHeight="1" spans="1:10">
      <c r="A15" s="43"/>
      <c r="B15" s="41"/>
      <c r="C15" s="41"/>
      <c r="D15" s="41"/>
      <c r="E15" s="41"/>
      <c r="F15" s="41"/>
      <c r="G15" s="44"/>
      <c r="H15" s="44"/>
      <c r="I15" s="44"/>
      <c r="J15" s="55"/>
    </row>
    <row r="16" ht="22.9" customHeight="1" spans="1:10">
      <c r="A16" s="42"/>
      <c r="B16" s="45"/>
      <c r="C16" s="45"/>
      <c r="D16" s="45"/>
      <c r="E16" s="45"/>
      <c r="F16" s="45" t="s">
        <v>24</v>
      </c>
      <c r="G16" s="46"/>
      <c r="H16" s="46"/>
      <c r="I16" s="46"/>
      <c r="J16" s="53"/>
    </row>
    <row r="17" ht="22.9" customHeight="1" spans="1:10">
      <c r="A17" s="42"/>
      <c r="B17" s="45"/>
      <c r="C17" s="45"/>
      <c r="D17" s="45"/>
      <c r="E17" s="45"/>
      <c r="F17" s="45" t="s">
        <v>24</v>
      </c>
      <c r="G17" s="46"/>
      <c r="H17" s="46"/>
      <c r="I17" s="46"/>
      <c r="J17" s="5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" customWidth="1"/>
    <col min="2" max="2" width="12.25" customWidth="1"/>
    <col min="3" max="3" width="29.75" customWidth="1"/>
    <col min="4" max="9" width="14.5" customWidth="1"/>
    <col min="10" max="10" width="1.5" customWidth="1"/>
    <col min="11" max="11" width="9.75" customWidth="1"/>
  </cols>
  <sheetData>
    <row r="1" ht="24.95" customHeight="1" spans="1:10">
      <c r="A1" s="35"/>
      <c r="B1" s="2" t="s">
        <v>221</v>
      </c>
      <c r="C1" s="36"/>
      <c r="D1" s="37"/>
      <c r="E1" s="37"/>
      <c r="F1" s="37"/>
      <c r="G1" s="37"/>
      <c r="H1" s="37"/>
      <c r="I1" s="50"/>
      <c r="J1" s="40"/>
    </row>
    <row r="2" ht="22.9" customHeight="1" spans="1:10">
      <c r="A2" s="35"/>
      <c r="B2" s="3" t="s">
        <v>222</v>
      </c>
      <c r="C2" s="3"/>
      <c r="D2" s="3"/>
      <c r="E2" s="3"/>
      <c r="F2" s="3"/>
      <c r="G2" s="3"/>
      <c r="H2" s="3"/>
      <c r="I2" s="3"/>
      <c r="J2" s="40" t="s">
        <v>4</v>
      </c>
    </row>
    <row r="3" ht="19.5" customHeight="1" spans="1:10">
      <c r="A3" s="38"/>
      <c r="B3" s="39" t="s">
        <v>6</v>
      </c>
      <c r="C3" s="39"/>
      <c r="D3" s="51"/>
      <c r="E3" s="51"/>
      <c r="F3" s="51"/>
      <c r="G3" s="51"/>
      <c r="H3" s="51"/>
      <c r="I3" s="51" t="s">
        <v>7</v>
      </c>
      <c r="J3" s="52"/>
    </row>
    <row r="4" ht="24.4" customHeight="1" spans="1:10">
      <c r="A4" s="40"/>
      <c r="B4" s="41" t="s">
        <v>211</v>
      </c>
      <c r="C4" s="41" t="s">
        <v>72</v>
      </c>
      <c r="D4" s="41" t="s">
        <v>212</v>
      </c>
      <c r="E4" s="41"/>
      <c r="F4" s="41"/>
      <c r="G4" s="41"/>
      <c r="H4" s="41"/>
      <c r="I4" s="41"/>
      <c r="J4" s="53"/>
    </row>
    <row r="5" ht="24.4" customHeight="1" spans="1:10">
      <c r="A5" s="42"/>
      <c r="B5" s="41"/>
      <c r="C5" s="41"/>
      <c r="D5" s="41" t="s">
        <v>60</v>
      </c>
      <c r="E5" s="58" t="s">
        <v>213</v>
      </c>
      <c r="F5" s="41" t="s">
        <v>214</v>
      </c>
      <c r="G5" s="41"/>
      <c r="H5" s="41"/>
      <c r="I5" s="41" t="s">
        <v>181</v>
      </c>
      <c r="J5" s="53"/>
    </row>
    <row r="6" ht="24.4" customHeight="1" spans="1:10">
      <c r="A6" s="42"/>
      <c r="B6" s="41"/>
      <c r="C6" s="41"/>
      <c r="D6" s="41"/>
      <c r="E6" s="58"/>
      <c r="F6" s="41" t="s">
        <v>158</v>
      </c>
      <c r="G6" s="41" t="s">
        <v>215</v>
      </c>
      <c r="H6" s="41" t="s">
        <v>216</v>
      </c>
      <c r="I6" s="41"/>
      <c r="J6" s="54"/>
    </row>
    <row r="7" ht="22.9" customHeight="1" spans="1:10">
      <c r="A7" s="43"/>
      <c r="B7" s="41"/>
      <c r="C7" s="41" t="s">
        <v>73</v>
      </c>
      <c r="D7" s="44"/>
      <c r="E7" s="44"/>
      <c r="F7" s="44"/>
      <c r="G7" s="44"/>
      <c r="H7" s="44"/>
      <c r="I7" s="44"/>
      <c r="J7" s="55"/>
    </row>
    <row r="8" ht="22.9" customHeight="1" spans="1:10">
      <c r="A8" s="43"/>
      <c r="B8" s="41"/>
      <c r="C8" s="41"/>
      <c r="D8" s="44"/>
      <c r="E8" s="44"/>
      <c r="F8" s="44"/>
      <c r="G8" s="44"/>
      <c r="H8" s="44"/>
      <c r="I8" s="44"/>
      <c r="J8" s="55"/>
    </row>
    <row r="9" ht="22.9" customHeight="1" spans="1:10">
      <c r="A9" s="43"/>
      <c r="B9" s="41"/>
      <c r="C9" s="41"/>
      <c r="D9" s="44"/>
      <c r="E9" s="44"/>
      <c r="F9" s="44"/>
      <c r="G9" s="44"/>
      <c r="H9" s="44"/>
      <c r="I9" s="44"/>
      <c r="J9" s="55"/>
    </row>
    <row r="10" ht="22.9" customHeight="1" spans="1:10">
      <c r="A10" s="43"/>
      <c r="B10" s="41"/>
      <c r="C10" s="41"/>
      <c r="D10" s="44"/>
      <c r="E10" s="44"/>
      <c r="F10" s="44"/>
      <c r="G10" s="44"/>
      <c r="H10" s="44"/>
      <c r="I10" s="44"/>
      <c r="J10" s="55"/>
    </row>
    <row r="11" ht="22.9" customHeight="1" spans="1:10">
      <c r="A11" s="43"/>
      <c r="B11" s="41"/>
      <c r="C11" s="41"/>
      <c r="D11" s="44"/>
      <c r="E11" s="44"/>
      <c r="F11" s="44"/>
      <c r="G11" s="44"/>
      <c r="H11" s="44"/>
      <c r="I11" s="44"/>
      <c r="J11" s="55"/>
    </row>
    <row r="12" ht="22.9" customHeight="1" spans="1:10">
      <c r="A12" s="43"/>
      <c r="B12" s="41"/>
      <c r="C12" s="41"/>
      <c r="D12" s="44"/>
      <c r="E12" s="44"/>
      <c r="F12" s="44"/>
      <c r="G12" s="44"/>
      <c r="H12" s="44"/>
      <c r="I12" s="44"/>
      <c r="J12" s="55"/>
    </row>
    <row r="13" ht="22.9" customHeight="1" spans="1:10">
      <c r="A13" s="43"/>
      <c r="B13" s="41"/>
      <c r="C13" s="41"/>
      <c r="D13" s="44"/>
      <c r="E13" s="44"/>
      <c r="F13" s="44"/>
      <c r="G13" s="44"/>
      <c r="H13" s="44"/>
      <c r="I13" s="44"/>
      <c r="J13" s="55"/>
    </row>
    <row r="14" ht="22.9" customHeight="1" spans="1:10">
      <c r="A14" s="43"/>
      <c r="B14" s="41"/>
      <c r="C14" s="41"/>
      <c r="D14" s="44"/>
      <c r="E14" s="44"/>
      <c r="F14" s="44"/>
      <c r="G14" s="44"/>
      <c r="H14" s="44"/>
      <c r="I14" s="44"/>
      <c r="J14" s="55"/>
    </row>
    <row r="15" ht="22.9" customHeight="1" spans="1:10">
      <c r="A15" s="43"/>
      <c r="B15" s="41"/>
      <c r="C15" s="41"/>
      <c r="D15" s="44"/>
      <c r="E15" s="44"/>
      <c r="F15" s="44"/>
      <c r="G15" s="44"/>
      <c r="H15" s="44"/>
      <c r="I15" s="44"/>
      <c r="J15" s="55"/>
    </row>
    <row r="16" ht="22.9" customHeight="1" spans="1:10">
      <c r="A16" s="43"/>
      <c r="B16" s="41"/>
      <c r="C16" s="41"/>
      <c r="D16" s="44"/>
      <c r="E16" s="44"/>
      <c r="F16" s="44"/>
      <c r="G16" s="44"/>
      <c r="H16" s="44"/>
      <c r="I16" s="44"/>
      <c r="J16" s="55"/>
    </row>
    <row r="17" ht="22.9" customHeight="1" spans="1:10">
      <c r="A17" s="43"/>
      <c r="B17" s="41"/>
      <c r="C17" s="41"/>
      <c r="D17" s="44"/>
      <c r="E17" s="44"/>
      <c r="F17" s="44"/>
      <c r="G17" s="44"/>
      <c r="H17" s="44"/>
      <c r="I17" s="44"/>
      <c r="J17" s="55"/>
    </row>
    <row r="18" spans="2:9">
      <c r="B18" s="59" t="s">
        <v>223</v>
      </c>
      <c r="C18" s="59"/>
      <c r="D18" s="59"/>
      <c r="E18" s="59"/>
      <c r="F18" s="59"/>
      <c r="G18" s="59"/>
      <c r="H18" s="59"/>
      <c r="I18" s="59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workbookViewId="0">
      <pane ySplit="6" topLeftCell="A7" activePane="bottomLeft" state="frozen"/>
      <selection/>
      <selection pane="bottomLeft" activeCell="F11" sqref="F11"/>
    </sheetView>
  </sheetViews>
  <sheetFormatPr defaultColWidth="10" defaultRowHeight="13.5"/>
  <cols>
    <col min="1" max="1" width="1.5" customWidth="1"/>
    <col min="2" max="4" width="6.625" customWidth="1"/>
    <col min="5" max="5" width="13.375" customWidth="1"/>
    <col min="6" max="6" width="41" customWidth="1"/>
    <col min="7" max="9" width="17.625" customWidth="1"/>
    <col min="10" max="10" width="1.5" customWidth="1"/>
    <col min="11" max="12" width="9.75" customWidth="1"/>
  </cols>
  <sheetData>
    <row r="1" ht="24.95" customHeight="1" spans="1:10">
      <c r="A1" s="35"/>
      <c r="B1" s="2" t="s">
        <v>224</v>
      </c>
      <c r="C1" s="2"/>
      <c r="D1" s="2"/>
      <c r="E1" s="36"/>
      <c r="F1" s="36"/>
      <c r="G1" s="37"/>
      <c r="H1" s="37"/>
      <c r="I1" s="50"/>
      <c r="J1" s="40"/>
    </row>
    <row r="2" ht="22.9" customHeight="1" spans="1:10">
      <c r="A2" s="35"/>
      <c r="B2" s="3" t="s">
        <v>225</v>
      </c>
      <c r="C2" s="3"/>
      <c r="D2" s="3"/>
      <c r="E2" s="3"/>
      <c r="F2" s="3"/>
      <c r="G2" s="3"/>
      <c r="H2" s="3"/>
      <c r="I2" s="3"/>
      <c r="J2" s="40" t="s">
        <v>4</v>
      </c>
    </row>
    <row r="3" ht="19.5" customHeight="1" spans="1:10">
      <c r="A3" s="38"/>
      <c r="B3" s="39" t="s">
        <v>6</v>
      </c>
      <c r="C3" s="39"/>
      <c r="D3" s="39"/>
      <c r="E3" s="39"/>
      <c r="F3" s="39"/>
      <c r="G3" s="38"/>
      <c r="H3" s="38"/>
      <c r="I3" s="51" t="s">
        <v>7</v>
      </c>
      <c r="J3" s="52"/>
    </row>
    <row r="4" ht="24.4" customHeight="1" spans="1:10">
      <c r="A4" s="40"/>
      <c r="B4" s="41" t="s">
        <v>10</v>
      </c>
      <c r="C4" s="41"/>
      <c r="D4" s="41"/>
      <c r="E4" s="41"/>
      <c r="F4" s="41"/>
      <c r="G4" s="41" t="s">
        <v>226</v>
      </c>
      <c r="H4" s="41"/>
      <c r="I4" s="41"/>
      <c r="J4" s="53"/>
    </row>
    <row r="5" ht="24.4" customHeight="1" spans="1:10">
      <c r="A5" s="42"/>
      <c r="B5" s="41" t="s">
        <v>81</v>
      </c>
      <c r="C5" s="41"/>
      <c r="D5" s="41"/>
      <c r="E5" s="41" t="s">
        <v>71</v>
      </c>
      <c r="F5" s="41" t="s">
        <v>72</v>
      </c>
      <c r="G5" s="41" t="s">
        <v>60</v>
      </c>
      <c r="H5" s="41" t="s">
        <v>77</v>
      </c>
      <c r="I5" s="41" t="s">
        <v>78</v>
      </c>
      <c r="J5" s="53"/>
    </row>
    <row r="6" ht="24.4" customHeight="1" spans="1:10">
      <c r="A6" s="42"/>
      <c r="B6" s="41" t="s">
        <v>82</v>
      </c>
      <c r="C6" s="41" t="s">
        <v>83</v>
      </c>
      <c r="D6" s="41" t="s">
        <v>84</v>
      </c>
      <c r="E6" s="41"/>
      <c r="F6" s="41"/>
      <c r="G6" s="41"/>
      <c r="H6" s="41"/>
      <c r="I6" s="41"/>
      <c r="J6" s="54"/>
    </row>
    <row r="7" ht="22.9" customHeight="1" spans="1:10">
      <c r="A7" s="43"/>
      <c r="B7" s="41"/>
      <c r="C7" s="41"/>
      <c r="D7" s="41"/>
      <c r="E7" s="41"/>
      <c r="F7" s="41" t="s">
        <v>73</v>
      </c>
      <c r="G7" s="44"/>
      <c r="H7" s="44"/>
      <c r="I7" s="44"/>
      <c r="J7" s="55"/>
    </row>
    <row r="8" ht="22.9" customHeight="1" spans="1:10">
      <c r="A8" s="42"/>
      <c r="B8" s="45"/>
      <c r="C8" s="45"/>
      <c r="D8" s="45"/>
      <c r="E8" s="45"/>
      <c r="F8" s="45" t="s">
        <v>24</v>
      </c>
      <c r="G8" s="46"/>
      <c r="H8" s="46"/>
      <c r="I8" s="46"/>
      <c r="J8" s="53"/>
    </row>
    <row r="9" ht="22.9" customHeight="1" spans="1:10">
      <c r="A9" s="42"/>
      <c r="B9" s="45"/>
      <c r="C9" s="45"/>
      <c r="D9" s="45"/>
      <c r="E9" s="45"/>
      <c r="F9" s="45"/>
      <c r="G9" s="46"/>
      <c r="H9" s="46"/>
      <c r="I9" s="46"/>
      <c r="J9" s="53"/>
    </row>
    <row r="10" ht="22.9" customHeight="1" spans="1:10">
      <c r="A10" s="42"/>
      <c r="B10" s="45"/>
      <c r="C10" s="45"/>
      <c r="D10" s="45"/>
      <c r="E10" s="45"/>
      <c r="F10" s="45"/>
      <c r="G10" s="46"/>
      <c r="H10" s="46"/>
      <c r="I10" s="46"/>
      <c r="J10" s="53"/>
    </row>
    <row r="11" ht="22.9" customHeight="1" spans="1:10">
      <c r="A11" s="42"/>
      <c r="B11" s="45"/>
      <c r="C11" s="45"/>
      <c r="D11" s="45"/>
      <c r="E11" s="45"/>
      <c r="F11" s="45"/>
      <c r="G11" s="46"/>
      <c r="H11" s="46"/>
      <c r="I11" s="46"/>
      <c r="J11" s="53"/>
    </row>
    <row r="12" ht="22.9" customHeight="1" spans="1:10">
      <c r="A12" s="42"/>
      <c r="B12" s="45"/>
      <c r="C12" s="45"/>
      <c r="D12" s="45"/>
      <c r="E12" s="45"/>
      <c r="F12" s="45"/>
      <c r="G12" s="46"/>
      <c r="H12" s="46"/>
      <c r="I12" s="46"/>
      <c r="J12" s="53"/>
    </row>
    <row r="13" ht="22.9" customHeight="1" spans="1:10">
      <c r="A13" s="42"/>
      <c r="B13" s="45"/>
      <c r="C13" s="45"/>
      <c r="D13" s="45"/>
      <c r="E13" s="45"/>
      <c r="F13" s="45"/>
      <c r="G13" s="46"/>
      <c r="H13" s="46"/>
      <c r="I13" s="46"/>
      <c r="J13" s="53"/>
    </row>
    <row r="14" ht="22.9" customHeight="1" spans="1:10">
      <c r="A14" s="42"/>
      <c r="B14" s="45"/>
      <c r="C14" s="45"/>
      <c r="D14" s="45"/>
      <c r="E14" s="45"/>
      <c r="F14" s="45"/>
      <c r="G14" s="46"/>
      <c r="H14" s="46"/>
      <c r="I14" s="46"/>
      <c r="J14" s="53"/>
    </row>
    <row r="15" ht="22.9" customHeight="1" spans="1:10">
      <c r="A15" s="42"/>
      <c r="B15" s="45"/>
      <c r="C15" s="45"/>
      <c r="D15" s="45"/>
      <c r="E15" s="45"/>
      <c r="F15" s="45"/>
      <c r="G15" s="46"/>
      <c r="H15" s="46"/>
      <c r="I15" s="46"/>
      <c r="J15" s="53"/>
    </row>
    <row r="16" ht="22.9" customHeight="1" spans="1:10">
      <c r="A16" s="42"/>
      <c r="B16" s="45"/>
      <c r="C16" s="45"/>
      <c r="D16" s="45"/>
      <c r="E16" s="45"/>
      <c r="F16" s="45" t="s">
        <v>24</v>
      </c>
      <c r="G16" s="46"/>
      <c r="H16" s="46"/>
      <c r="I16" s="46"/>
      <c r="J16" s="53"/>
    </row>
    <row r="17" ht="22.9" customHeight="1" spans="1:10">
      <c r="A17" s="42"/>
      <c r="B17" s="45"/>
      <c r="C17" s="45"/>
      <c r="D17" s="45"/>
      <c r="E17" s="45"/>
      <c r="F17" s="45" t="s">
        <v>127</v>
      </c>
      <c r="G17" s="46"/>
      <c r="H17" s="46"/>
      <c r="I17" s="46"/>
      <c r="J17" s="54"/>
    </row>
    <row r="18" ht="28" customHeight="1" spans="1:13">
      <c r="A18" s="47"/>
      <c r="B18" s="48" t="s">
        <v>227</v>
      </c>
      <c r="C18" s="49"/>
      <c r="D18" s="49"/>
      <c r="E18" s="49"/>
      <c r="F18" s="49"/>
      <c r="G18" s="49"/>
      <c r="H18" s="49"/>
      <c r="I18" s="49"/>
      <c r="J18" s="56"/>
      <c r="K18" s="56"/>
      <c r="L18" s="56"/>
      <c r="M18" s="57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6"/>
  <sheetViews>
    <sheetView topLeftCell="A43" workbookViewId="0">
      <selection activeCell="A86" sqref="A86:L86"/>
    </sheetView>
  </sheetViews>
  <sheetFormatPr defaultColWidth="9" defaultRowHeight="13.5"/>
  <cols>
    <col min="1" max="1" width="9" style="1"/>
    <col min="2" max="2" width="9" style="24"/>
    <col min="3" max="3" width="9" style="1"/>
    <col min="4" max="4" width="16.125" style="1" customWidth="1"/>
    <col min="5" max="5" width="12.625" style="25" customWidth="1"/>
    <col min="6" max="6" width="17.5" style="25" customWidth="1"/>
    <col min="7" max="7" width="15" style="25" customWidth="1"/>
    <col min="8" max="8" width="10.5" style="25" customWidth="1"/>
    <col min="9" max="9" width="9.875" style="25" customWidth="1"/>
    <col min="10" max="10" width="9.625" style="25" customWidth="1"/>
    <col min="11" max="11" width="9.5" style="25" customWidth="1"/>
    <col min="12" max="12" width="9.75" style="25" customWidth="1"/>
    <col min="13" max="16384" width="9" style="1"/>
  </cols>
  <sheetData>
    <row r="1" ht="24.95" customHeight="1" spans="1:1">
      <c r="A1" s="2" t="s">
        <v>228</v>
      </c>
    </row>
    <row r="2" ht="19.5" spans="1:12">
      <c r="A2" s="26" t="s">
        <v>229</v>
      </c>
      <c r="B2" s="27"/>
      <c r="C2" s="26"/>
      <c r="D2" s="27"/>
      <c r="E2" s="26"/>
      <c r="F2" s="26"/>
      <c r="G2" s="26"/>
      <c r="H2" s="26"/>
      <c r="I2" s="26"/>
      <c r="J2" s="26"/>
      <c r="K2" s="26"/>
      <c r="L2" s="26"/>
    </row>
    <row r="3" spans="1:12">
      <c r="A3" s="28"/>
      <c r="B3" s="29"/>
      <c r="C3" s="28"/>
      <c r="D3" s="29"/>
      <c r="E3" s="28"/>
      <c r="F3" s="28"/>
      <c r="G3" s="28"/>
      <c r="H3" s="28"/>
      <c r="I3" s="28"/>
      <c r="J3" s="33" t="s">
        <v>7</v>
      </c>
      <c r="K3" s="33"/>
      <c r="L3" s="33"/>
    </row>
    <row r="4" ht="24.95" customHeight="1" spans="1:12">
      <c r="A4" s="30" t="s">
        <v>230</v>
      </c>
      <c r="B4" s="30" t="s">
        <v>231</v>
      </c>
      <c r="C4" s="30" t="s">
        <v>11</v>
      </c>
      <c r="D4" s="31" t="s">
        <v>232</v>
      </c>
      <c r="E4" s="30" t="s">
        <v>233</v>
      </c>
      <c r="F4" s="30" t="s">
        <v>234</v>
      </c>
      <c r="G4" s="30" t="s">
        <v>235</v>
      </c>
      <c r="H4" s="30" t="s">
        <v>236</v>
      </c>
      <c r="I4" s="30" t="s">
        <v>237</v>
      </c>
      <c r="J4" s="30" t="s">
        <v>238</v>
      </c>
      <c r="K4" s="30" t="s">
        <v>239</v>
      </c>
      <c r="L4" s="30" t="s">
        <v>240</v>
      </c>
    </row>
    <row r="5" ht="24.95" customHeight="1" spans="1:12">
      <c r="A5" s="32" t="s">
        <v>241</v>
      </c>
      <c r="B5" s="32" t="s">
        <v>242</v>
      </c>
      <c r="C5" s="32">
        <v>16</v>
      </c>
      <c r="D5" s="32" t="s">
        <v>243</v>
      </c>
      <c r="E5" s="32" t="s">
        <v>244</v>
      </c>
      <c r="F5" s="32" t="s">
        <v>245</v>
      </c>
      <c r="G5" s="32" t="s">
        <v>246</v>
      </c>
      <c r="H5" s="32"/>
      <c r="I5" s="32" t="s">
        <v>247</v>
      </c>
      <c r="J5" s="32"/>
      <c r="K5" s="32"/>
      <c r="L5" s="32" t="s">
        <v>248</v>
      </c>
    </row>
    <row r="6" ht="24.95" customHeight="1" spans="1:12">
      <c r="A6" s="32"/>
      <c r="B6" s="32"/>
      <c r="C6" s="32"/>
      <c r="D6" s="32"/>
      <c r="E6" s="32" t="s">
        <v>244</v>
      </c>
      <c r="F6" s="32" t="s">
        <v>249</v>
      </c>
      <c r="G6" s="32" t="s">
        <v>250</v>
      </c>
      <c r="H6" s="32"/>
      <c r="I6" s="32" t="s">
        <v>251</v>
      </c>
      <c r="J6" s="32"/>
      <c r="K6" s="32"/>
      <c r="L6" s="32" t="s">
        <v>248</v>
      </c>
    </row>
    <row r="7" ht="24.95" customHeight="1" spans="1:12">
      <c r="A7" s="32"/>
      <c r="B7" s="32"/>
      <c r="C7" s="32"/>
      <c r="D7" s="32"/>
      <c r="E7" s="32" t="s">
        <v>244</v>
      </c>
      <c r="F7" s="32" t="s">
        <v>252</v>
      </c>
      <c r="G7" s="32" t="s">
        <v>253</v>
      </c>
      <c r="H7" s="32"/>
      <c r="I7" s="32" t="s">
        <v>253</v>
      </c>
      <c r="J7" s="32"/>
      <c r="K7" s="32"/>
      <c r="L7" s="32" t="s">
        <v>248</v>
      </c>
    </row>
    <row r="8" ht="14" customHeight="1" spans="1:12">
      <c r="A8" s="32"/>
      <c r="B8" s="32"/>
      <c r="C8" s="32"/>
      <c r="D8" s="32"/>
      <c r="E8" s="32" t="s">
        <v>244</v>
      </c>
      <c r="F8" s="32" t="s">
        <v>254</v>
      </c>
      <c r="G8" s="32" t="s">
        <v>255</v>
      </c>
      <c r="H8" s="32"/>
      <c r="I8" s="32" t="s">
        <v>256</v>
      </c>
      <c r="J8" s="32"/>
      <c r="K8" s="32"/>
      <c r="L8" s="32" t="s">
        <v>248</v>
      </c>
    </row>
    <row r="9" ht="16" hidden="1" customHeight="1" spans="1:12">
      <c r="A9" s="32"/>
      <c r="B9" s="32"/>
      <c r="C9" s="32"/>
      <c r="D9" s="32"/>
      <c r="E9" s="32" t="s">
        <v>257</v>
      </c>
      <c r="F9" s="32" t="s">
        <v>258</v>
      </c>
      <c r="G9" s="32" t="s">
        <v>259</v>
      </c>
      <c r="H9" s="32"/>
      <c r="I9" s="32" t="s">
        <v>260</v>
      </c>
      <c r="J9" s="32"/>
      <c r="K9" s="32"/>
      <c r="L9" s="32" t="s">
        <v>248</v>
      </c>
    </row>
    <row r="10" ht="24.95" hidden="1" customHeight="1" spans="1:12">
      <c r="A10" s="32"/>
      <c r="B10" s="32"/>
      <c r="C10" s="32"/>
      <c r="D10" s="32"/>
      <c r="E10" s="32" t="s">
        <v>257</v>
      </c>
      <c r="F10" s="32" t="s">
        <v>261</v>
      </c>
      <c r="G10" s="32" t="s">
        <v>262</v>
      </c>
      <c r="H10" s="32"/>
      <c r="I10" s="32" t="s">
        <v>263</v>
      </c>
      <c r="J10" s="32"/>
      <c r="K10" s="32"/>
      <c r="L10" s="32" t="s">
        <v>248</v>
      </c>
    </row>
    <row r="11" ht="9" hidden="1" customHeight="1" spans="1:12">
      <c r="A11" s="32"/>
      <c r="B11" s="32"/>
      <c r="C11" s="32"/>
      <c r="D11" s="32"/>
      <c r="E11" s="32" t="s">
        <v>257</v>
      </c>
      <c r="F11" s="32" t="s">
        <v>264</v>
      </c>
      <c r="G11" s="32" t="s">
        <v>265</v>
      </c>
      <c r="H11" s="32"/>
      <c r="I11" s="32" t="s">
        <v>266</v>
      </c>
      <c r="J11" s="32"/>
      <c r="K11" s="32"/>
      <c r="L11" s="32" t="s">
        <v>248</v>
      </c>
    </row>
    <row r="12" ht="24.95" hidden="1" customHeight="1" spans="1:12">
      <c r="A12" s="32"/>
      <c r="B12" s="32"/>
      <c r="C12" s="32"/>
      <c r="D12" s="32"/>
      <c r="E12" s="32" t="s">
        <v>257</v>
      </c>
      <c r="F12" s="32" t="s">
        <v>267</v>
      </c>
      <c r="G12" s="32" t="s">
        <v>268</v>
      </c>
      <c r="H12" s="32"/>
      <c r="I12" s="32" t="s">
        <v>269</v>
      </c>
      <c r="J12" s="32"/>
      <c r="K12" s="32"/>
      <c r="L12" s="32" t="s">
        <v>248</v>
      </c>
    </row>
    <row r="13" ht="24.95" hidden="1" customHeight="1" spans="1:12">
      <c r="A13" s="32"/>
      <c r="B13" s="32"/>
      <c r="C13" s="32"/>
      <c r="D13" s="32"/>
      <c r="E13" s="32" t="s">
        <v>270</v>
      </c>
      <c r="F13" s="32" t="s">
        <v>271</v>
      </c>
      <c r="G13" s="32" t="s">
        <v>272</v>
      </c>
      <c r="H13" s="32"/>
      <c r="I13" s="32" t="s">
        <v>273</v>
      </c>
      <c r="J13" s="32"/>
      <c r="K13" s="32"/>
      <c r="L13" s="32" t="s">
        <v>248</v>
      </c>
    </row>
    <row r="14" ht="24.95" customHeight="1" spans="1:12">
      <c r="A14" s="32" t="s">
        <v>241</v>
      </c>
      <c r="B14" s="32" t="s">
        <v>274</v>
      </c>
      <c r="C14" s="32">
        <v>11</v>
      </c>
      <c r="D14" s="32" t="s">
        <v>275</v>
      </c>
      <c r="E14" s="32" t="s">
        <v>244</v>
      </c>
      <c r="F14" s="32" t="s">
        <v>245</v>
      </c>
      <c r="G14" s="32" t="s">
        <v>276</v>
      </c>
      <c r="H14" s="32"/>
      <c r="I14" s="32" t="s">
        <v>277</v>
      </c>
      <c r="J14" s="32"/>
      <c r="K14" s="32"/>
      <c r="L14" s="32" t="s">
        <v>248</v>
      </c>
    </row>
    <row r="15" ht="24.95" customHeight="1" spans="1:12">
      <c r="A15" s="32"/>
      <c r="B15" s="32"/>
      <c r="C15" s="32"/>
      <c r="D15" s="32"/>
      <c r="E15" s="32" t="s">
        <v>244</v>
      </c>
      <c r="F15" s="32" t="s">
        <v>249</v>
      </c>
      <c r="G15" s="32" t="s">
        <v>250</v>
      </c>
      <c r="H15" s="32"/>
      <c r="I15" s="32" t="s">
        <v>275</v>
      </c>
      <c r="J15" s="32"/>
      <c r="K15" s="32"/>
      <c r="L15" s="32" t="s">
        <v>248</v>
      </c>
    </row>
    <row r="16" ht="24.95" customHeight="1" spans="1:12">
      <c r="A16" s="32"/>
      <c r="B16" s="32"/>
      <c r="C16" s="32"/>
      <c r="D16" s="32"/>
      <c r="E16" s="32" t="s">
        <v>244</v>
      </c>
      <c r="F16" s="32" t="s">
        <v>252</v>
      </c>
      <c r="G16" s="32" t="s">
        <v>253</v>
      </c>
      <c r="H16" s="32"/>
      <c r="I16" s="32" t="s">
        <v>253</v>
      </c>
      <c r="J16" s="32"/>
      <c r="K16" s="32"/>
      <c r="L16" s="32" t="s">
        <v>248</v>
      </c>
    </row>
    <row r="17" ht="20" customHeight="1" spans="1:12">
      <c r="A17" s="32"/>
      <c r="B17" s="32"/>
      <c r="C17" s="32"/>
      <c r="D17" s="32"/>
      <c r="E17" s="32" t="s">
        <v>244</v>
      </c>
      <c r="F17" s="32" t="s">
        <v>254</v>
      </c>
      <c r="G17" s="32" t="s">
        <v>255</v>
      </c>
      <c r="H17" s="32"/>
      <c r="I17" s="32" t="s">
        <v>278</v>
      </c>
      <c r="J17" s="32"/>
      <c r="K17" s="32"/>
      <c r="L17" s="32" t="s">
        <v>248</v>
      </c>
    </row>
    <row r="18" ht="15" hidden="1" customHeight="1" spans="1:12">
      <c r="A18" s="32"/>
      <c r="B18" s="32"/>
      <c r="C18" s="32"/>
      <c r="D18" s="32"/>
      <c r="E18" s="32" t="s">
        <v>257</v>
      </c>
      <c r="F18" s="32" t="s">
        <v>258</v>
      </c>
      <c r="G18" s="32"/>
      <c r="H18" s="32"/>
      <c r="I18" s="32"/>
      <c r="J18" s="32"/>
      <c r="K18" s="32"/>
      <c r="L18" s="32" t="s">
        <v>248</v>
      </c>
    </row>
    <row r="19" ht="24.95" hidden="1" customHeight="1" spans="1:12">
      <c r="A19" s="32"/>
      <c r="B19" s="32"/>
      <c r="C19" s="32"/>
      <c r="D19" s="32"/>
      <c r="E19" s="32" t="s">
        <v>257</v>
      </c>
      <c r="F19" s="32" t="s">
        <v>261</v>
      </c>
      <c r="G19" s="32"/>
      <c r="H19" s="32"/>
      <c r="I19" s="32"/>
      <c r="J19" s="32"/>
      <c r="K19" s="32"/>
      <c r="L19" s="32" t="s">
        <v>248</v>
      </c>
    </row>
    <row r="20" ht="24.95" hidden="1" customHeight="1" spans="1:12">
      <c r="A20" s="32"/>
      <c r="B20" s="32"/>
      <c r="C20" s="32"/>
      <c r="D20" s="32"/>
      <c r="E20" s="32" t="s">
        <v>257</v>
      </c>
      <c r="F20" s="32" t="s">
        <v>264</v>
      </c>
      <c r="G20" s="32"/>
      <c r="H20" s="32"/>
      <c r="I20" s="32"/>
      <c r="J20" s="32"/>
      <c r="K20" s="32"/>
      <c r="L20" s="32" t="s">
        <v>248</v>
      </c>
    </row>
    <row r="21" ht="24.95" hidden="1" customHeight="1" spans="1:12">
      <c r="A21" s="32"/>
      <c r="B21" s="32"/>
      <c r="C21" s="32"/>
      <c r="D21" s="32"/>
      <c r="E21" s="32" t="s">
        <v>257</v>
      </c>
      <c r="F21" s="32" t="s">
        <v>267</v>
      </c>
      <c r="G21" s="32" t="s">
        <v>265</v>
      </c>
      <c r="H21" s="32"/>
      <c r="I21" s="32" t="s">
        <v>266</v>
      </c>
      <c r="J21" s="32"/>
      <c r="K21" s="32"/>
      <c r="L21" s="32" t="s">
        <v>248</v>
      </c>
    </row>
    <row r="22" ht="24.95" hidden="1" customHeight="1" spans="1:12">
      <c r="A22" s="32"/>
      <c r="B22" s="32"/>
      <c r="C22" s="32"/>
      <c r="D22" s="32"/>
      <c r="E22" s="32" t="s">
        <v>270</v>
      </c>
      <c r="F22" s="32" t="s">
        <v>271</v>
      </c>
      <c r="G22" s="32" t="s">
        <v>272</v>
      </c>
      <c r="H22" s="32"/>
      <c r="I22" s="32" t="s">
        <v>273</v>
      </c>
      <c r="J22" s="32"/>
      <c r="K22" s="32"/>
      <c r="L22" s="32" t="s">
        <v>248</v>
      </c>
    </row>
    <row r="23" ht="24.95" customHeight="1" spans="1:12">
      <c r="A23" s="32" t="s">
        <v>241</v>
      </c>
      <c r="B23" s="32" t="s">
        <v>279</v>
      </c>
      <c r="C23" s="32">
        <v>17.8</v>
      </c>
      <c r="D23" s="32" t="s">
        <v>280</v>
      </c>
      <c r="E23" s="32" t="s">
        <v>244</v>
      </c>
      <c r="F23" s="32" t="s">
        <v>245</v>
      </c>
      <c r="G23" s="32" t="s">
        <v>281</v>
      </c>
      <c r="H23" s="32"/>
      <c r="I23" s="32" t="s">
        <v>280</v>
      </c>
      <c r="J23" s="32"/>
      <c r="K23" s="32"/>
      <c r="L23" s="32" t="s">
        <v>248</v>
      </c>
    </row>
    <row r="24" ht="24.95" customHeight="1" spans="1:12">
      <c r="A24" s="32"/>
      <c r="B24" s="32"/>
      <c r="C24" s="32"/>
      <c r="D24" s="32"/>
      <c r="E24" s="32" t="s">
        <v>244</v>
      </c>
      <c r="F24" s="32" t="s">
        <v>249</v>
      </c>
      <c r="G24" s="32" t="s">
        <v>282</v>
      </c>
      <c r="H24" s="32"/>
      <c r="I24" s="32" t="s">
        <v>282</v>
      </c>
      <c r="J24" s="32"/>
      <c r="K24" s="32"/>
      <c r="L24" s="32" t="s">
        <v>248</v>
      </c>
    </row>
    <row r="25" ht="24.95" customHeight="1" spans="1:12">
      <c r="A25" s="32"/>
      <c r="B25" s="32"/>
      <c r="C25" s="32"/>
      <c r="D25" s="32"/>
      <c r="E25" s="32" t="s">
        <v>244</v>
      </c>
      <c r="F25" s="32" t="s">
        <v>252</v>
      </c>
      <c r="G25" s="32" t="s">
        <v>253</v>
      </c>
      <c r="H25" s="32"/>
      <c r="I25" s="32" t="s">
        <v>253</v>
      </c>
      <c r="J25" s="32"/>
      <c r="K25" s="32"/>
      <c r="L25" s="32" t="s">
        <v>248</v>
      </c>
    </row>
    <row r="26" ht="3" customHeight="1" spans="1:12">
      <c r="A26" s="32"/>
      <c r="B26" s="32"/>
      <c r="C26" s="32"/>
      <c r="D26" s="32"/>
      <c r="E26" s="32" t="s">
        <v>244</v>
      </c>
      <c r="F26" s="32" t="s">
        <v>254</v>
      </c>
      <c r="G26" s="32" t="s">
        <v>255</v>
      </c>
      <c r="H26" s="32"/>
      <c r="I26" s="32" t="s">
        <v>283</v>
      </c>
      <c r="J26" s="32"/>
      <c r="K26" s="32"/>
      <c r="L26" s="32" t="s">
        <v>248</v>
      </c>
    </row>
    <row r="27" ht="21" hidden="1" customHeight="1" spans="1:12">
      <c r="A27" s="32"/>
      <c r="B27" s="32"/>
      <c r="C27" s="32"/>
      <c r="D27" s="32"/>
      <c r="E27" s="32" t="s">
        <v>257</v>
      </c>
      <c r="F27" s="32" t="s">
        <v>258</v>
      </c>
      <c r="G27" s="32" t="s">
        <v>284</v>
      </c>
      <c r="H27" s="32"/>
      <c r="I27" s="32" t="s">
        <v>285</v>
      </c>
      <c r="J27" s="32"/>
      <c r="K27" s="32"/>
      <c r="L27" s="32" t="s">
        <v>248</v>
      </c>
    </row>
    <row r="28" ht="24.95" hidden="1" customHeight="1" spans="1:12">
      <c r="A28" s="32"/>
      <c r="B28" s="32"/>
      <c r="C28" s="32"/>
      <c r="D28" s="32"/>
      <c r="E28" s="32" t="s">
        <v>257</v>
      </c>
      <c r="F28" s="32" t="s">
        <v>261</v>
      </c>
      <c r="G28" s="32" t="s">
        <v>286</v>
      </c>
      <c r="H28" s="32"/>
      <c r="I28" s="32" t="s">
        <v>287</v>
      </c>
      <c r="J28" s="32"/>
      <c r="K28" s="32"/>
      <c r="L28" s="32" t="s">
        <v>248</v>
      </c>
    </row>
    <row r="29" ht="24.95" hidden="1" customHeight="1" spans="1:12">
      <c r="A29" s="32"/>
      <c r="B29" s="32"/>
      <c r="C29" s="32"/>
      <c r="D29" s="32"/>
      <c r="E29" s="32" t="s">
        <v>257</v>
      </c>
      <c r="F29" s="32" t="s">
        <v>264</v>
      </c>
      <c r="G29" s="32" t="s">
        <v>288</v>
      </c>
      <c r="H29" s="32"/>
      <c r="I29" s="32" t="s">
        <v>289</v>
      </c>
      <c r="J29" s="32"/>
      <c r="K29" s="32"/>
      <c r="L29" s="32" t="s">
        <v>248</v>
      </c>
    </row>
    <row r="30" ht="24.95" hidden="1" customHeight="1" spans="1:12">
      <c r="A30" s="32"/>
      <c r="B30" s="32"/>
      <c r="C30" s="32"/>
      <c r="D30" s="32"/>
      <c r="E30" s="32" t="s">
        <v>257</v>
      </c>
      <c r="F30" s="32" t="s">
        <v>267</v>
      </c>
      <c r="G30" s="32"/>
      <c r="H30" s="32"/>
      <c r="I30" s="32"/>
      <c r="J30" s="32"/>
      <c r="K30" s="32"/>
      <c r="L30" s="32" t="s">
        <v>248</v>
      </c>
    </row>
    <row r="31" ht="24.95" hidden="1" customHeight="1" spans="1:12">
      <c r="A31" s="32"/>
      <c r="B31" s="32"/>
      <c r="C31" s="32"/>
      <c r="D31" s="32"/>
      <c r="E31" s="32" t="s">
        <v>270</v>
      </c>
      <c r="F31" s="32" t="s">
        <v>271</v>
      </c>
      <c r="G31" s="32" t="s">
        <v>290</v>
      </c>
      <c r="H31" s="32"/>
      <c r="I31" s="32" t="s">
        <v>291</v>
      </c>
      <c r="J31" s="32"/>
      <c r="K31" s="32"/>
      <c r="L31" s="32" t="s">
        <v>248</v>
      </c>
    </row>
    <row r="32" ht="38.1" customHeight="1" spans="1:12">
      <c r="A32" s="32" t="s">
        <v>241</v>
      </c>
      <c r="B32" s="32" t="s">
        <v>292</v>
      </c>
      <c r="C32" s="32" t="s">
        <v>293</v>
      </c>
      <c r="D32" s="32" t="s">
        <v>294</v>
      </c>
      <c r="E32" s="32" t="s">
        <v>244</v>
      </c>
      <c r="F32" s="32" t="s">
        <v>245</v>
      </c>
      <c r="G32" s="32" t="s">
        <v>295</v>
      </c>
      <c r="H32" s="32"/>
      <c r="I32" s="32" t="s">
        <v>296</v>
      </c>
      <c r="J32" s="32"/>
      <c r="K32" s="32"/>
      <c r="L32" s="32" t="s">
        <v>248</v>
      </c>
    </row>
    <row r="33" ht="38.1" customHeight="1" spans="1:12">
      <c r="A33" s="32"/>
      <c r="B33" s="32"/>
      <c r="C33" s="32"/>
      <c r="D33" s="32"/>
      <c r="E33" s="32" t="s">
        <v>244</v>
      </c>
      <c r="F33" s="32" t="s">
        <v>249</v>
      </c>
      <c r="G33" s="32" t="s">
        <v>297</v>
      </c>
      <c r="H33" s="32"/>
      <c r="I33" s="32"/>
      <c r="J33" s="32"/>
      <c r="K33" s="32"/>
      <c r="L33" s="32" t="s">
        <v>248</v>
      </c>
    </row>
    <row r="34" ht="6" customHeight="1" spans="1:12">
      <c r="A34" s="32"/>
      <c r="B34" s="32"/>
      <c r="C34" s="32"/>
      <c r="D34" s="32"/>
      <c r="E34" s="32" t="s">
        <v>244</v>
      </c>
      <c r="F34" s="32" t="s">
        <v>252</v>
      </c>
      <c r="G34" s="32" t="s">
        <v>253</v>
      </c>
      <c r="H34" s="32"/>
      <c r="I34" s="32" t="s">
        <v>253</v>
      </c>
      <c r="J34" s="32"/>
      <c r="K34" s="32"/>
      <c r="L34" s="32" t="s">
        <v>248</v>
      </c>
    </row>
    <row r="35" ht="38.1" hidden="1" customHeight="1" spans="1:12">
      <c r="A35" s="32"/>
      <c r="B35" s="32"/>
      <c r="C35" s="32"/>
      <c r="D35" s="32"/>
      <c r="E35" s="32" t="s">
        <v>244</v>
      </c>
      <c r="F35" s="32" t="s">
        <v>254</v>
      </c>
      <c r="G35" s="32" t="s">
        <v>255</v>
      </c>
      <c r="H35" s="32"/>
      <c r="I35" s="32" t="s">
        <v>298</v>
      </c>
      <c r="J35" s="32"/>
      <c r="K35" s="32"/>
      <c r="L35" s="32" t="s">
        <v>248</v>
      </c>
    </row>
    <row r="36" ht="38.1" hidden="1" customHeight="1" spans="1:12">
      <c r="A36" s="32"/>
      <c r="B36" s="32"/>
      <c r="C36" s="32"/>
      <c r="D36" s="32"/>
      <c r="E36" s="32" t="s">
        <v>257</v>
      </c>
      <c r="F36" s="32" t="s">
        <v>258</v>
      </c>
      <c r="G36" s="32"/>
      <c r="H36" s="32"/>
      <c r="I36" s="32"/>
      <c r="J36" s="32"/>
      <c r="K36" s="32"/>
      <c r="L36" s="32" t="s">
        <v>248</v>
      </c>
    </row>
    <row r="37" ht="38.1" hidden="1" customHeight="1" spans="1:12">
      <c r="A37" s="32"/>
      <c r="B37" s="32"/>
      <c r="C37" s="32"/>
      <c r="D37" s="32"/>
      <c r="E37" s="32" t="s">
        <v>257</v>
      </c>
      <c r="F37" s="32" t="s">
        <v>261</v>
      </c>
      <c r="G37" s="32"/>
      <c r="H37" s="32"/>
      <c r="I37" s="32"/>
      <c r="J37" s="32"/>
      <c r="K37" s="32"/>
      <c r="L37" s="32" t="s">
        <v>248</v>
      </c>
    </row>
    <row r="38" ht="38.1" hidden="1" customHeight="1" spans="1:12">
      <c r="A38" s="32"/>
      <c r="B38" s="32"/>
      <c r="C38" s="32"/>
      <c r="D38" s="32"/>
      <c r="E38" s="32" t="s">
        <v>257</v>
      </c>
      <c r="F38" s="32" t="s">
        <v>264</v>
      </c>
      <c r="G38" s="32" t="s">
        <v>299</v>
      </c>
      <c r="H38" s="32"/>
      <c r="I38" s="32" t="s">
        <v>300</v>
      </c>
      <c r="J38" s="32"/>
      <c r="K38" s="32"/>
      <c r="L38" s="32" t="s">
        <v>248</v>
      </c>
    </row>
    <row r="39" ht="38.1" hidden="1" customHeight="1" spans="1:12">
      <c r="A39" s="32"/>
      <c r="B39" s="32"/>
      <c r="C39" s="32"/>
      <c r="D39" s="32"/>
      <c r="E39" s="32" t="s">
        <v>257</v>
      </c>
      <c r="F39" s="32" t="s">
        <v>267</v>
      </c>
      <c r="G39" s="32" t="s">
        <v>301</v>
      </c>
      <c r="H39" s="32"/>
      <c r="I39" s="32" t="s">
        <v>302</v>
      </c>
      <c r="J39" s="32"/>
      <c r="K39" s="32"/>
      <c r="L39" s="32" t="s">
        <v>248</v>
      </c>
    </row>
    <row r="40" ht="38.1" hidden="1" customHeight="1" spans="1:12">
      <c r="A40" s="32"/>
      <c r="B40" s="32"/>
      <c r="C40" s="32"/>
      <c r="D40" s="32"/>
      <c r="E40" s="32" t="s">
        <v>270</v>
      </c>
      <c r="F40" s="32" t="s">
        <v>271</v>
      </c>
      <c r="G40" s="32" t="s">
        <v>303</v>
      </c>
      <c r="H40" s="32"/>
      <c r="I40" s="32" t="s">
        <v>304</v>
      </c>
      <c r="J40" s="32"/>
      <c r="K40" s="32"/>
      <c r="L40" s="32" t="s">
        <v>248</v>
      </c>
    </row>
    <row r="41" ht="38.1" customHeight="1" spans="1:12">
      <c r="A41" s="32" t="s">
        <v>241</v>
      </c>
      <c r="B41" s="32" t="s">
        <v>305</v>
      </c>
      <c r="C41" s="32" t="s">
        <v>293</v>
      </c>
      <c r="D41" s="32" t="s">
        <v>306</v>
      </c>
      <c r="E41" s="32" t="s">
        <v>244</v>
      </c>
      <c r="F41" s="32" t="s">
        <v>245</v>
      </c>
      <c r="G41" s="32" t="s">
        <v>307</v>
      </c>
      <c r="H41" s="32"/>
      <c r="I41" s="32" t="s">
        <v>296</v>
      </c>
      <c r="J41" s="32"/>
      <c r="K41" s="32"/>
      <c r="L41" s="32" t="s">
        <v>248</v>
      </c>
    </row>
    <row r="42" ht="38.1" customHeight="1" spans="1:12">
      <c r="A42" s="32"/>
      <c r="B42" s="32"/>
      <c r="C42" s="32"/>
      <c r="D42" s="32"/>
      <c r="E42" s="32" t="s">
        <v>244</v>
      </c>
      <c r="F42" s="32" t="s">
        <v>249</v>
      </c>
      <c r="G42" s="32" t="s">
        <v>297</v>
      </c>
      <c r="H42" s="32"/>
      <c r="I42" s="32" t="s">
        <v>297</v>
      </c>
      <c r="J42" s="32"/>
      <c r="K42" s="32"/>
      <c r="L42" s="32" t="s">
        <v>248</v>
      </c>
    </row>
    <row r="43" ht="16" customHeight="1" spans="1:12">
      <c r="A43" s="32"/>
      <c r="B43" s="32"/>
      <c r="C43" s="32"/>
      <c r="D43" s="32"/>
      <c r="E43" s="32" t="s">
        <v>244</v>
      </c>
      <c r="F43" s="32" t="s">
        <v>252</v>
      </c>
      <c r="G43" s="32" t="s">
        <v>253</v>
      </c>
      <c r="H43" s="32"/>
      <c r="I43" s="32" t="s">
        <v>253</v>
      </c>
      <c r="J43" s="32"/>
      <c r="K43" s="32"/>
      <c r="L43" s="32" t="s">
        <v>248</v>
      </c>
    </row>
    <row r="44" ht="38.1" hidden="1" customHeight="1" spans="1:12">
      <c r="A44" s="32"/>
      <c r="B44" s="32"/>
      <c r="C44" s="32"/>
      <c r="D44" s="32"/>
      <c r="E44" s="32" t="s">
        <v>244</v>
      </c>
      <c r="F44" s="32" t="s">
        <v>254</v>
      </c>
      <c r="G44" s="32" t="s">
        <v>255</v>
      </c>
      <c r="H44" s="32"/>
      <c r="I44" s="32" t="s">
        <v>298</v>
      </c>
      <c r="J44" s="32"/>
      <c r="K44" s="32"/>
      <c r="L44" s="32" t="s">
        <v>248</v>
      </c>
    </row>
    <row r="45" ht="3" hidden="1" customHeight="1" spans="1:12">
      <c r="A45" s="32"/>
      <c r="B45" s="32"/>
      <c r="C45" s="32"/>
      <c r="D45" s="32"/>
      <c r="E45" s="32" t="s">
        <v>257</v>
      </c>
      <c r="F45" s="32" t="s">
        <v>258</v>
      </c>
      <c r="G45" s="32" t="s">
        <v>308</v>
      </c>
      <c r="H45" s="32"/>
      <c r="I45" s="32" t="s">
        <v>309</v>
      </c>
      <c r="J45" s="32"/>
      <c r="K45" s="32"/>
      <c r="L45" s="32" t="s">
        <v>248</v>
      </c>
    </row>
    <row r="46" ht="38.1" hidden="1" customHeight="1" spans="1:12">
      <c r="A46" s="32"/>
      <c r="B46" s="32"/>
      <c r="C46" s="32"/>
      <c r="D46" s="32"/>
      <c r="E46" s="32" t="s">
        <v>257</v>
      </c>
      <c r="F46" s="32" t="s">
        <v>261</v>
      </c>
      <c r="G46" s="32" t="s">
        <v>310</v>
      </c>
      <c r="H46" s="32"/>
      <c r="I46" s="32" t="s">
        <v>310</v>
      </c>
      <c r="J46" s="32"/>
      <c r="K46" s="32"/>
      <c r="L46" s="32" t="s">
        <v>248</v>
      </c>
    </row>
    <row r="47" ht="38.1" hidden="1" customHeight="1" spans="1:12">
      <c r="A47" s="32"/>
      <c r="B47" s="32"/>
      <c r="C47" s="32"/>
      <c r="D47" s="32"/>
      <c r="E47" s="32" t="s">
        <v>257</v>
      </c>
      <c r="F47" s="32" t="s">
        <v>264</v>
      </c>
      <c r="G47" s="32" t="s">
        <v>311</v>
      </c>
      <c r="H47" s="32"/>
      <c r="I47" s="32" t="s">
        <v>312</v>
      </c>
      <c r="J47" s="32"/>
      <c r="K47" s="32"/>
      <c r="L47" s="32" t="s">
        <v>248</v>
      </c>
    </row>
    <row r="48" ht="38.1" hidden="1" customHeight="1" spans="1:12">
      <c r="A48" s="32"/>
      <c r="B48" s="32"/>
      <c r="C48" s="32"/>
      <c r="D48" s="32"/>
      <c r="E48" s="32" t="s">
        <v>257</v>
      </c>
      <c r="F48" s="32" t="s">
        <v>267</v>
      </c>
      <c r="G48" s="32" t="s">
        <v>313</v>
      </c>
      <c r="H48" s="32"/>
      <c r="I48" s="32" t="s">
        <v>302</v>
      </c>
      <c r="J48" s="32"/>
      <c r="K48" s="32"/>
      <c r="L48" s="32" t="s">
        <v>248</v>
      </c>
    </row>
    <row r="49" ht="38.1" hidden="1" customHeight="1" spans="1:12">
      <c r="A49" s="32"/>
      <c r="B49" s="32"/>
      <c r="C49" s="32"/>
      <c r="D49" s="32"/>
      <c r="E49" s="32" t="s">
        <v>270</v>
      </c>
      <c r="F49" s="32" t="s">
        <v>271</v>
      </c>
      <c r="G49" s="32" t="s">
        <v>314</v>
      </c>
      <c r="H49" s="32"/>
      <c r="I49" s="32" t="s">
        <v>304</v>
      </c>
      <c r="J49" s="32"/>
      <c r="K49" s="32"/>
      <c r="L49" s="32" t="s">
        <v>248</v>
      </c>
    </row>
    <row r="50" ht="38.1" customHeight="1" spans="1:12">
      <c r="A50" s="32" t="s">
        <v>241</v>
      </c>
      <c r="B50" s="32" t="s">
        <v>315</v>
      </c>
      <c r="C50" s="32">
        <v>7</v>
      </c>
      <c r="D50" s="32" t="s">
        <v>316</v>
      </c>
      <c r="E50" s="32" t="s">
        <v>244</v>
      </c>
      <c r="F50" s="32" t="s">
        <v>245</v>
      </c>
      <c r="G50" s="32" t="s">
        <v>317</v>
      </c>
      <c r="H50" s="32"/>
      <c r="I50" s="32" t="s">
        <v>318</v>
      </c>
      <c r="J50" s="32"/>
      <c r="K50" s="32"/>
      <c r="L50" s="32" t="s">
        <v>248</v>
      </c>
    </row>
    <row r="51" ht="38.1" customHeight="1" spans="1:12">
      <c r="A51" s="32"/>
      <c r="B51" s="32"/>
      <c r="C51" s="32"/>
      <c r="D51" s="32"/>
      <c r="E51" s="32" t="s">
        <v>244</v>
      </c>
      <c r="F51" s="32" t="s">
        <v>249</v>
      </c>
      <c r="G51" s="32" t="s">
        <v>319</v>
      </c>
      <c r="H51" s="32"/>
      <c r="I51" s="32" t="s">
        <v>320</v>
      </c>
      <c r="J51" s="32"/>
      <c r="K51" s="32"/>
      <c r="L51" s="32" t="s">
        <v>248</v>
      </c>
    </row>
    <row r="52" ht="3" customHeight="1" spans="1:12">
      <c r="A52" s="32"/>
      <c r="B52" s="32"/>
      <c r="C52" s="32"/>
      <c r="D52" s="32"/>
      <c r="E52" s="32" t="s">
        <v>244</v>
      </c>
      <c r="F52" s="32" t="s">
        <v>252</v>
      </c>
      <c r="G52" s="32" t="s">
        <v>253</v>
      </c>
      <c r="H52" s="32"/>
      <c r="I52" s="32" t="s">
        <v>253</v>
      </c>
      <c r="J52" s="32"/>
      <c r="K52" s="32"/>
      <c r="L52" s="32" t="s">
        <v>248</v>
      </c>
    </row>
    <row r="53" ht="8" hidden="1" customHeight="1" spans="1:12">
      <c r="A53" s="32"/>
      <c r="B53" s="32"/>
      <c r="C53" s="32"/>
      <c r="D53" s="32"/>
      <c r="E53" s="32" t="s">
        <v>244</v>
      </c>
      <c r="F53" s="32" t="s">
        <v>254</v>
      </c>
      <c r="G53" s="32" t="s">
        <v>255</v>
      </c>
      <c r="H53" s="32"/>
      <c r="I53" s="32" t="s">
        <v>321</v>
      </c>
      <c r="J53" s="32"/>
      <c r="K53" s="32"/>
      <c r="L53" s="32" t="s">
        <v>248</v>
      </c>
    </row>
    <row r="54" ht="38.1" hidden="1" customHeight="1" spans="1:12">
      <c r="A54" s="32"/>
      <c r="B54" s="32"/>
      <c r="C54" s="32"/>
      <c r="D54" s="32"/>
      <c r="E54" s="32" t="s">
        <v>257</v>
      </c>
      <c r="F54" s="32" t="s">
        <v>258</v>
      </c>
      <c r="G54" s="32" t="s">
        <v>322</v>
      </c>
      <c r="H54" s="32"/>
      <c r="I54" s="32" t="s">
        <v>323</v>
      </c>
      <c r="J54" s="32"/>
      <c r="K54" s="32"/>
      <c r="L54" s="32" t="s">
        <v>248</v>
      </c>
    </row>
    <row r="55" ht="38.1" hidden="1" customHeight="1" spans="1:12">
      <c r="A55" s="32"/>
      <c r="B55" s="32"/>
      <c r="C55" s="32"/>
      <c r="D55" s="32"/>
      <c r="E55" s="32" t="s">
        <v>257</v>
      </c>
      <c r="F55" s="32" t="s">
        <v>261</v>
      </c>
      <c r="G55" s="32" t="s">
        <v>324</v>
      </c>
      <c r="H55" s="32"/>
      <c r="I55" s="32" t="s">
        <v>325</v>
      </c>
      <c r="J55" s="32"/>
      <c r="K55" s="32"/>
      <c r="L55" s="32" t="s">
        <v>248</v>
      </c>
    </row>
    <row r="56" ht="38.1" hidden="1" customHeight="1" spans="1:12">
      <c r="A56" s="32"/>
      <c r="B56" s="32"/>
      <c r="C56" s="32"/>
      <c r="D56" s="32"/>
      <c r="E56" s="32" t="s">
        <v>257</v>
      </c>
      <c r="F56" s="32" t="s">
        <v>264</v>
      </c>
      <c r="G56" s="32"/>
      <c r="H56" s="32"/>
      <c r="I56" s="32"/>
      <c r="J56" s="32"/>
      <c r="K56" s="32"/>
      <c r="L56" s="32" t="s">
        <v>248</v>
      </c>
    </row>
    <row r="57" ht="38.1" hidden="1" customHeight="1" spans="1:12">
      <c r="A57" s="32"/>
      <c r="B57" s="32"/>
      <c r="C57" s="32"/>
      <c r="D57" s="32"/>
      <c r="E57" s="32" t="s">
        <v>257</v>
      </c>
      <c r="F57" s="32" t="s">
        <v>267</v>
      </c>
      <c r="G57" s="32" t="s">
        <v>326</v>
      </c>
      <c r="H57" s="32"/>
      <c r="I57" s="32" t="s">
        <v>326</v>
      </c>
      <c r="J57" s="32"/>
      <c r="K57" s="32"/>
      <c r="L57" s="32" t="s">
        <v>248</v>
      </c>
    </row>
    <row r="58" ht="38.1" hidden="1" customHeight="1" spans="1:12">
      <c r="A58" s="32"/>
      <c r="B58" s="32"/>
      <c r="C58" s="32"/>
      <c r="D58" s="32"/>
      <c r="E58" s="32" t="s">
        <v>270</v>
      </c>
      <c r="F58" s="32" t="s">
        <v>271</v>
      </c>
      <c r="G58" s="32" t="s">
        <v>327</v>
      </c>
      <c r="H58" s="32"/>
      <c r="I58" s="32" t="s">
        <v>291</v>
      </c>
      <c r="J58" s="32"/>
      <c r="K58" s="32"/>
      <c r="L58" s="32" t="s">
        <v>248</v>
      </c>
    </row>
    <row r="59" ht="38.1" customHeight="1" spans="1:12">
      <c r="A59" s="32" t="s">
        <v>241</v>
      </c>
      <c r="B59" s="32" t="s">
        <v>328</v>
      </c>
      <c r="C59" s="32">
        <v>3</v>
      </c>
      <c r="D59" s="32" t="s">
        <v>329</v>
      </c>
      <c r="E59" s="32" t="s">
        <v>244</v>
      </c>
      <c r="F59" s="32" t="s">
        <v>245</v>
      </c>
      <c r="G59" s="32" t="s">
        <v>330</v>
      </c>
      <c r="H59" s="32"/>
      <c r="I59" s="32" t="s">
        <v>331</v>
      </c>
      <c r="J59" s="32"/>
      <c r="K59" s="32"/>
      <c r="L59" s="32" t="s">
        <v>248</v>
      </c>
    </row>
    <row r="60" ht="38.1" customHeight="1" spans="1:12">
      <c r="A60" s="32"/>
      <c r="B60" s="32"/>
      <c r="C60" s="32"/>
      <c r="D60" s="32"/>
      <c r="E60" s="32" t="s">
        <v>244</v>
      </c>
      <c r="F60" s="32" t="s">
        <v>249</v>
      </c>
      <c r="G60" s="32" t="s">
        <v>297</v>
      </c>
      <c r="H60" s="32"/>
      <c r="I60" s="32" t="s">
        <v>297</v>
      </c>
      <c r="J60" s="32"/>
      <c r="K60" s="32"/>
      <c r="L60" s="32" t="s">
        <v>248</v>
      </c>
    </row>
    <row r="61" ht="8" customHeight="1" spans="1:12">
      <c r="A61" s="32"/>
      <c r="B61" s="32"/>
      <c r="C61" s="32"/>
      <c r="D61" s="32"/>
      <c r="E61" s="32" t="s">
        <v>244</v>
      </c>
      <c r="F61" s="32" t="s">
        <v>252</v>
      </c>
      <c r="G61" s="32" t="s">
        <v>253</v>
      </c>
      <c r="H61" s="32"/>
      <c r="I61" s="32" t="s">
        <v>253</v>
      </c>
      <c r="J61" s="32"/>
      <c r="K61" s="32"/>
      <c r="L61" s="32" t="s">
        <v>248</v>
      </c>
    </row>
    <row r="62" ht="9" hidden="1" customHeight="1" spans="1:12">
      <c r="A62" s="32"/>
      <c r="B62" s="32"/>
      <c r="C62" s="32"/>
      <c r="D62" s="32"/>
      <c r="E62" s="32" t="s">
        <v>244</v>
      </c>
      <c r="F62" s="32" t="s">
        <v>254</v>
      </c>
      <c r="G62" s="32" t="s">
        <v>332</v>
      </c>
      <c r="H62" s="32"/>
      <c r="I62" s="32" t="s">
        <v>333</v>
      </c>
      <c r="J62" s="32"/>
      <c r="K62" s="32"/>
      <c r="L62" s="32" t="s">
        <v>248</v>
      </c>
    </row>
    <row r="63" ht="38.1" hidden="1" customHeight="1" spans="1:12">
      <c r="A63" s="32"/>
      <c r="B63" s="32"/>
      <c r="C63" s="32"/>
      <c r="D63" s="32"/>
      <c r="E63" s="32" t="s">
        <v>257</v>
      </c>
      <c r="F63" s="32" t="s">
        <v>258</v>
      </c>
      <c r="G63" s="32" t="s">
        <v>334</v>
      </c>
      <c r="H63" s="32"/>
      <c r="I63" s="32" t="s">
        <v>335</v>
      </c>
      <c r="J63" s="32"/>
      <c r="K63" s="32"/>
      <c r="L63" s="32" t="s">
        <v>248</v>
      </c>
    </row>
    <row r="64" ht="38.1" hidden="1" customHeight="1" spans="1:12">
      <c r="A64" s="32"/>
      <c r="B64" s="32"/>
      <c r="C64" s="32"/>
      <c r="D64" s="32"/>
      <c r="E64" s="32" t="s">
        <v>257</v>
      </c>
      <c r="F64" s="32" t="s">
        <v>261</v>
      </c>
      <c r="G64" s="32"/>
      <c r="H64" s="32"/>
      <c r="I64" s="32"/>
      <c r="J64" s="32"/>
      <c r="K64" s="32"/>
      <c r="L64" s="32" t="s">
        <v>248</v>
      </c>
    </row>
    <row r="65" ht="38.1" hidden="1" customHeight="1" spans="1:12">
      <c r="A65" s="32"/>
      <c r="B65" s="32"/>
      <c r="C65" s="32"/>
      <c r="D65" s="32"/>
      <c r="E65" s="32" t="s">
        <v>257</v>
      </c>
      <c r="F65" s="32" t="s">
        <v>264</v>
      </c>
      <c r="G65" s="32" t="s">
        <v>336</v>
      </c>
      <c r="H65" s="32"/>
      <c r="I65" s="32" t="s">
        <v>302</v>
      </c>
      <c r="J65" s="32"/>
      <c r="K65" s="32"/>
      <c r="L65" s="32" t="s">
        <v>248</v>
      </c>
    </row>
    <row r="66" ht="38.1" hidden="1" customHeight="1" spans="1:12">
      <c r="A66" s="32"/>
      <c r="B66" s="32"/>
      <c r="C66" s="32"/>
      <c r="D66" s="32"/>
      <c r="E66" s="32" t="s">
        <v>257</v>
      </c>
      <c r="F66" s="32" t="s">
        <v>267</v>
      </c>
      <c r="G66" s="32"/>
      <c r="H66" s="32"/>
      <c r="I66" s="32"/>
      <c r="J66" s="32"/>
      <c r="K66" s="32"/>
      <c r="L66" s="32" t="s">
        <v>248</v>
      </c>
    </row>
    <row r="67" ht="38.1" hidden="1" customHeight="1" spans="1:12">
      <c r="A67" s="32"/>
      <c r="B67" s="32"/>
      <c r="C67" s="32"/>
      <c r="D67" s="32"/>
      <c r="E67" s="32" t="s">
        <v>270</v>
      </c>
      <c r="F67" s="32" t="s">
        <v>271</v>
      </c>
      <c r="G67" s="32" t="s">
        <v>314</v>
      </c>
      <c r="H67" s="32"/>
      <c r="I67" s="32" t="s">
        <v>337</v>
      </c>
      <c r="J67" s="32"/>
      <c r="K67" s="32"/>
      <c r="L67" s="32" t="s">
        <v>248</v>
      </c>
    </row>
    <row r="68" ht="38.1" customHeight="1" spans="1:12">
      <c r="A68" s="32" t="s">
        <v>338</v>
      </c>
      <c r="B68" s="32" t="s">
        <v>339</v>
      </c>
      <c r="C68" s="32">
        <v>8</v>
      </c>
      <c r="D68" s="32" t="s">
        <v>340</v>
      </c>
      <c r="E68" s="32" t="s">
        <v>244</v>
      </c>
      <c r="F68" s="32" t="s">
        <v>245</v>
      </c>
      <c r="G68" s="32" t="s">
        <v>341</v>
      </c>
      <c r="H68" s="32"/>
      <c r="I68" s="32" t="s">
        <v>342</v>
      </c>
      <c r="J68" s="32"/>
      <c r="K68" s="32"/>
      <c r="L68" s="32" t="s">
        <v>248</v>
      </c>
    </row>
    <row r="69" ht="38.1" customHeight="1" spans="1:12">
      <c r="A69" s="32"/>
      <c r="B69" s="32"/>
      <c r="C69" s="32"/>
      <c r="D69" s="32"/>
      <c r="E69" s="32" t="s">
        <v>244</v>
      </c>
      <c r="F69" s="32" t="s">
        <v>249</v>
      </c>
      <c r="G69" s="32" t="s">
        <v>343</v>
      </c>
      <c r="H69" s="32"/>
      <c r="I69" s="32" t="s">
        <v>344</v>
      </c>
      <c r="J69" s="32"/>
      <c r="K69" s="32"/>
      <c r="L69" s="32" t="s">
        <v>248</v>
      </c>
    </row>
    <row r="70" ht="38.1" customHeight="1" spans="1:12">
      <c r="A70" s="32"/>
      <c r="B70" s="32"/>
      <c r="C70" s="32"/>
      <c r="D70" s="32"/>
      <c r="E70" s="32" t="s">
        <v>244</v>
      </c>
      <c r="F70" s="32" t="s">
        <v>252</v>
      </c>
      <c r="G70" s="32" t="s">
        <v>345</v>
      </c>
      <c r="H70" s="32"/>
      <c r="I70" s="32" t="s">
        <v>253</v>
      </c>
      <c r="J70" s="32"/>
      <c r="K70" s="32"/>
      <c r="L70" s="32" t="s">
        <v>248</v>
      </c>
    </row>
    <row r="71" ht="6" customHeight="1" spans="1:12">
      <c r="A71" s="32"/>
      <c r="B71" s="32"/>
      <c r="C71" s="32"/>
      <c r="D71" s="32"/>
      <c r="E71" s="32" t="s">
        <v>244</v>
      </c>
      <c r="F71" s="32" t="s">
        <v>254</v>
      </c>
      <c r="G71" s="32" t="s">
        <v>346</v>
      </c>
      <c r="H71" s="32"/>
      <c r="I71" s="32" t="s">
        <v>347</v>
      </c>
      <c r="J71" s="32"/>
      <c r="K71" s="32"/>
      <c r="L71" s="32" t="s">
        <v>248</v>
      </c>
    </row>
    <row r="72" ht="74" hidden="1" customHeight="1" spans="1:12">
      <c r="A72" s="32"/>
      <c r="B72" s="32"/>
      <c r="C72" s="32"/>
      <c r="D72" s="32"/>
      <c r="E72" s="32" t="s">
        <v>257</v>
      </c>
      <c r="F72" s="32" t="s">
        <v>258</v>
      </c>
      <c r="G72" s="32" t="s">
        <v>348</v>
      </c>
      <c r="H72" s="32"/>
      <c r="I72" s="32">
        <v>0.9</v>
      </c>
      <c r="J72" s="32"/>
      <c r="K72" s="32"/>
      <c r="L72" s="32" t="s">
        <v>248</v>
      </c>
    </row>
    <row r="73" ht="38.1" hidden="1" customHeight="1" spans="1:12">
      <c r="A73" s="32"/>
      <c r="B73" s="32"/>
      <c r="C73" s="32"/>
      <c r="D73" s="32"/>
      <c r="E73" s="32" t="s">
        <v>257</v>
      </c>
      <c r="F73" s="32" t="s">
        <v>261</v>
      </c>
      <c r="G73" s="32" t="s">
        <v>349</v>
      </c>
      <c r="H73" s="32"/>
      <c r="I73" s="32" t="s">
        <v>350</v>
      </c>
      <c r="J73" s="32"/>
      <c r="K73" s="32"/>
      <c r="L73" s="32" t="s">
        <v>248</v>
      </c>
    </row>
    <row r="74" ht="38.1" hidden="1" customHeight="1" spans="1:1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</row>
    <row r="75" ht="38.1" hidden="1" customHeight="1" spans="1:1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</row>
    <row r="76" ht="38.1" hidden="1" customHeight="1" spans="1:12">
      <c r="A76" s="32"/>
      <c r="B76" s="32"/>
      <c r="C76" s="32"/>
      <c r="D76" s="32"/>
      <c r="E76" s="32" t="s">
        <v>270</v>
      </c>
      <c r="F76" s="32" t="s">
        <v>271</v>
      </c>
      <c r="G76" s="32" t="s">
        <v>303</v>
      </c>
      <c r="H76" s="32"/>
      <c r="I76" s="32" t="s">
        <v>350</v>
      </c>
      <c r="J76" s="32"/>
      <c r="K76" s="32"/>
      <c r="L76" s="32" t="s">
        <v>248</v>
      </c>
    </row>
    <row r="77" ht="38.1" customHeight="1" spans="1:12">
      <c r="A77" s="32" t="s">
        <v>338</v>
      </c>
      <c r="B77" s="32" t="s">
        <v>351</v>
      </c>
      <c r="C77" s="32">
        <v>2</v>
      </c>
      <c r="D77" s="32" t="s">
        <v>352</v>
      </c>
      <c r="E77" s="32" t="s">
        <v>244</v>
      </c>
      <c r="F77" s="32" t="s">
        <v>245</v>
      </c>
      <c r="G77" s="32" t="s">
        <v>353</v>
      </c>
      <c r="H77" s="32"/>
      <c r="I77" s="32" t="s">
        <v>344</v>
      </c>
      <c r="J77" s="32"/>
      <c r="K77" s="32"/>
      <c r="L77" s="32" t="s">
        <v>248</v>
      </c>
    </row>
    <row r="78" ht="38.1" customHeight="1" spans="1:12">
      <c r="A78" s="32"/>
      <c r="B78" s="32"/>
      <c r="C78" s="32"/>
      <c r="D78" s="32"/>
      <c r="E78" s="32" t="s">
        <v>244</v>
      </c>
      <c r="F78" s="32" t="s">
        <v>249</v>
      </c>
      <c r="G78" s="32" t="s">
        <v>354</v>
      </c>
      <c r="H78" s="32"/>
      <c r="I78" s="32">
        <v>1</v>
      </c>
      <c r="J78" s="32"/>
      <c r="K78" s="32"/>
      <c r="L78" s="32" t="s">
        <v>248</v>
      </c>
    </row>
    <row r="79" ht="25" customHeight="1" spans="1:12">
      <c r="A79" s="32"/>
      <c r="B79" s="32"/>
      <c r="C79" s="32"/>
      <c r="D79" s="32"/>
      <c r="E79" s="32" t="s">
        <v>244</v>
      </c>
      <c r="F79" s="32" t="s">
        <v>252</v>
      </c>
      <c r="G79" s="32" t="s">
        <v>253</v>
      </c>
      <c r="H79" s="32"/>
      <c r="I79" s="32" t="s">
        <v>355</v>
      </c>
      <c r="J79" s="32"/>
      <c r="K79" s="32"/>
      <c r="L79" s="32" t="s">
        <v>248</v>
      </c>
    </row>
    <row r="80" ht="38.1" hidden="1" customHeight="1" spans="1:12">
      <c r="A80" s="32"/>
      <c r="B80" s="32"/>
      <c r="C80" s="32"/>
      <c r="D80" s="32"/>
      <c r="E80" s="32" t="s">
        <v>244</v>
      </c>
      <c r="F80" s="32" t="s">
        <v>254</v>
      </c>
      <c r="G80" s="32" t="s">
        <v>346</v>
      </c>
      <c r="H80" s="32"/>
      <c r="I80" s="32" t="s">
        <v>347</v>
      </c>
      <c r="J80" s="32"/>
      <c r="K80" s="32"/>
      <c r="L80" s="32" t="s">
        <v>248</v>
      </c>
    </row>
    <row r="81" ht="38.1" hidden="1" customHeight="1" spans="1:12">
      <c r="A81" s="32"/>
      <c r="B81" s="32"/>
      <c r="C81" s="32"/>
      <c r="D81" s="32"/>
      <c r="E81" s="32" t="s">
        <v>257</v>
      </c>
      <c r="F81" s="32" t="s">
        <v>261</v>
      </c>
      <c r="G81" s="32" t="s">
        <v>356</v>
      </c>
      <c r="H81" s="32"/>
      <c r="I81" s="32" t="s">
        <v>350</v>
      </c>
      <c r="J81" s="32"/>
      <c r="K81" s="32"/>
      <c r="L81" s="32" t="s">
        <v>248</v>
      </c>
    </row>
    <row r="82" ht="38.1" hidden="1" customHeight="1" spans="1:12">
      <c r="A82" s="32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</row>
    <row r="83" ht="38.1" hidden="1" customHeight="1" spans="1:12">
      <c r="A83" s="32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</row>
    <row r="84" ht="38.1" hidden="1" customHeight="1" spans="1:12">
      <c r="A84" s="32"/>
      <c r="B84" s="32"/>
      <c r="C84" s="32"/>
      <c r="D84" s="32"/>
      <c r="E84" s="32" t="s">
        <v>270</v>
      </c>
      <c r="F84" s="32" t="s">
        <v>271</v>
      </c>
      <c r="G84" s="32" t="s">
        <v>303</v>
      </c>
      <c r="H84" s="32"/>
      <c r="I84" s="32" t="s">
        <v>350</v>
      </c>
      <c r="J84" s="32"/>
      <c r="K84" s="32"/>
      <c r="L84" s="32" t="s">
        <v>248</v>
      </c>
    </row>
    <row r="85" ht="38.1" hidden="1" customHeight="1" spans="1:12">
      <c r="A85" s="32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</row>
    <row r="86" ht="38.1" customHeight="1" spans="1:4">
      <c r="A86" s="34"/>
      <c r="B86" s="34"/>
      <c r="C86" s="24"/>
      <c r="D86" s="24"/>
    </row>
  </sheetData>
  <mergeCells count="112">
    <mergeCell ref="A2:L2"/>
    <mergeCell ref="A3:D3"/>
    <mergeCell ref="J3:L3"/>
    <mergeCell ref="A86:L86"/>
    <mergeCell ref="A5:A13"/>
    <mergeCell ref="A14:A22"/>
    <mergeCell ref="A23:A31"/>
    <mergeCell ref="A32:A40"/>
    <mergeCell ref="A41:A49"/>
    <mergeCell ref="A50:A58"/>
    <mergeCell ref="A59:A67"/>
    <mergeCell ref="A68:A76"/>
    <mergeCell ref="A77:A85"/>
    <mergeCell ref="B5:B13"/>
    <mergeCell ref="B14:B22"/>
    <mergeCell ref="B23:B31"/>
    <mergeCell ref="B32:B40"/>
    <mergeCell ref="B41:B49"/>
    <mergeCell ref="B50:B58"/>
    <mergeCell ref="B59:B67"/>
    <mergeCell ref="B68:B76"/>
    <mergeCell ref="B77:B85"/>
    <mergeCell ref="C5:C13"/>
    <mergeCell ref="C14:C22"/>
    <mergeCell ref="C23:C31"/>
    <mergeCell ref="C32:C40"/>
    <mergeCell ref="C41:C49"/>
    <mergeCell ref="C50:C58"/>
    <mergeCell ref="C59:C67"/>
    <mergeCell ref="C68:C76"/>
    <mergeCell ref="C77:C85"/>
    <mergeCell ref="D5:D13"/>
    <mergeCell ref="D14:D22"/>
    <mergeCell ref="D23:D31"/>
    <mergeCell ref="D32:D40"/>
    <mergeCell ref="D41:D49"/>
    <mergeCell ref="D50:D58"/>
    <mergeCell ref="D59:D67"/>
    <mergeCell ref="D68:D76"/>
    <mergeCell ref="D77:D85"/>
    <mergeCell ref="E5:E13"/>
    <mergeCell ref="E14:E22"/>
    <mergeCell ref="E23:E31"/>
    <mergeCell ref="E32:E40"/>
    <mergeCell ref="E41:E49"/>
    <mergeCell ref="E50:E58"/>
    <mergeCell ref="E59:E67"/>
    <mergeCell ref="E68:E76"/>
    <mergeCell ref="E77:E85"/>
    <mergeCell ref="F5:F13"/>
    <mergeCell ref="F14:F22"/>
    <mergeCell ref="F23:F31"/>
    <mergeCell ref="F32:F40"/>
    <mergeCell ref="F41:F49"/>
    <mergeCell ref="F50:F58"/>
    <mergeCell ref="F59:F67"/>
    <mergeCell ref="F68:F76"/>
    <mergeCell ref="F77:F85"/>
    <mergeCell ref="G5:G13"/>
    <mergeCell ref="G14:G22"/>
    <mergeCell ref="G23:G31"/>
    <mergeCell ref="G32:G40"/>
    <mergeCell ref="G41:G49"/>
    <mergeCell ref="G50:G58"/>
    <mergeCell ref="G59:G67"/>
    <mergeCell ref="G68:G76"/>
    <mergeCell ref="G77:G85"/>
    <mergeCell ref="H5:H13"/>
    <mergeCell ref="H14:H22"/>
    <mergeCell ref="H23:H31"/>
    <mergeCell ref="H32:H40"/>
    <mergeCell ref="H41:H49"/>
    <mergeCell ref="H50:H58"/>
    <mergeCell ref="H59:H67"/>
    <mergeCell ref="H68:H76"/>
    <mergeCell ref="H77:H85"/>
    <mergeCell ref="I5:I13"/>
    <mergeCell ref="I14:I22"/>
    <mergeCell ref="I23:I31"/>
    <mergeCell ref="I32:I40"/>
    <mergeCell ref="I41:I49"/>
    <mergeCell ref="I50:I58"/>
    <mergeCell ref="I59:I67"/>
    <mergeCell ref="I68:I76"/>
    <mergeCell ref="I77:I85"/>
    <mergeCell ref="J5:J13"/>
    <mergeCell ref="J14:J22"/>
    <mergeCell ref="J23:J31"/>
    <mergeCell ref="J32:J40"/>
    <mergeCell ref="J41:J49"/>
    <mergeCell ref="J50:J58"/>
    <mergeCell ref="J59:J67"/>
    <mergeCell ref="J68:J76"/>
    <mergeCell ref="J77:J85"/>
    <mergeCell ref="K5:K13"/>
    <mergeCell ref="K14:K22"/>
    <mergeCell ref="K23:K31"/>
    <mergeCell ref="K32:K40"/>
    <mergeCell ref="K41:K49"/>
    <mergeCell ref="K50:K58"/>
    <mergeCell ref="K59:K67"/>
    <mergeCell ref="K68:K76"/>
    <mergeCell ref="K77:K85"/>
    <mergeCell ref="L5:L13"/>
    <mergeCell ref="L14:L22"/>
    <mergeCell ref="L23:L31"/>
    <mergeCell ref="L32:L40"/>
    <mergeCell ref="L41:L49"/>
    <mergeCell ref="L50:L58"/>
    <mergeCell ref="L59:L67"/>
    <mergeCell ref="L68:L76"/>
    <mergeCell ref="L77:L85"/>
  </mergeCells>
  <dataValidations count="1">
    <dataValidation type="list" allowBlank="1" showInputMessage="1" showErrorMessage="1" sqref="L76 L80 L84 L5:L67 L68:L73 L77:L79 L81:L83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opLeftCell="A13" workbookViewId="0">
      <selection activeCell="M27" sqref="M27"/>
    </sheetView>
  </sheetViews>
  <sheetFormatPr defaultColWidth="10" defaultRowHeight="13.5"/>
  <cols>
    <col min="1" max="1" width="5.75" style="1" customWidth="1"/>
    <col min="2" max="2" width="10.625" style="1" customWidth="1"/>
    <col min="3" max="3" width="10.25" style="1" customWidth="1"/>
    <col min="4" max="4" width="11.625" style="1" customWidth="1"/>
    <col min="5" max="7" width="9.625" style="1" customWidth="1"/>
    <col min="8" max="8" width="27.75" style="1" customWidth="1"/>
    <col min="9" max="9" width="9.75" style="1" customWidth="1"/>
    <col min="10" max="16382" width="10" style="1"/>
  </cols>
  <sheetData>
    <row r="1" ht="24.95" customHeight="1" spans="1:1">
      <c r="A1" s="2" t="s">
        <v>357</v>
      </c>
    </row>
    <row r="2" ht="27" customHeight="1" spans="1:8">
      <c r="A2" s="3" t="s">
        <v>358</v>
      </c>
      <c r="B2" s="3"/>
      <c r="C2" s="3"/>
      <c r="D2" s="3"/>
      <c r="E2" s="3"/>
      <c r="F2" s="3"/>
      <c r="G2" s="3"/>
      <c r="H2" s="3"/>
    </row>
    <row r="3" ht="26.45" customHeight="1" spans="1:8">
      <c r="A3" s="4" t="s">
        <v>359</v>
      </c>
      <c r="B3" s="4"/>
      <c r="C3" s="4"/>
      <c r="D3" s="4"/>
      <c r="E3" s="4"/>
      <c r="F3" s="4"/>
      <c r="G3" s="4"/>
      <c r="H3" s="4"/>
    </row>
    <row r="4" ht="26.45" customHeight="1" spans="1:8">
      <c r="A4" s="5" t="s">
        <v>360</v>
      </c>
      <c r="B4" s="5"/>
      <c r="C4" s="5"/>
      <c r="D4" s="6" t="s">
        <v>74</v>
      </c>
      <c r="E4" s="6"/>
      <c r="F4" s="6"/>
      <c r="G4" s="6"/>
      <c r="H4" s="6"/>
    </row>
    <row r="5" ht="26.45" customHeight="1" spans="1:8">
      <c r="A5" s="5" t="s">
        <v>361</v>
      </c>
      <c r="B5" s="5" t="s">
        <v>362</v>
      </c>
      <c r="C5" s="5"/>
      <c r="D5" s="5" t="s">
        <v>363</v>
      </c>
      <c r="E5" s="5"/>
      <c r="F5" s="5"/>
      <c r="G5" s="5"/>
      <c r="H5" s="5"/>
    </row>
    <row r="6" ht="26.45" customHeight="1" spans="1:8">
      <c r="A6" s="5"/>
      <c r="B6" s="6" t="s">
        <v>77</v>
      </c>
      <c r="C6" s="6"/>
      <c r="D6" s="6" t="s">
        <v>364</v>
      </c>
      <c r="E6" s="6"/>
      <c r="F6" s="6"/>
      <c r="G6" s="6"/>
      <c r="H6" s="6"/>
    </row>
    <row r="7" ht="26.45" customHeight="1" spans="1:8">
      <c r="A7" s="5"/>
      <c r="B7" s="7" t="s">
        <v>78</v>
      </c>
      <c r="C7" s="8"/>
      <c r="D7" s="7" t="s">
        <v>365</v>
      </c>
      <c r="E7" s="9"/>
      <c r="F7" s="9"/>
      <c r="G7" s="9"/>
      <c r="H7" s="8"/>
    </row>
    <row r="8" ht="26.45" customHeight="1" spans="1:8">
      <c r="A8" s="5"/>
      <c r="B8" s="10"/>
      <c r="C8" s="11"/>
      <c r="D8" s="10"/>
      <c r="E8" s="12"/>
      <c r="F8" s="12"/>
      <c r="G8" s="12"/>
      <c r="H8" s="11"/>
    </row>
    <row r="9" ht="26.45" customHeight="1" spans="1:8">
      <c r="A9" s="5"/>
      <c r="B9" s="13"/>
      <c r="C9" s="14"/>
      <c r="D9" s="13"/>
      <c r="E9" s="15"/>
      <c r="F9" s="15"/>
      <c r="G9" s="15"/>
      <c r="H9" s="14"/>
    </row>
    <row r="10" ht="26.45" customHeight="1" spans="1:8">
      <c r="A10" s="5"/>
      <c r="B10" s="5" t="s">
        <v>366</v>
      </c>
      <c r="C10" s="5"/>
      <c r="D10" s="5"/>
      <c r="E10" s="5"/>
      <c r="F10" s="5" t="s">
        <v>367</v>
      </c>
      <c r="G10" s="5" t="s">
        <v>368</v>
      </c>
      <c r="H10" s="5" t="s">
        <v>369</v>
      </c>
    </row>
    <row r="11" ht="26.45" customHeight="1" spans="1:8">
      <c r="A11" s="5"/>
      <c r="B11" s="5"/>
      <c r="C11" s="5"/>
      <c r="D11" s="5"/>
      <c r="E11" s="5"/>
      <c r="F11" s="16">
        <v>463.51</v>
      </c>
      <c r="G11" s="16">
        <v>463.51</v>
      </c>
      <c r="H11" s="16"/>
    </row>
    <row r="12" ht="26.45" customHeight="1" spans="1:8">
      <c r="A12" s="17" t="s">
        <v>370</v>
      </c>
      <c r="B12" s="18" t="s">
        <v>371</v>
      </c>
      <c r="C12" s="18"/>
      <c r="D12" s="18"/>
      <c r="E12" s="18"/>
      <c r="F12" s="18"/>
      <c r="G12" s="18"/>
      <c r="H12" s="18"/>
    </row>
    <row r="13" ht="26.45" customHeight="1" spans="1:8">
      <c r="A13" s="19" t="s">
        <v>372</v>
      </c>
      <c r="B13" s="19" t="s">
        <v>233</v>
      </c>
      <c r="C13" s="19" t="s">
        <v>234</v>
      </c>
      <c r="D13" s="19"/>
      <c r="E13" s="19" t="s">
        <v>235</v>
      </c>
      <c r="F13" s="19"/>
      <c r="G13" s="19" t="s">
        <v>373</v>
      </c>
      <c r="H13" s="19"/>
    </row>
    <row r="14" ht="59" customHeight="1" spans="1:8">
      <c r="A14" s="19"/>
      <c r="B14" s="20" t="s">
        <v>244</v>
      </c>
      <c r="C14" s="20" t="s">
        <v>245</v>
      </c>
      <c r="D14" s="20"/>
      <c r="E14" s="20" t="s">
        <v>77</v>
      </c>
      <c r="F14" s="20"/>
      <c r="G14" s="20" t="s">
        <v>374</v>
      </c>
      <c r="H14" s="20"/>
    </row>
    <row r="15" ht="26.45" customHeight="1" spans="1:8">
      <c r="A15" s="19"/>
      <c r="B15" s="20"/>
      <c r="C15" s="20"/>
      <c r="D15" s="20"/>
      <c r="E15" s="20" t="s">
        <v>78</v>
      </c>
      <c r="F15" s="20"/>
      <c r="G15" s="20" t="s">
        <v>375</v>
      </c>
      <c r="H15" s="20"/>
    </row>
    <row r="16" ht="26.45" customHeight="1" spans="1:8">
      <c r="A16" s="19"/>
      <c r="B16" s="20"/>
      <c r="C16" s="20" t="s">
        <v>249</v>
      </c>
      <c r="D16" s="20"/>
      <c r="E16" s="20" t="s">
        <v>77</v>
      </c>
      <c r="F16" s="20"/>
      <c r="G16" s="20" t="s">
        <v>376</v>
      </c>
      <c r="H16" s="20"/>
    </row>
    <row r="17" ht="26.45" customHeight="1" spans="1:8">
      <c r="A17" s="19"/>
      <c r="B17" s="20"/>
      <c r="C17" s="20"/>
      <c r="D17" s="20"/>
      <c r="E17" s="20" t="s">
        <v>78</v>
      </c>
      <c r="F17" s="20"/>
      <c r="G17" s="20" t="s">
        <v>377</v>
      </c>
      <c r="H17" s="20"/>
    </row>
    <row r="18" ht="26.45" customHeight="1" spans="1:8">
      <c r="A18" s="19"/>
      <c r="B18" s="20"/>
      <c r="C18" s="20" t="s">
        <v>252</v>
      </c>
      <c r="D18" s="20"/>
      <c r="E18" s="20" t="s">
        <v>77</v>
      </c>
      <c r="F18" s="20"/>
      <c r="G18" s="20" t="s">
        <v>378</v>
      </c>
      <c r="H18" s="20"/>
    </row>
    <row r="19" ht="26.45" customHeight="1" spans="1:8">
      <c r="A19" s="19"/>
      <c r="B19" s="20"/>
      <c r="C19" s="20"/>
      <c r="D19" s="20"/>
      <c r="E19" s="20" t="s">
        <v>78</v>
      </c>
      <c r="F19" s="20"/>
      <c r="G19" s="20" t="s">
        <v>378</v>
      </c>
      <c r="H19" s="20"/>
    </row>
    <row r="20" ht="26.45" customHeight="1" spans="1:8">
      <c r="A20" s="19"/>
      <c r="B20" s="20"/>
      <c r="C20" s="20" t="s">
        <v>254</v>
      </c>
      <c r="D20" s="20"/>
      <c r="E20" s="20" t="s">
        <v>77</v>
      </c>
      <c r="F20" s="20"/>
      <c r="G20" s="20" t="s">
        <v>379</v>
      </c>
      <c r="H20" s="20"/>
    </row>
    <row r="21" ht="26.45" customHeight="1" spans="1:8">
      <c r="A21" s="19"/>
      <c r="B21" s="20"/>
      <c r="C21" s="20"/>
      <c r="D21" s="20"/>
      <c r="E21" s="20" t="s">
        <v>78</v>
      </c>
      <c r="F21" s="20"/>
      <c r="G21" s="20" t="s">
        <v>380</v>
      </c>
      <c r="H21" s="20"/>
    </row>
    <row r="22" ht="26.45" customHeight="1" spans="1:8">
      <c r="A22" s="19"/>
      <c r="B22" s="20" t="s">
        <v>257</v>
      </c>
      <c r="C22" s="20" t="s">
        <v>258</v>
      </c>
      <c r="D22" s="20"/>
      <c r="E22" s="20"/>
      <c r="F22" s="20"/>
      <c r="G22" s="20"/>
      <c r="H22" s="20"/>
    </row>
    <row r="23" ht="72" customHeight="1" spans="1:8">
      <c r="A23" s="19"/>
      <c r="B23" s="20"/>
      <c r="C23" s="20" t="s">
        <v>261</v>
      </c>
      <c r="D23" s="20"/>
      <c r="E23" s="20" t="s">
        <v>381</v>
      </c>
      <c r="F23" s="20"/>
      <c r="G23" s="20" t="s">
        <v>382</v>
      </c>
      <c r="H23" s="20"/>
    </row>
    <row r="24" ht="26.45" customHeight="1" spans="1:8">
      <c r="A24" s="19"/>
      <c r="B24" s="20"/>
      <c r="C24" s="20" t="s">
        <v>264</v>
      </c>
      <c r="D24" s="20"/>
      <c r="E24" s="20"/>
      <c r="F24" s="20"/>
      <c r="G24" s="20"/>
      <c r="H24" s="20"/>
    </row>
    <row r="25" ht="26.45" customHeight="1" spans="1:8">
      <c r="A25" s="19"/>
      <c r="B25" s="20"/>
      <c r="C25" s="20" t="s">
        <v>267</v>
      </c>
      <c r="D25" s="20"/>
      <c r="E25" s="20"/>
      <c r="F25" s="20"/>
      <c r="G25" s="20"/>
      <c r="H25" s="20"/>
    </row>
    <row r="26" ht="26.45" customHeight="1" spans="1:8">
      <c r="A26" s="19"/>
      <c r="B26" s="20" t="s">
        <v>270</v>
      </c>
      <c r="C26" s="20" t="s">
        <v>271</v>
      </c>
      <c r="D26" s="20"/>
      <c r="E26" s="20" t="s">
        <v>383</v>
      </c>
      <c r="F26" s="20"/>
      <c r="G26" s="20" t="s">
        <v>384</v>
      </c>
      <c r="H26" s="20"/>
    </row>
    <row r="27" ht="45" customHeight="1" spans="1:8">
      <c r="A27" s="21"/>
      <c r="B27" s="21"/>
      <c r="C27" s="21"/>
      <c r="D27" s="21"/>
      <c r="E27" s="21"/>
      <c r="F27" s="21"/>
      <c r="G27" s="21"/>
      <c r="H27" s="21"/>
    </row>
    <row r="28" ht="16.35" customHeight="1" spans="1:2">
      <c r="A28" s="22"/>
      <c r="B28" s="22"/>
    </row>
    <row r="29" ht="16.35" customHeight="1" spans="1:1">
      <c r="A29" s="22"/>
    </row>
    <row r="30" ht="16.35" customHeight="1" spans="1:15">
      <c r="A30" s="22"/>
      <c r="O30" s="23"/>
    </row>
    <row r="31" ht="16.35" customHeight="1" spans="1:1">
      <c r="A31" s="22"/>
    </row>
    <row r="32" ht="16.35" customHeight="1" spans="1:8">
      <c r="A32" s="22"/>
      <c r="B32" s="22"/>
      <c r="C32" s="22"/>
      <c r="D32" s="22"/>
      <c r="E32" s="22"/>
      <c r="F32" s="22"/>
      <c r="G32" s="22"/>
      <c r="H32" s="22"/>
    </row>
    <row r="33" ht="16.35" customHeight="1" spans="1:8">
      <c r="A33" s="22"/>
      <c r="B33" s="22"/>
      <c r="C33" s="22"/>
      <c r="D33" s="22"/>
      <c r="E33" s="22"/>
      <c r="F33" s="22"/>
      <c r="G33" s="22"/>
      <c r="H33" s="22"/>
    </row>
    <row r="34" ht="16.35" customHeight="1" spans="1:8">
      <c r="A34" s="22"/>
      <c r="B34" s="22"/>
      <c r="C34" s="22"/>
      <c r="D34" s="22"/>
      <c r="E34" s="22"/>
      <c r="F34" s="22"/>
      <c r="G34" s="22"/>
      <c r="H34" s="22"/>
    </row>
    <row r="35" ht="16.35" customHeight="1" spans="1:8">
      <c r="A35" s="22"/>
      <c r="B35" s="22"/>
      <c r="C35" s="22"/>
      <c r="D35" s="22"/>
      <c r="E35" s="22"/>
      <c r="F35" s="22"/>
      <c r="G35" s="22"/>
      <c r="H35" s="22"/>
    </row>
  </sheetData>
  <mergeCells count="55">
    <mergeCell ref="A2:H2"/>
    <mergeCell ref="A3:H3"/>
    <mergeCell ref="A4:C4"/>
    <mergeCell ref="D4:H4"/>
    <mergeCell ref="B5:C5"/>
    <mergeCell ref="D5:H5"/>
    <mergeCell ref="B6:C6"/>
    <mergeCell ref="D6:H6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A27:H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  <mergeCell ref="B7:C9"/>
    <mergeCell ref="D7:H9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1"/>
  <sheetViews>
    <sheetView tabSelected="1" workbookViewId="0">
      <pane ySplit="5" topLeftCell="A9" activePane="bottomLeft" state="frozen"/>
      <selection/>
      <selection pane="bottomLeft" activeCell="D33" sqref="D33"/>
    </sheetView>
  </sheetViews>
  <sheetFormatPr defaultColWidth="10" defaultRowHeight="13.5" outlineLevelCol="5"/>
  <cols>
    <col min="1" max="1" width="1.5" style="61" customWidth="1"/>
    <col min="2" max="2" width="37.875" style="61" customWidth="1"/>
    <col min="3" max="3" width="13.75" style="61" customWidth="1"/>
    <col min="4" max="4" width="39.5" style="61" customWidth="1"/>
    <col min="5" max="5" width="16.625" style="61" customWidth="1"/>
    <col min="6" max="6" width="1.5" style="61" customWidth="1"/>
    <col min="7" max="11" width="9.75" style="61" customWidth="1"/>
    <col min="12" max="16384" width="10" style="61"/>
  </cols>
  <sheetData>
    <row r="1" s="157" customFormat="1" ht="24.95" customHeight="1" spans="1:6">
      <c r="A1" s="158"/>
      <c r="B1" s="2" t="s">
        <v>3</v>
      </c>
      <c r="D1" s="2"/>
      <c r="E1" s="2"/>
      <c r="F1" s="159" t="s">
        <v>4</v>
      </c>
    </row>
    <row r="2" ht="22.9" customHeight="1" spans="1:6">
      <c r="A2" s="142"/>
      <c r="B2" s="143" t="s">
        <v>5</v>
      </c>
      <c r="C2" s="143"/>
      <c r="D2" s="143"/>
      <c r="E2" s="143"/>
      <c r="F2" s="106"/>
    </row>
    <row r="3" ht="19.5" customHeight="1" spans="1:6">
      <c r="A3" s="142"/>
      <c r="B3" s="67" t="s">
        <v>6</v>
      </c>
      <c r="D3" s="22"/>
      <c r="E3" s="160" t="s">
        <v>7</v>
      </c>
      <c r="F3" s="106"/>
    </row>
    <row r="4" ht="26.1" customHeight="1" spans="1:6">
      <c r="A4" s="142"/>
      <c r="B4" s="41" t="s">
        <v>8</v>
      </c>
      <c r="C4" s="41"/>
      <c r="D4" s="41" t="s">
        <v>9</v>
      </c>
      <c r="E4" s="41"/>
      <c r="F4" s="106"/>
    </row>
    <row r="5" ht="26.1" customHeight="1" spans="1:6">
      <c r="A5" s="142"/>
      <c r="B5" s="41" t="s">
        <v>10</v>
      </c>
      <c r="C5" s="41" t="s">
        <v>11</v>
      </c>
      <c r="D5" s="41" t="s">
        <v>10</v>
      </c>
      <c r="E5" s="41" t="s">
        <v>11</v>
      </c>
      <c r="F5" s="106"/>
    </row>
    <row r="6" ht="26.1" customHeight="1" spans="1:6">
      <c r="A6" s="64"/>
      <c r="B6" s="45" t="s">
        <v>12</v>
      </c>
      <c r="C6" s="161">
        <f>3108414.6/10000+142.67</f>
        <v>453.51146</v>
      </c>
      <c r="D6" s="45" t="s">
        <v>13</v>
      </c>
      <c r="E6" s="46"/>
      <c r="F6" s="72"/>
    </row>
    <row r="7" ht="26.1" customHeight="1" spans="1:6">
      <c r="A7" s="64"/>
      <c r="B7" s="45" t="s">
        <v>14</v>
      </c>
      <c r="C7" s="46">
        <v>10</v>
      </c>
      <c r="D7" s="45" t="s">
        <v>15</v>
      </c>
      <c r="E7" s="46"/>
      <c r="F7" s="72"/>
    </row>
    <row r="8" ht="26.1" customHeight="1" spans="1:6">
      <c r="A8" s="64"/>
      <c r="B8" s="45" t="s">
        <v>16</v>
      </c>
      <c r="C8" s="46"/>
      <c r="D8" s="45" t="s">
        <v>17</v>
      </c>
      <c r="E8" s="46"/>
      <c r="F8" s="72"/>
    </row>
    <row r="9" ht="26.1" customHeight="1" spans="1:6">
      <c r="A9" s="64"/>
      <c r="B9" s="45" t="s">
        <v>18</v>
      </c>
      <c r="C9" s="46"/>
      <c r="D9" s="45" t="s">
        <v>19</v>
      </c>
      <c r="E9" s="46"/>
      <c r="F9" s="72"/>
    </row>
    <row r="10" ht="26.1" customHeight="1" spans="1:6">
      <c r="A10" s="64"/>
      <c r="B10" s="45" t="s">
        <v>20</v>
      </c>
      <c r="C10" s="46"/>
      <c r="D10" s="45" t="s">
        <v>21</v>
      </c>
      <c r="E10" s="46"/>
      <c r="F10" s="72"/>
    </row>
    <row r="11" ht="26.1" customHeight="1" spans="1:6">
      <c r="A11" s="64"/>
      <c r="B11" s="45" t="s">
        <v>22</v>
      </c>
      <c r="C11" s="46"/>
      <c r="D11" s="45" t="s">
        <v>23</v>
      </c>
      <c r="E11" s="46"/>
      <c r="F11" s="72"/>
    </row>
    <row r="12" ht="26.1" customHeight="1" spans="1:6">
      <c r="A12" s="64"/>
      <c r="B12" s="45" t="s">
        <v>24</v>
      </c>
      <c r="C12" s="46"/>
      <c r="D12" s="45" t="s">
        <v>25</v>
      </c>
      <c r="E12" s="46"/>
      <c r="F12" s="72"/>
    </row>
    <row r="13" ht="26.1" customHeight="1" spans="1:6">
      <c r="A13" s="64"/>
      <c r="B13" s="45" t="s">
        <v>24</v>
      </c>
      <c r="C13" s="46"/>
      <c r="D13" s="45" t="s">
        <v>26</v>
      </c>
      <c r="E13" s="124">
        <v>28.36</v>
      </c>
      <c r="F13" s="72"/>
    </row>
    <row r="14" ht="26.1" customHeight="1" spans="1:6">
      <c r="A14" s="64"/>
      <c r="B14" s="45" t="s">
        <v>24</v>
      </c>
      <c r="C14" s="46"/>
      <c r="D14" s="45" t="s">
        <v>27</v>
      </c>
      <c r="E14" s="46"/>
      <c r="F14" s="72"/>
    </row>
    <row r="15" ht="26.1" customHeight="1" spans="1:6">
      <c r="A15" s="64"/>
      <c r="B15" s="45" t="s">
        <v>24</v>
      </c>
      <c r="C15" s="46"/>
      <c r="D15" s="45" t="s">
        <v>28</v>
      </c>
      <c r="E15" s="46">
        <v>19.76</v>
      </c>
      <c r="F15" s="72"/>
    </row>
    <row r="16" ht="26.1" customHeight="1" spans="1:6">
      <c r="A16" s="64"/>
      <c r="B16" s="45" t="s">
        <v>24</v>
      </c>
      <c r="C16" s="46"/>
      <c r="D16" s="45" t="s">
        <v>29</v>
      </c>
      <c r="E16" s="46"/>
      <c r="F16" s="72"/>
    </row>
    <row r="17" ht="26.1" customHeight="1" spans="1:6">
      <c r="A17" s="64"/>
      <c r="B17" s="45" t="s">
        <v>24</v>
      </c>
      <c r="C17" s="46"/>
      <c r="D17" s="45" t="s">
        <v>30</v>
      </c>
      <c r="E17" s="46">
        <v>10</v>
      </c>
      <c r="F17" s="72"/>
    </row>
    <row r="18" ht="26.1" customHeight="1" spans="1:6">
      <c r="A18" s="64"/>
      <c r="B18" s="45" t="s">
        <v>24</v>
      </c>
      <c r="C18" s="46"/>
      <c r="D18" s="45" t="s">
        <v>31</v>
      </c>
      <c r="E18" s="46">
        <v>373.6</v>
      </c>
      <c r="F18" s="72"/>
    </row>
    <row r="19" ht="26.1" customHeight="1" spans="1:6">
      <c r="A19" s="64"/>
      <c r="B19" s="45" t="s">
        <v>24</v>
      </c>
      <c r="C19" s="46"/>
      <c r="D19" s="45" t="s">
        <v>32</v>
      </c>
      <c r="E19" s="46"/>
      <c r="F19" s="72"/>
    </row>
    <row r="20" ht="26.1" customHeight="1" spans="1:6">
      <c r="A20" s="64"/>
      <c r="B20" s="45" t="s">
        <v>24</v>
      </c>
      <c r="C20" s="46"/>
      <c r="D20" s="45" t="s">
        <v>33</v>
      </c>
      <c r="E20" s="46"/>
      <c r="F20" s="72"/>
    </row>
    <row r="21" ht="26.1" customHeight="1" spans="1:6">
      <c r="A21" s="64"/>
      <c r="B21" s="45" t="s">
        <v>24</v>
      </c>
      <c r="C21" s="46"/>
      <c r="D21" s="45" t="s">
        <v>34</v>
      </c>
      <c r="E21" s="46"/>
      <c r="F21" s="72"/>
    </row>
    <row r="22" ht="26.1" customHeight="1" spans="1:6">
      <c r="A22" s="64"/>
      <c r="B22" s="45" t="s">
        <v>24</v>
      </c>
      <c r="C22" s="46"/>
      <c r="D22" s="45" t="s">
        <v>35</v>
      </c>
      <c r="E22" s="46"/>
      <c r="F22" s="72"/>
    </row>
    <row r="23" ht="26.1" customHeight="1" spans="1:6">
      <c r="A23" s="64"/>
      <c r="B23" s="45" t="s">
        <v>24</v>
      </c>
      <c r="C23" s="46"/>
      <c r="D23" s="45" t="s">
        <v>36</v>
      </c>
      <c r="E23" s="46"/>
      <c r="F23" s="72"/>
    </row>
    <row r="24" ht="26.1" customHeight="1" spans="1:6">
      <c r="A24" s="64"/>
      <c r="B24" s="45" t="s">
        <v>24</v>
      </c>
      <c r="C24" s="46"/>
      <c r="D24" s="45" t="s">
        <v>37</v>
      </c>
      <c r="E24" s="46"/>
      <c r="F24" s="72"/>
    </row>
    <row r="25" ht="26.1" customHeight="1" spans="1:6">
      <c r="A25" s="64"/>
      <c r="B25" s="45" t="s">
        <v>24</v>
      </c>
      <c r="C25" s="46"/>
      <c r="D25" s="45" t="s">
        <v>38</v>
      </c>
      <c r="E25" s="46">
        <v>31.79</v>
      </c>
      <c r="F25" s="72"/>
    </row>
    <row r="26" ht="26.1" customHeight="1" spans="1:6">
      <c r="A26" s="64"/>
      <c r="B26" s="45" t="s">
        <v>24</v>
      </c>
      <c r="C26" s="46"/>
      <c r="D26" s="45" t="s">
        <v>39</v>
      </c>
      <c r="E26" s="46"/>
      <c r="F26" s="72"/>
    </row>
    <row r="27" ht="26.1" customHeight="1" spans="1:6">
      <c r="A27" s="64"/>
      <c r="B27" s="45" t="s">
        <v>24</v>
      </c>
      <c r="C27" s="46"/>
      <c r="D27" s="45" t="s">
        <v>40</v>
      </c>
      <c r="E27" s="46"/>
      <c r="F27" s="72"/>
    </row>
    <row r="28" ht="26.1" customHeight="1" spans="1:6">
      <c r="A28" s="64"/>
      <c r="B28" s="45" t="s">
        <v>24</v>
      </c>
      <c r="C28" s="46"/>
      <c r="D28" s="45" t="s">
        <v>41</v>
      </c>
      <c r="E28" s="46"/>
      <c r="F28" s="72"/>
    </row>
    <row r="29" ht="26.1" customHeight="1" spans="1:6">
      <c r="A29" s="64"/>
      <c r="B29" s="45" t="s">
        <v>24</v>
      </c>
      <c r="C29" s="46"/>
      <c r="D29" s="45" t="s">
        <v>42</v>
      </c>
      <c r="E29" s="46"/>
      <c r="F29" s="72"/>
    </row>
    <row r="30" ht="26.1" customHeight="1" spans="1:6">
      <c r="A30" s="64"/>
      <c r="B30" s="45" t="s">
        <v>24</v>
      </c>
      <c r="C30" s="46"/>
      <c r="D30" s="45" t="s">
        <v>43</v>
      </c>
      <c r="E30" s="46"/>
      <c r="F30" s="72"/>
    </row>
    <row r="31" ht="26.1" customHeight="1" spans="1:6">
      <c r="A31" s="64"/>
      <c r="B31" s="45" t="s">
        <v>24</v>
      </c>
      <c r="C31" s="46"/>
      <c r="D31" s="45" t="s">
        <v>44</v>
      </c>
      <c r="E31" s="46"/>
      <c r="F31" s="72"/>
    </row>
    <row r="32" ht="26.1" customHeight="1" spans="1:6">
      <c r="A32" s="64"/>
      <c r="B32" s="45" t="s">
        <v>24</v>
      </c>
      <c r="C32" s="46"/>
      <c r="D32" s="45" t="s">
        <v>45</v>
      </c>
      <c r="E32" s="46"/>
      <c r="F32" s="72"/>
    </row>
    <row r="33" ht="26.1" customHeight="1" spans="1:6">
      <c r="A33" s="64"/>
      <c r="B33" s="45" t="s">
        <v>24</v>
      </c>
      <c r="C33" s="46"/>
      <c r="D33" s="45" t="s">
        <v>46</v>
      </c>
      <c r="E33" s="46"/>
      <c r="F33" s="72"/>
    </row>
    <row r="34" ht="26.1" customHeight="1" spans="1:6">
      <c r="A34" s="64"/>
      <c r="B34" s="45" t="s">
        <v>24</v>
      </c>
      <c r="C34" s="46"/>
      <c r="D34" s="45" t="s">
        <v>47</v>
      </c>
      <c r="E34" s="46"/>
      <c r="F34" s="72"/>
    </row>
    <row r="35" ht="26.1" customHeight="1" spans="1:6">
      <c r="A35" s="64"/>
      <c r="B35" s="45" t="s">
        <v>24</v>
      </c>
      <c r="C35" s="46"/>
      <c r="D35" s="45" t="s">
        <v>48</v>
      </c>
      <c r="E35" s="46"/>
      <c r="F35" s="72"/>
    </row>
    <row r="36" ht="26.1" customHeight="1" spans="1:6">
      <c r="A36" s="73"/>
      <c r="B36" s="41" t="s">
        <v>49</v>
      </c>
      <c r="C36" s="44">
        <v>463.51</v>
      </c>
      <c r="D36" s="41" t="s">
        <v>50</v>
      </c>
      <c r="E36" s="44">
        <v>463.51</v>
      </c>
      <c r="F36" s="75"/>
    </row>
    <row r="37" ht="26.1" customHeight="1" spans="1:6">
      <c r="A37" s="64"/>
      <c r="B37" s="45" t="s">
        <v>51</v>
      </c>
      <c r="C37" s="46"/>
      <c r="D37" s="45" t="s">
        <v>52</v>
      </c>
      <c r="E37" s="46"/>
      <c r="F37" s="162"/>
    </row>
    <row r="38" ht="26.1" customHeight="1" spans="1:6">
      <c r="A38" s="163"/>
      <c r="B38" s="45" t="s">
        <v>53</v>
      </c>
      <c r="C38" s="46"/>
      <c r="D38" s="45" t="s">
        <v>54</v>
      </c>
      <c r="E38" s="46"/>
      <c r="F38" s="162"/>
    </row>
    <row r="39" ht="26.1" customHeight="1" spans="1:6">
      <c r="A39" s="163"/>
      <c r="B39" s="164"/>
      <c r="C39" s="164"/>
      <c r="D39" s="45" t="s">
        <v>55</v>
      </c>
      <c r="E39" s="46"/>
      <c r="F39" s="162"/>
    </row>
    <row r="40" ht="26.1" customHeight="1" spans="1:6">
      <c r="A40" s="165"/>
      <c r="B40" s="41" t="s">
        <v>56</v>
      </c>
      <c r="C40" s="44">
        <v>463.51</v>
      </c>
      <c r="D40" s="41" t="s">
        <v>57</v>
      </c>
      <c r="E40" s="44">
        <f>E36</f>
        <v>463.51</v>
      </c>
      <c r="F40" s="166"/>
    </row>
    <row r="41" ht="9.75" customHeight="1" spans="1:6">
      <c r="A41" s="146"/>
      <c r="B41" s="146"/>
      <c r="C41" s="167"/>
      <c r="D41" s="167"/>
      <c r="E41" s="146"/>
      <c r="F41" s="147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3"/>
  <sheetViews>
    <sheetView workbookViewId="0">
      <pane ySplit="6" topLeftCell="A7" activePane="bottomLeft" state="frozen"/>
      <selection/>
      <selection pane="bottomLeft" activeCell="C14" sqref="C14"/>
    </sheetView>
  </sheetViews>
  <sheetFormatPr defaultColWidth="10" defaultRowHeight="13.5"/>
  <cols>
    <col min="1" max="1" width="1.5" style="61" customWidth="1"/>
    <col min="2" max="2" width="16.875" style="61" customWidth="1"/>
    <col min="3" max="3" width="31.75" style="61" customWidth="1"/>
    <col min="4" max="14" width="13" style="61" customWidth="1"/>
    <col min="15" max="15" width="1.5" style="61" customWidth="1"/>
    <col min="16" max="16" width="9.75" style="61" customWidth="1"/>
    <col min="17" max="16384" width="10" style="61"/>
  </cols>
  <sheetData>
    <row r="1" ht="24.95" customHeight="1" spans="1:15">
      <c r="A1" s="62"/>
      <c r="B1" s="2" t="s">
        <v>58</v>
      </c>
      <c r="C1" s="22"/>
      <c r="D1" s="151"/>
      <c r="E1" s="151"/>
      <c r="F1" s="151"/>
      <c r="G1" s="22"/>
      <c r="H1" s="22"/>
      <c r="I1" s="22"/>
      <c r="L1" s="22"/>
      <c r="M1" s="22"/>
      <c r="N1" s="63"/>
      <c r="O1" s="64"/>
    </row>
    <row r="2" ht="22.9" customHeight="1" spans="1:15">
      <c r="A2" s="62"/>
      <c r="B2" s="65" t="s">
        <v>59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4" t="s">
        <v>4</v>
      </c>
    </row>
    <row r="3" ht="19.5" customHeight="1" spans="1:15">
      <c r="A3" s="66"/>
      <c r="B3" s="67" t="s">
        <v>6</v>
      </c>
      <c r="C3" s="67"/>
      <c r="D3" s="66"/>
      <c r="E3" s="66"/>
      <c r="F3" s="130"/>
      <c r="G3" s="66"/>
      <c r="H3" s="130"/>
      <c r="I3" s="130"/>
      <c r="J3" s="130"/>
      <c r="K3" s="130"/>
      <c r="L3" s="130"/>
      <c r="M3" s="130"/>
      <c r="N3" s="68" t="s">
        <v>7</v>
      </c>
      <c r="O3" s="69"/>
    </row>
    <row r="4" ht="24.4" customHeight="1" spans="1:15">
      <c r="A4" s="70"/>
      <c r="B4" s="58" t="s">
        <v>10</v>
      </c>
      <c r="C4" s="58"/>
      <c r="D4" s="58" t="s">
        <v>60</v>
      </c>
      <c r="E4" s="58" t="s">
        <v>61</v>
      </c>
      <c r="F4" s="58" t="s">
        <v>62</v>
      </c>
      <c r="G4" s="58" t="s">
        <v>63</v>
      </c>
      <c r="H4" s="58" t="s">
        <v>64</v>
      </c>
      <c r="I4" s="58" t="s">
        <v>65</v>
      </c>
      <c r="J4" s="58" t="s">
        <v>66</v>
      </c>
      <c r="K4" s="58" t="s">
        <v>67</v>
      </c>
      <c r="L4" s="58" t="s">
        <v>68</v>
      </c>
      <c r="M4" s="58" t="s">
        <v>69</v>
      </c>
      <c r="N4" s="58" t="s">
        <v>70</v>
      </c>
      <c r="O4" s="72"/>
    </row>
    <row r="5" ht="24.4" customHeight="1" spans="1:15">
      <c r="A5" s="70"/>
      <c r="B5" s="58" t="s">
        <v>71</v>
      </c>
      <c r="C5" s="58" t="s">
        <v>72</v>
      </c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72"/>
    </row>
    <row r="6" ht="24.4" customHeight="1" spans="1:15">
      <c r="A6" s="70"/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  <c r="M6" s="58"/>
      <c r="N6" s="58"/>
      <c r="O6" s="72"/>
    </row>
    <row r="7" ht="27" customHeight="1" spans="1:15">
      <c r="A7" s="73"/>
      <c r="B7" s="41"/>
      <c r="C7" s="41" t="s">
        <v>73</v>
      </c>
      <c r="D7" s="44">
        <f>F7+G7</f>
        <v>463.51</v>
      </c>
      <c r="E7" s="44"/>
      <c r="F7" s="44">
        <v>453.51</v>
      </c>
      <c r="G7" s="44">
        <v>10</v>
      </c>
      <c r="H7" s="44"/>
      <c r="I7" s="44"/>
      <c r="J7" s="44"/>
      <c r="K7" s="44"/>
      <c r="L7" s="44"/>
      <c r="M7" s="44"/>
      <c r="N7" s="44"/>
      <c r="O7" s="75"/>
    </row>
    <row r="8" ht="27" customHeight="1" spans="1:15">
      <c r="A8" s="73"/>
      <c r="B8" s="156">
        <v>120001</v>
      </c>
      <c r="C8" s="82" t="s">
        <v>74</v>
      </c>
      <c r="D8" s="44">
        <f>F8+G8</f>
        <v>463.51</v>
      </c>
      <c r="E8" s="44"/>
      <c r="F8" s="44">
        <v>453.51</v>
      </c>
      <c r="G8" s="44">
        <v>10</v>
      </c>
      <c r="H8" s="44"/>
      <c r="I8" s="44"/>
      <c r="J8" s="44"/>
      <c r="K8" s="44"/>
      <c r="L8" s="44"/>
      <c r="M8" s="44"/>
      <c r="N8" s="44"/>
      <c r="O8" s="75"/>
    </row>
    <row r="9" ht="27" customHeight="1" spans="1:15">
      <c r="A9" s="73"/>
      <c r="B9" s="41"/>
      <c r="C9" s="41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75"/>
    </row>
    <row r="10" ht="27" customHeight="1" spans="1:15">
      <c r="A10" s="73"/>
      <c r="B10" s="41"/>
      <c r="C10" s="41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75"/>
    </row>
    <row r="11" ht="27" customHeight="1" spans="1:15">
      <c r="A11" s="73"/>
      <c r="B11" s="41"/>
      <c r="C11" s="41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75"/>
    </row>
    <row r="12" ht="27" customHeight="1" spans="1:15">
      <c r="A12" s="73"/>
      <c r="B12" s="41"/>
      <c r="C12" s="41"/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75"/>
    </row>
    <row r="13" ht="27" customHeight="1" spans="1:15">
      <c r="A13" s="73"/>
      <c r="B13" s="41"/>
      <c r="C13" s="41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75"/>
    </row>
    <row r="14" ht="27" customHeight="1" spans="1:15">
      <c r="A14" s="73"/>
      <c r="B14" s="41"/>
      <c r="C14" s="41"/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75"/>
    </row>
    <row r="15" ht="27" customHeight="1" spans="1:15">
      <c r="A15" s="73"/>
      <c r="B15" s="41"/>
      <c r="C15" s="41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75"/>
    </row>
    <row r="16" ht="27" customHeight="1" spans="1:15">
      <c r="A16" s="73"/>
      <c r="B16" s="41"/>
      <c r="C16" s="41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75"/>
    </row>
    <row r="17" ht="27" customHeight="1" spans="1:15">
      <c r="A17" s="73"/>
      <c r="B17" s="41"/>
      <c r="C17" s="41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75"/>
    </row>
    <row r="18" ht="27" customHeight="1" spans="1:15">
      <c r="A18" s="73"/>
      <c r="B18" s="41"/>
      <c r="C18" s="41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75"/>
    </row>
    <row r="19" ht="27" customHeight="1" spans="1:15">
      <c r="A19" s="73"/>
      <c r="B19" s="41"/>
      <c r="C19" s="41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75"/>
    </row>
    <row r="20" ht="27" customHeight="1" spans="1:15">
      <c r="A20" s="73"/>
      <c r="B20" s="41"/>
      <c r="C20" s="41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75"/>
    </row>
    <row r="21" ht="27" customHeight="1" spans="1:15">
      <c r="A21" s="70"/>
      <c r="B21" s="45"/>
      <c r="C21" s="45" t="s">
        <v>24</v>
      </c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71"/>
    </row>
    <row r="22" ht="27" customHeight="1" spans="1:15">
      <c r="A22" s="70"/>
      <c r="B22" s="45"/>
      <c r="C22" s="45" t="s">
        <v>24</v>
      </c>
      <c r="D22" s="46"/>
      <c r="E22" s="46"/>
      <c r="F22" s="46"/>
      <c r="G22" s="46"/>
      <c r="H22" s="46"/>
      <c r="I22" s="46"/>
      <c r="J22" s="46"/>
      <c r="K22" s="46"/>
      <c r="L22" s="46"/>
      <c r="M22" s="46"/>
      <c r="N22" s="46"/>
      <c r="O22" s="71"/>
    </row>
    <row r="23" ht="9.75" customHeight="1" spans="1:15">
      <c r="A23" s="79"/>
      <c r="B23" s="79"/>
      <c r="C23" s="79"/>
      <c r="D23" s="79"/>
      <c r="E23" s="79"/>
      <c r="F23" s="79"/>
      <c r="G23" s="79"/>
      <c r="H23" s="79"/>
      <c r="I23" s="79"/>
      <c r="J23" s="79"/>
      <c r="K23" s="79"/>
      <c r="L23" s="79"/>
      <c r="M23" s="79"/>
      <c r="N23" s="80"/>
      <c r="O23" s="81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0"/>
  <sheetViews>
    <sheetView workbookViewId="0">
      <pane ySplit="6" topLeftCell="A16" activePane="bottomLeft" state="frozen"/>
      <selection/>
      <selection pane="bottomLeft" activeCell="B3" sqref="B3:F3"/>
    </sheetView>
  </sheetViews>
  <sheetFormatPr defaultColWidth="10" defaultRowHeight="13.5"/>
  <cols>
    <col min="1" max="1" width="1.5" style="61" customWidth="1"/>
    <col min="2" max="4" width="6.125" style="61" customWidth="1"/>
    <col min="5" max="5" width="7.625" style="61" customWidth="1"/>
    <col min="6" max="6" width="26" style="61" customWidth="1"/>
    <col min="7" max="7" width="12.5" style="61" customWidth="1"/>
    <col min="8" max="8" width="12.75" style="61" customWidth="1"/>
    <col min="9" max="9" width="10.625" style="61" customWidth="1"/>
    <col min="10" max="10" width="12.5" style="61" customWidth="1"/>
    <col min="11" max="11" width="18.625" style="61" customWidth="1"/>
    <col min="12" max="12" width="1.5" style="61" customWidth="1"/>
    <col min="13" max="14" width="9.75" style="61" customWidth="1"/>
    <col min="15" max="16384" width="10" style="61"/>
  </cols>
  <sheetData>
    <row r="1" ht="24.95" customHeight="1" spans="1:12">
      <c r="A1" s="62"/>
      <c r="B1" s="2" t="s">
        <v>75</v>
      </c>
      <c r="C1" s="2"/>
      <c r="D1" s="2"/>
      <c r="E1" s="22"/>
      <c r="F1" s="22"/>
      <c r="G1" s="151"/>
      <c r="H1" s="151"/>
      <c r="I1" s="151"/>
      <c r="J1" s="151"/>
      <c r="K1" s="63"/>
      <c r="L1" s="64"/>
    </row>
    <row r="2" ht="22.9" customHeight="1" spans="1:12">
      <c r="A2" s="62"/>
      <c r="B2" s="65" t="s">
        <v>76</v>
      </c>
      <c r="C2" s="65"/>
      <c r="D2" s="65"/>
      <c r="E2" s="65"/>
      <c r="F2" s="65"/>
      <c r="G2" s="65"/>
      <c r="H2" s="65"/>
      <c r="I2" s="65"/>
      <c r="J2" s="65"/>
      <c r="K2" s="65"/>
      <c r="L2" s="64" t="s">
        <v>4</v>
      </c>
    </row>
    <row r="3" ht="19.5" customHeight="1" spans="1:12">
      <c r="A3" s="66"/>
      <c r="B3" s="67" t="s">
        <v>6</v>
      </c>
      <c r="C3" s="67"/>
      <c r="D3" s="67"/>
      <c r="E3" s="67"/>
      <c r="F3" s="67"/>
      <c r="G3" s="66"/>
      <c r="H3" s="66"/>
      <c r="I3" s="130"/>
      <c r="J3" s="130"/>
      <c r="K3" s="68" t="s">
        <v>7</v>
      </c>
      <c r="L3" s="69"/>
    </row>
    <row r="4" ht="24.4" customHeight="1" spans="1:12">
      <c r="A4" s="64"/>
      <c r="B4" s="41" t="s">
        <v>10</v>
      </c>
      <c r="C4" s="41"/>
      <c r="D4" s="41"/>
      <c r="E4" s="41"/>
      <c r="F4" s="41"/>
      <c r="G4" s="41" t="s">
        <v>60</v>
      </c>
      <c r="H4" s="41" t="s">
        <v>77</v>
      </c>
      <c r="I4" s="41" t="s">
        <v>78</v>
      </c>
      <c r="J4" s="41" t="s">
        <v>79</v>
      </c>
      <c r="K4" s="41" t="s">
        <v>80</v>
      </c>
      <c r="L4" s="71"/>
    </row>
    <row r="5" ht="24.4" customHeight="1" spans="1:12">
      <c r="A5" s="70"/>
      <c r="B5" s="41" t="s">
        <v>81</v>
      </c>
      <c r="C5" s="41"/>
      <c r="D5" s="41"/>
      <c r="E5" s="41" t="s">
        <v>71</v>
      </c>
      <c r="F5" s="41" t="s">
        <v>72</v>
      </c>
      <c r="G5" s="41"/>
      <c r="H5" s="41"/>
      <c r="I5" s="41"/>
      <c r="J5" s="41"/>
      <c r="K5" s="41"/>
      <c r="L5" s="71"/>
    </row>
    <row r="6" ht="24.4" customHeight="1" spans="1:12">
      <c r="A6" s="70"/>
      <c r="B6" s="41" t="s">
        <v>82</v>
      </c>
      <c r="C6" s="41" t="s">
        <v>83</v>
      </c>
      <c r="D6" s="41" t="s">
        <v>84</v>
      </c>
      <c r="E6" s="41"/>
      <c r="F6" s="41"/>
      <c r="G6" s="41"/>
      <c r="H6" s="41"/>
      <c r="I6" s="41"/>
      <c r="J6" s="41"/>
      <c r="K6" s="41"/>
      <c r="L6" s="72"/>
    </row>
    <row r="7" ht="27" customHeight="1" spans="1:12">
      <c r="A7" s="73"/>
      <c r="B7" s="41"/>
      <c r="C7" s="41"/>
      <c r="D7" s="41"/>
      <c r="E7" s="41"/>
      <c r="F7" s="41" t="s">
        <v>73</v>
      </c>
      <c r="G7" s="44">
        <f>H7+I7</f>
        <v>463.51</v>
      </c>
      <c r="H7" s="44">
        <f>H8+H9+H10+H11+H12+H13++H14+H17+H18</f>
        <v>396.71</v>
      </c>
      <c r="I7" s="44">
        <f>I15+I16+I17+I19</f>
        <v>66.8</v>
      </c>
      <c r="J7" s="44"/>
      <c r="K7" s="44"/>
      <c r="L7" s="75"/>
    </row>
    <row r="8" ht="27" customHeight="1" spans="1:12">
      <c r="A8" s="73"/>
      <c r="B8" s="152">
        <v>208</v>
      </c>
      <c r="C8" s="109" t="s">
        <v>85</v>
      </c>
      <c r="D8" s="109" t="s">
        <v>86</v>
      </c>
      <c r="E8" s="109">
        <v>120001</v>
      </c>
      <c r="F8" s="109" t="s">
        <v>87</v>
      </c>
      <c r="G8" s="46">
        <f>H8+I8</f>
        <v>3.26</v>
      </c>
      <c r="H8" s="112">
        <v>3.26</v>
      </c>
      <c r="I8" s="44"/>
      <c r="J8" s="44"/>
      <c r="K8" s="44"/>
      <c r="L8" s="75"/>
    </row>
    <row r="9" ht="27" customHeight="1" spans="1:12">
      <c r="A9" s="73"/>
      <c r="B9" s="109" t="s">
        <v>88</v>
      </c>
      <c r="C9" s="109" t="s">
        <v>85</v>
      </c>
      <c r="D9" s="109" t="s">
        <v>85</v>
      </c>
      <c r="E9" s="109">
        <v>120001</v>
      </c>
      <c r="F9" s="109" t="s">
        <v>89</v>
      </c>
      <c r="G9" s="153">
        <f t="shared" ref="G9:G19" si="0">H9+I9</f>
        <v>25.11</v>
      </c>
      <c r="H9" s="154">
        <v>25.11</v>
      </c>
      <c r="I9" s="111"/>
      <c r="J9" s="111"/>
      <c r="K9" s="111"/>
      <c r="L9" s="75"/>
    </row>
    <row r="10" ht="27" customHeight="1" spans="1:12">
      <c r="A10" s="73"/>
      <c r="B10" s="109" t="s">
        <v>90</v>
      </c>
      <c r="C10" s="109" t="s">
        <v>91</v>
      </c>
      <c r="D10" s="109" t="s">
        <v>86</v>
      </c>
      <c r="E10" s="109">
        <v>120001</v>
      </c>
      <c r="F10" s="109" t="s">
        <v>92</v>
      </c>
      <c r="G10" s="46">
        <f t="shared" si="0"/>
        <v>3.71</v>
      </c>
      <c r="H10" s="112">
        <v>3.71</v>
      </c>
      <c r="I10" s="44"/>
      <c r="J10" s="44"/>
      <c r="K10" s="44"/>
      <c r="L10" s="75"/>
    </row>
    <row r="11" ht="27" customHeight="1" spans="1:12">
      <c r="A11" s="73"/>
      <c r="B11" s="109" t="s">
        <v>90</v>
      </c>
      <c r="C11" s="109" t="s">
        <v>91</v>
      </c>
      <c r="D11" s="109" t="s">
        <v>93</v>
      </c>
      <c r="E11" s="109">
        <v>120001</v>
      </c>
      <c r="F11" s="109" t="s">
        <v>94</v>
      </c>
      <c r="G11" s="46">
        <f t="shared" si="0"/>
        <v>13.96</v>
      </c>
      <c r="H11" s="112">
        <v>13.96</v>
      </c>
      <c r="I11" s="44"/>
      <c r="J11" s="44"/>
      <c r="K11" s="44"/>
      <c r="L11" s="75"/>
    </row>
    <row r="12" ht="27" customHeight="1" spans="1:12">
      <c r="A12" s="73"/>
      <c r="B12" s="109" t="s">
        <v>90</v>
      </c>
      <c r="C12" s="109" t="s">
        <v>91</v>
      </c>
      <c r="D12" s="109" t="s">
        <v>95</v>
      </c>
      <c r="E12" s="109">
        <v>120001</v>
      </c>
      <c r="F12" s="109" t="s">
        <v>96</v>
      </c>
      <c r="G12" s="46">
        <f t="shared" si="0"/>
        <v>0.64</v>
      </c>
      <c r="H12" s="112">
        <v>0.64</v>
      </c>
      <c r="I12" s="44"/>
      <c r="J12" s="44"/>
      <c r="K12" s="44"/>
      <c r="L12" s="75"/>
    </row>
    <row r="13" ht="27" customHeight="1" spans="1:12">
      <c r="A13" s="73"/>
      <c r="B13" s="109" t="s">
        <v>90</v>
      </c>
      <c r="C13" s="109" t="s">
        <v>91</v>
      </c>
      <c r="D13" s="109" t="s">
        <v>97</v>
      </c>
      <c r="E13" s="109">
        <v>120001</v>
      </c>
      <c r="F13" s="109" t="s">
        <v>98</v>
      </c>
      <c r="G13" s="46">
        <f t="shared" si="0"/>
        <v>1.44</v>
      </c>
      <c r="H13" s="112">
        <v>1.44</v>
      </c>
      <c r="I13" s="44"/>
      <c r="J13" s="44"/>
      <c r="K13" s="44"/>
      <c r="L13" s="75"/>
    </row>
    <row r="14" ht="27" customHeight="1" spans="1:12">
      <c r="A14" s="73"/>
      <c r="B14" s="109" t="s">
        <v>99</v>
      </c>
      <c r="C14" s="109" t="s">
        <v>95</v>
      </c>
      <c r="D14" s="109" t="s">
        <v>86</v>
      </c>
      <c r="E14" s="109">
        <v>120001</v>
      </c>
      <c r="F14" s="109" t="s">
        <v>100</v>
      </c>
      <c r="G14" s="46">
        <f t="shared" si="0"/>
        <v>81.71</v>
      </c>
      <c r="H14" s="112">
        <v>81.71</v>
      </c>
      <c r="I14" s="44"/>
      <c r="J14" s="44"/>
      <c r="K14" s="44"/>
      <c r="L14" s="75"/>
    </row>
    <row r="15" ht="27" customHeight="1" spans="1:12">
      <c r="A15" s="73"/>
      <c r="B15" s="109" t="s">
        <v>99</v>
      </c>
      <c r="C15" s="109" t="s">
        <v>95</v>
      </c>
      <c r="D15" s="109" t="s">
        <v>91</v>
      </c>
      <c r="E15" s="109">
        <v>120001</v>
      </c>
      <c r="F15" s="109" t="s">
        <v>101</v>
      </c>
      <c r="G15" s="46">
        <f t="shared" si="0"/>
        <v>19</v>
      </c>
      <c r="H15" s="113"/>
      <c r="I15" s="113">
        <v>19</v>
      </c>
      <c r="J15" s="44"/>
      <c r="K15" s="44"/>
      <c r="L15" s="75"/>
    </row>
    <row r="16" ht="27" customHeight="1" spans="1:12">
      <c r="A16" s="73"/>
      <c r="B16" s="109" t="s">
        <v>99</v>
      </c>
      <c r="C16" s="109" t="s">
        <v>95</v>
      </c>
      <c r="D16" s="109" t="s">
        <v>102</v>
      </c>
      <c r="E16" s="109">
        <v>120001</v>
      </c>
      <c r="F16" s="109" t="s">
        <v>103</v>
      </c>
      <c r="G16" s="46">
        <f t="shared" si="0"/>
        <v>24.8</v>
      </c>
      <c r="H16" s="113"/>
      <c r="I16" s="113">
        <v>24.8</v>
      </c>
      <c r="J16" s="44"/>
      <c r="K16" s="44"/>
      <c r="L16" s="75"/>
    </row>
    <row r="17" ht="27" customHeight="1" spans="1:12">
      <c r="A17" s="73"/>
      <c r="B17" s="109" t="s">
        <v>99</v>
      </c>
      <c r="C17" s="109" t="s">
        <v>95</v>
      </c>
      <c r="D17" s="109" t="s">
        <v>97</v>
      </c>
      <c r="E17" s="109">
        <v>120001</v>
      </c>
      <c r="F17" s="109" t="s">
        <v>104</v>
      </c>
      <c r="G17" s="46">
        <f t="shared" si="0"/>
        <v>248.09</v>
      </c>
      <c r="H17" s="112">
        <f>248.09-I17</f>
        <v>235.09</v>
      </c>
      <c r="I17" s="46">
        <v>13</v>
      </c>
      <c r="J17" s="44"/>
      <c r="K17" s="44"/>
      <c r="L17" s="75"/>
    </row>
    <row r="18" ht="27" customHeight="1" spans="1:12">
      <c r="A18" s="73"/>
      <c r="B18" s="109" t="s">
        <v>105</v>
      </c>
      <c r="C18" s="109" t="s">
        <v>93</v>
      </c>
      <c r="D18" s="109" t="s">
        <v>86</v>
      </c>
      <c r="E18" s="109">
        <v>120001</v>
      </c>
      <c r="F18" s="109" t="s">
        <v>106</v>
      </c>
      <c r="G18" s="46">
        <f t="shared" si="0"/>
        <v>31.79</v>
      </c>
      <c r="H18" s="112">
        <v>31.79</v>
      </c>
      <c r="I18" s="46"/>
      <c r="J18" s="44"/>
      <c r="K18" s="44"/>
      <c r="L18" s="75"/>
    </row>
    <row r="19" ht="27" customHeight="1" spans="1:12">
      <c r="A19" s="73"/>
      <c r="B19" s="155">
        <v>212</v>
      </c>
      <c r="C19" s="155" t="s">
        <v>107</v>
      </c>
      <c r="D19" s="155" t="s">
        <v>93</v>
      </c>
      <c r="E19" s="109">
        <v>120001</v>
      </c>
      <c r="F19" s="109" t="s">
        <v>108</v>
      </c>
      <c r="G19" s="46">
        <f t="shared" si="0"/>
        <v>10</v>
      </c>
      <c r="H19" s="44"/>
      <c r="I19" s="46">
        <v>10</v>
      </c>
      <c r="J19" s="44"/>
      <c r="K19" s="44"/>
      <c r="L19" s="75"/>
    </row>
    <row r="20" ht="9.75" customHeight="1" spans="1:12">
      <c r="A20" s="79"/>
      <c r="B20" s="80"/>
      <c r="C20" s="80"/>
      <c r="D20" s="80"/>
      <c r="E20" s="80"/>
      <c r="F20" s="79"/>
      <c r="G20" s="79"/>
      <c r="H20" s="79"/>
      <c r="I20" s="79"/>
      <c r="J20" s="80"/>
      <c r="K20" s="80"/>
      <c r="L20" s="81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6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" style="61" customWidth="1"/>
    <col min="2" max="2" width="29.625" style="61" customWidth="1"/>
    <col min="3" max="3" width="11.625" style="61" customWidth="1"/>
    <col min="4" max="4" width="29.625" style="61" customWidth="1"/>
    <col min="5" max="5" width="11.625" style="61" customWidth="1"/>
    <col min="6" max="6" width="13.125" style="61" customWidth="1"/>
    <col min="7" max="8" width="11.25" style="61" customWidth="1"/>
    <col min="9" max="9" width="1.5" style="61" customWidth="1"/>
    <col min="10" max="12" width="9.75" style="61" customWidth="1"/>
    <col min="13" max="16384" width="10" style="61"/>
  </cols>
  <sheetData>
    <row r="1" ht="24.95" customHeight="1" spans="1:9">
      <c r="A1" s="139"/>
      <c r="B1" s="2" t="s">
        <v>109</v>
      </c>
      <c r="C1" s="140"/>
      <c r="D1" s="140"/>
      <c r="H1" s="141"/>
      <c r="I1" s="106" t="s">
        <v>4</v>
      </c>
    </row>
    <row r="2" ht="22.9" customHeight="1" spans="1:9">
      <c r="A2" s="142"/>
      <c r="B2" s="143" t="s">
        <v>110</v>
      </c>
      <c r="C2" s="143"/>
      <c r="D2" s="143"/>
      <c r="E2" s="143"/>
      <c r="F2" s="144"/>
      <c r="G2" s="144"/>
      <c r="H2" s="144"/>
      <c r="I2" s="147"/>
    </row>
    <row r="3" ht="19.5" customHeight="1" spans="1:9">
      <c r="A3" s="142"/>
      <c r="B3" s="67" t="s">
        <v>6</v>
      </c>
      <c r="C3" s="67"/>
      <c r="D3" s="22"/>
      <c r="F3" s="145" t="s">
        <v>7</v>
      </c>
      <c r="G3" s="145"/>
      <c r="H3" s="145"/>
      <c r="I3" s="148"/>
    </row>
    <row r="4" ht="30" customHeight="1" spans="1:9">
      <c r="A4" s="142"/>
      <c r="B4" s="41" t="s">
        <v>8</v>
      </c>
      <c r="C4" s="41"/>
      <c r="D4" s="41" t="s">
        <v>9</v>
      </c>
      <c r="E4" s="41"/>
      <c r="F4" s="41"/>
      <c r="G4" s="41"/>
      <c r="H4" s="41"/>
      <c r="I4" s="149"/>
    </row>
    <row r="5" ht="30" customHeight="1" spans="1:9">
      <c r="A5" s="142"/>
      <c r="B5" s="41" t="s">
        <v>10</v>
      </c>
      <c r="C5" s="41" t="s">
        <v>11</v>
      </c>
      <c r="D5" s="41" t="s">
        <v>10</v>
      </c>
      <c r="E5" s="41" t="s">
        <v>60</v>
      </c>
      <c r="F5" s="58" t="s">
        <v>111</v>
      </c>
      <c r="G5" s="58" t="s">
        <v>112</v>
      </c>
      <c r="H5" s="58" t="s">
        <v>113</v>
      </c>
      <c r="I5" s="106"/>
    </row>
    <row r="6" ht="30" customHeight="1" spans="1:9">
      <c r="A6" s="64"/>
      <c r="B6" s="45" t="s">
        <v>114</v>
      </c>
      <c r="C6" s="46">
        <v>463.51</v>
      </c>
      <c r="D6" s="45" t="s">
        <v>115</v>
      </c>
      <c r="E6" s="46">
        <v>463.51</v>
      </c>
      <c r="F6" s="46">
        <v>453.51</v>
      </c>
      <c r="G6" s="46">
        <v>10</v>
      </c>
      <c r="H6" s="46"/>
      <c r="I6" s="72"/>
    </row>
    <row r="7" ht="30" customHeight="1" spans="1:9">
      <c r="A7" s="64"/>
      <c r="B7" s="45" t="s">
        <v>116</v>
      </c>
      <c r="C7" s="46">
        <v>453.51</v>
      </c>
      <c r="D7" s="45" t="s">
        <v>117</v>
      </c>
      <c r="E7" s="46"/>
      <c r="F7" s="46"/>
      <c r="G7" s="46"/>
      <c r="H7" s="46"/>
      <c r="I7" s="72"/>
    </row>
    <row r="8" ht="30" customHeight="1" spans="1:9">
      <c r="A8" s="64"/>
      <c r="B8" s="45" t="s">
        <v>118</v>
      </c>
      <c r="C8" s="46">
        <v>10</v>
      </c>
      <c r="D8" s="45" t="s">
        <v>119</v>
      </c>
      <c r="E8" s="46"/>
      <c r="F8" s="46"/>
      <c r="G8" s="46"/>
      <c r="H8" s="46"/>
      <c r="I8" s="72"/>
    </row>
    <row r="9" ht="30" customHeight="1" spans="1:9">
      <c r="A9" s="64"/>
      <c r="B9" s="45" t="s">
        <v>120</v>
      </c>
      <c r="C9" s="46"/>
      <c r="D9" s="45" t="s">
        <v>121</v>
      </c>
      <c r="E9" s="46"/>
      <c r="F9" s="46"/>
      <c r="G9" s="46"/>
      <c r="H9" s="46"/>
      <c r="I9" s="72"/>
    </row>
    <row r="10" ht="30" customHeight="1" spans="1:9">
      <c r="A10" s="64"/>
      <c r="B10" s="45" t="s">
        <v>122</v>
      </c>
      <c r="C10" s="46"/>
      <c r="D10" s="45" t="s">
        <v>123</v>
      </c>
      <c r="E10" s="46"/>
      <c r="F10" s="46"/>
      <c r="G10" s="46"/>
      <c r="H10" s="46"/>
      <c r="I10" s="72"/>
    </row>
    <row r="11" ht="30" customHeight="1" spans="1:9">
      <c r="A11" s="64"/>
      <c r="B11" s="45" t="s">
        <v>116</v>
      </c>
      <c r="C11" s="46"/>
      <c r="D11" s="45" t="s">
        <v>124</v>
      </c>
      <c r="E11" s="46"/>
      <c r="F11" s="46"/>
      <c r="G11" s="46"/>
      <c r="H11" s="46"/>
      <c r="I11" s="72"/>
    </row>
    <row r="12" ht="30" customHeight="1" spans="1:9">
      <c r="A12" s="64"/>
      <c r="B12" s="45" t="s">
        <v>118</v>
      </c>
      <c r="C12" s="46"/>
      <c r="D12" s="45" t="s">
        <v>125</v>
      </c>
      <c r="E12" s="46"/>
      <c r="F12" s="46"/>
      <c r="G12" s="46"/>
      <c r="H12" s="46"/>
      <c r="I12" s="72"/>
    </row>
    <row r="13" ht="30" customHeight="1" spans="1:9">
      <c r="A13" s="64"/>
      <c r="B13" s="45" t="s">
        <v>120</v>
      </c>
      <c r="C13" s="46"/>
      <c r="D13" s="45" t="s">
        <v>126</v>
      </c>
      <c r="E13" s="46"/>
      <c r="F13" s="46"/>
      <c r="G13" s="46"/>
      <c r="H13" s="46"/>
      <c r="I13" s="72"/>
    </row>
    <row r="14" ht="30" customHeight="1" spans="1:9">
      <c r="A14" s="64"/>
      <c r="B14" s="45" t="s">
        <v>127</v>
      </c>
      <c r="C14" s="46"/>
      <c r="D14" s="45" t="s">
        <v>128</v>
      </c>
      <c r="E14" s="46"/>
      <c r="F14" s="46">
        <v>28.36</v>
      </c>
      <c r="G14" s="46"/>
      <c r="H14" s="46"/>
      <c r="I14" s="72"/>
    </row>
    <row r="15" ht="30" customHeight="1" spans="1:9">
      <c r="A15" s="64"/>
      <c r="B15" s="45" t="s">
        <v>127</v>
      </c>
      <c r="C15" s="46"/>
      <c r="D15" s="45" t="s">
        <v>129</v>
      </c>
      <c r="E15" s="46"/>
      <c r="F15" s="46"/>
      <c r="G15" s="46"/>
      <c r="H15" s="46"/>
      <c r="I15" s="72"/>
    </row>
    <row r="16" ht="30" customHeight="1" spans="1:9">
      <c r="A16" s="64"/>
      <c r="B16" s="45" t="s">
        <v>127</v>
      </c>
      <c r="C16" s="46"/>
      <c r="D16" s="45" t="s">
        <v>130</v>
      </c>
      <c r="E16" s="46"/>
      <c r="F16" s="46">
        <v>19.76</v>
      </c>
      <c r="G16" s="46"/>
      <c r="H16" s="46"/>
      <c r="I16" s="72"/>
    </row>
    <row r="17" ht="30" customHeight="1" spans="1:9">
      <c r="A17" s="64"/>
      <c r="B17" s="45" t="s">
        <v>127</v>
      </c>
      <c r="C17" s="46"/>
      <c r="D17" s="45" t="s">
        <v>131</v>
      </c>
      <c r="E17" s="46"/>
      <c r="F17" s="46"/>
      <c r="G17" s="46"/>
      <c r="H17" s="46"/>
      <c r="I17" s="72"/>
    </row>
    <row r="18" ht="30" customHeight="1" spans="1:9">
      <c r="A18" s="64"/>
      <c r="B18" s="45" t="s">
        <v>127</v>
      </c>
      <c r="C18" s="46"/>
      <c r="D18" s="45" t="s">
        <v>132</v>
      </c>
      <c r="E18" s="46"/>
      <c r="F18" s="46"/>
      <c r="G18" s="46">
        <v>10</v>
      </c>
      <c r="H18" s="46"/>
      <c r="I18" s="72"/>
    </row>
    <row r="19" ht="30" customHeight="1" spans="1:9">
      <c r="A19" s="64"/>
      <c r="B19" s="45" t="s">
        <v>127</v>
      </c>
      <c r="C19" s="46"/>
      <c r="D19" s="45" t="s">
        <v>133</v>
      </c>
      <c r="E19" s="46"/>
      <c r="F19" s="46">
        <v>373.6</v>
      </c>
      <c r="G19" s="46"/>
      <c r="H19" s="46"/>
      <c r="I19" s="72"/>
    </row>
    <row r="20" ht="30" customHeight="1" spans="1:9">
      <c r="A20" s="64"/>
      <c r="B20" s="45" t="s">
        <v>127</v>
      </c>
      <c r="C20" s="46"/>
      <c r="D20" s="45" t="s">
        <v>134</v>
      </c>
      <c r="E20" s="46"/>
      <c r="F20" s="46"/>
      <c r="G20" s="46"/>
      <c r="H20" s="46"/>
      <c r="I20" s="72"/>
    </row>
    <row r="21" ht="30" customHeight="1" spans="1:9">
      <c r="A21" s="64"/>
      <c r="B21" s="45" t="s">
        <v>127</v>
      </c>
      <c r="C21" s="46"/>
      <c r="D21" s="45" t="s">
        <v>135</v>
      </c>
      <c r="E21" s="46"/>
      <c r="F21" s="46"/>
      <c r="G21" s="46"/>
      <c r="H21" s="46"/>
      <c r="I21" s="72"/>
    </row>
    <row r="22" ht="30" customHeight="1" spans="1:9">
      <c r="A22" s="64"/>
      <c r="B22" s="45" t="s">
        <v>127</v>
      </c>
      <c r="C22" s="46"/>
      <c r="D22" s="45" t="s">
        <v>136</v>
      </c>
      <c r="E22" s="46"/>
      <c r="F22" s="46"/>
      <c r="G22" s="46"/>
      <c r="H22" s="46"/>
      <c r="I22" s="72"/>
    </row>
    <row r="23" ht="30" customHeight="1" spans="1:9">
      <c r="A23" s="64"/>
      <c r="B23" s="45" t="s">
        <v>127</v>
      </c>
      <c r="C23" s="46"/>
      <c r="D23" s="45" t="s">
        <v>137</v>
      </c>
      <c r="E23" s="46"/>
      <c r="F23" s="46"/>
      <c r="G23" s="46"/>
      <c r="H23" s="46"/>
      <c r="I23" s="72"/>
    </row>
    <row r="24" ht="30" customHeight="1" spans="1:9">
      <c r="A24" s="64"/>
      <c r="B24" s="45" t="s">
        <v>127</v>
      </c>
      <c r="C24" s="46"/>
      <c r="D24" s="45" t="s">
        <v>138</v>
      </c>
      <c r="E24" s="46"/>
      <c r="F24" s="46"/>
      <c r="G24" s="46"/>
      <c r="H24" s="46"/>
      <c r="I24" s="72"/>
    </row>
    <row r="25" ht="30" customHeight="1" spans="1:9">
      <c r="A25" s="64"/>
      <c r="B25" s="45" t="s">
        <v>127</v>
      </c>
      <c r="C25" s="46"/>
      <c r="D25" s="45" t="s">
        <v>139</v>
      </c>
      <c r="E25" s="46"/>
      <c r="F25" s="46"/>
      <c r="G25" s="46"/>
      <c r="H25" s="46"/>
      <c r="I25" s="72"/>
    </row>
    <row r="26" ht="30" customHeight="1" spans="1:9">
      <c r="A26" s="64"/>
      <c r="B26" s="45" t="s">
        <v>127</v>
      </c>
      <c r="C26" s="46"/>
      <c r="D26" s="45" t="s">
        <v>140</v>
      </c>
      <c r="E26" s="46"/>
      <c r="F26" s="46">
        <v>31.79</v>
      </c>
      <c r="G26" s="46"/>
      <c r="H26" s="46"/>
      <c r="I26" s="72"/>
    </row>
    <row r="27" ht="30" customHeight="1" spans="1:9">
      <c r="A27" s="64"/>
      <c r="B27" s="45" t="s">
        <v>127</v>
      </c>
      <c r="C27" s="46"/>
      <c r="D27" s="45" t="s">
        <v>141</v>
      </c>
      <c r="E27" s="46"/>
      <c r="F27" s="46"/>
      <c r="G27" s="46"/>
      <c r="H27" s="46"/>
      <c r="I27" s="72"/>
    </row>
    <row r="28" ht="30" customHeight="1" spans="1:9">
      <c r="A28" s="64"/>
      <c r="B28" s="45" t="s">
        <v>127</v>
      </c>
      <c r="C28" s="46"/>
      <c r="D28" s="45" t="s">
        <v>142</v>
      </c>
      <c r="E28" s="46"/>
      <c r="F28" s="46"/>
      <c r="G28" s="46"/>
      <c r="H28" s="46"/>
      <c r="I28" s="72"/>
    </row>
    <row r="29" ht="30" customHeight="1" spans="1:9">
      <c r="A29" s="64"/>
      <c r="B29" s="45" t="s">
        <v>127</v>
      </c>
      <c r="C29" s="46"/>
      <c r="D29" s="45" t="s">
        <v>143</v>
      </c>
      <c r="E29" s="46"/>
      <c r="F29" s="46"/>
      <c r="G29" s="46"/>
      <c r="H29" s="46"/>
      <c r="I29" s="72"/>
    </row>
    <row r="30" ht="30" customHeight="1" spans="1:9">
      <c r="A30" s="64"/>
      <c r="B30" s="45" t="s">
        <v>127</v>
      </c>
      <c r="C30" s="46"/>
      <c r="D30" s="45" t="s">
        <v>144</v>
      </c>
      <c r="E30" s="46"/>
      <c r="F30" s="46"/>
      <c r="G30" s="46"/>
      <c r="H30" s="46"/>
      <c r="I30" s="72"/>
    </row>
    <row r="31" ht="30" customHeight="1" spans="1:9">
      <c r="A31" s="64"/>
      <c r="B31" s="45" t="s">
        <v>127</v>
      </c>
      <c r="C31" s="46"/>
      <c r="D31" s="45" t="s">
        <v>145</v>
      </c>
      <c r="E31" s="46"/>
      <c r="F31" s="46"/>
      <c r="G31" s="46"/>
      <c r="H31" s="46"/>
      <c r="I31" s="72"/>
    </row>
    <row r="32" ht="30" customHeight="1" spans="1:9">
      <c r="A32" s="64"/>
      <c r="B32" s="45" t="s">
        <v>127</v>
      </c>
      <c r="C32" s="46"/>
      <c r="D32" s="45" t="s">
        <v>146</v>
      </c>
      <c r="E32" s="46"/>
      <c r="F32" s="46"/>
      <c r="G32" s="46"/>
      <c r="H32" s="46"/>
      <c r="I32" s="72"/>
    </row>
    <row r="33" ht="30" customHeight="1" spans="1:9">
      <c r="A33" s="64"/>
      <c r="B33" s="45" t="s">
        <v>127</v>
      </c>
      <c r="C33" s="46"/>
      <c r="D33" s="45" t="s">
        <v>147</v>
      </c>
      <c r="E33" s="46"/>
      <c r="F33" s="46"/>
      <c r="G33" s="46"/>
      <c r="H33" s="46"/>
      <c r="I33" s="72"/>
    </row>
    <row r="34" ht="9.75" customHeight="1" spans="1:9">
      <c r="A34" s="146"/>
      <c r="B34" s="146"/>
      <c r="C34" s="146"/>
      <c r="D34" s="22"/>
      <c r="E34" s="146"/>
      <c r="F34" s="146"/>
      <c r="G34" s="146"/>
      <c r="H34" s="146"/>
      <c r="I34" s="150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0"/>
  <sheetViews>
    <sheetView workbookViewId="0">
      <pane ySplit="6" topLeftCell="A20" activePane="bottomLeft" state="frozen"/>
      <selection/>
      <selection pane="bottomLeft" activeCell="E25" sqref="E25"/>
    </sheetView>
  </sheetViews>
  <sheetFormatPr defaultColWidth="10" defaultRowHeight="13.5"/>
  <cols>
    <col min="1" max="1" width="1.5" style="82" customWidth="1"/>
    <col min="2" max="2" width="5.875" style="82" customWidth="1"/>
    <col min="3" max="3" width="5.125" style="82" customWidth="1"/>
    <col min="4" max="4" width="8" style="82" customWidth="1"/>
    <col min="5" max="5" width="36.25" style="82" customWidth="1"/>
    <col min="6" max="8" width="8" style="82" customWidth="1"/>
    <col min="9" max="9" width="7.5" style="82" customWidth="1"/>
    <col min="10" max="10" width="7.625" style="82" customWidth="1"/>
    <col min="11" max="11" width="7.125" style="82" customWidth="1"/>
    <col min="12" max="12" width="7.375" style="82" customWidth="1"/>
    <col min="13" max="13" width="7.5" style="82" customWidth="1"/>
    <col min="14" max="16" width="7.25" style="82" customWidth="1"/>
    <col min="17" max="23" width="5.875" style="82" customWidth="1"/>
    <col min="24" max="26" width="7.25" style="82" customWidth="1"/>
    <col min="27" max="33" width="5.875" style="82" customWidth="1"/>
    <col min="34" max="39" width="7.25" style="82" customWidth="1"/>
    <col min="40" max="40" width="1.5" style="82" customWidth="1"/>
    <col min="41" max="42" width="9.75" style="82" customWidth="1"/>
    <col min="43" max="16384" width="10" style="82"/>
  </cols>
  <sheetData>
    <row r="1" s="82" customFormat="1" ht="24.95" customHeight="1" spans="1:40">
      <c r="A1" s="86"/>
      <c r="B1" s="87" t="s">
        <v>148</v>
      </c>
      <c r="C1" s="87"/>
      <c r="D1" s="116"/>
      <c r="E1" s="116"/>
      <c r="F1" s="91"/>
      <c r="G1" s="91"/>
      <c r="H1" s="91"/>
      <c r="I1" s="116"/>
      <c r="J1" s="116"/>
      <c r="K1" s="91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  <c r="AA1" s="116"/>
      <c r="AB1" s="116"/>
      <c r="AC1" s="116"/>
      <c r="AD1" s="116"/>
      <c r="AE1" s="116"/>
      <c r="AF1" s="116"/>
      <c r="AG1" s="116"/>
      <c r="AH1" s="116"/>
      <c r="AI1" s="116"/>
      <c r="AJ1" s="116"/>
      <c r="AK1" s="116"/>
      <c r="AL1" s="116"/>
      <c r="AM1" s="136"/>
      <c r="AN1" s="137"/>
    </row>
    <row r="2" s="82" customFormat="1" ht="22.9" customHeight="1" spans="1:40">
      <c r="A2" s="91"/>
      <c r="B2" s="65" t="s">
        <v>149</v>
      </c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65"/>
      <c r="AL2" s="65"/>
      <c r="AM2" s="65"/>
      <c r="AN2" s="137"/>
    </row>
    <row r="3" s="82" customFormat="1" ht="19.5" customHeight="1" spans="1:40">
      <c r="A3" s="92"/>
      <c r="B3" s="67" t="s">
        <v>6</v>
      </c>
      <c r="C3" s="67"/>
      <c r="D3" s="67"/>
      <c r="E3" s="67"/>
      <c r="F3" s="117"/>
      <c r="G3" s="92"/>
      <c r="H3" s="115"/>
      <c r="I3" s="117"/>
      <c r="J3" s="117"/>
      <c r="K3" s="130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5" t="s">
        <v>7</v>
      </c>
      <c r="AM3" s="115"/>
      <c r="AN3" s="138"/>
    </row>
    <row r="4" s="82" customFormat="1" ht="24.4" customHeight="1" spans="1:40">
      <c r="A4" s="94"/>
      <c r="B4" s="58" t="s">
        <v>10</v>
      </c>
      <c r="C4" s="58"/>
      <c r="D4" s="58"/>
      <c r="E4" s="58"/>
      <c r="F4" s="58" t="s">
        <v>150</v>
      </c>
      <c r="G4" s="58" t="s">
        <v>151</v>
      </c>
      <c r="H4" s="58"/>
      <c r="I4" s="58"/>
      <c r="J4" s="58"/>
      <c r="K4" s="58"/>
      <c r="L4" s="58"/>
      <c r="M4" s="58"/>
      <c r="N4" s="58"/>
      <c r="O4" s="58"/>
      <c r="P4" s="58"/>
      <c r="Q4" s="58" t="s">
        <v>152</v>
      </c>
      <c r="R4" s="58"/>
      <c r="S4" s="58"/>
      <c r="T4" s="58"/>
      <c r="U4" s="58"/>
      <c r="V4" s="58"/>
      <c r="W4" s="58"/>
      <c r="X4" s="58"/>
      <c r="Y4" s="58"/>
      <c r="Z4" s="58"/>
      <c r="AA4" s="58" t="s">
        <v>153</v>
      </c>
      <c r="AB4" s="58"/>
      <c r="AC4" s="58"/>
      <c r="AD4" s="58"/>
      <c r="AE4" s="58"/>
      <c r="AF4" s="58"/>
      <c r="AG4" s="58"/>
      <c r="AH4" s="58"/>
      <c r="AI4" s="58"/>
      <c r="AJ4" s="58"/>
      <c r="AK4" s="58"/>
      <c r="AL4" s="58"/>
      <c r="AM4" s="58"/>
      <c r="AN4" s="106"/>
    </row>
    <row r="5" s="82" customFormat="1" ht="24.4" customHeight="1" spans="1:40">
      <c r="A5" s="94"/>
      <c r="B5" s="58" t="s">
        <v>81</v>
      </c>
      <c r="C5" s="58"/>
      <c r="D5" s="58" t="s">
        <v>71</v>
      </c>
      <c r="E5" s="58" t="s">
        <v>72</v>
      </c>
      <c r="F5" s="58"/>
      <c r="G5" s="58" t="s">
        <v>60</v>
      </c>
      <c r="H5" s="58" t="s">
        <v>154</v>
      </c>
      <c r="I5" s="58"/>
      <c r="J5" s="58"/>
      <c r="K5" s="58" t="s">
        <v>155</v>
      </c>
      <c r="L5" s="58"/>
      <c r="M5" s="58"/>
      <c r="N5" s="58" t="s">
        <v>156</v>
      </c>
      <c r="O5" s="58"/>
      <c r="P5" s="58"/>
      <c r="Q5" s="58" t="s">
        <v>60</v>
      </c>
      <c r="R5" s="58" t="s">
        <v>154</v>
      </c>
      <c r="S5" s="58"/>
      <c r="T5" s="58"/>
      <c r="U5" s="58" t="s">
        <v>155</v>
      </c>
      <c r="V5" s="58"/>
      <c r="W5" s="58"/>
      <c r="X5" s="58" t="s">
        <v>156</v>
      </c>
      <c r="Y5" s="58"/>
      <c r="Z5" s="58"/>
      <c r="AA5" s="58" t="s">
        <v>60</v>
      </c>
      <c r="AB5" s="58" t="s">
        <v>154</v>
      </c>
      <c r="AC5" s="58"/>
      <c r="AD5" s="58"/>
      <c r="AE5" s="58" t="s">
        <v>155</v>
      </c>
      <c r="AF5" s="58"/>
      <c r="AG5" s="58"/>
      <c r="AH5" s="58" t="s">
        <v>156</v>
      </c>
      <c r="AI5" s="58"/>
      <c r="AJ5" s="58"/>
      <c r="AK5" s="58" t="s">
        <v>157</v>
      </c>
      <c r="AL5" s="58"/>
      <c r="AM5" s="58"/>
      <c r="AN5" s="106"/>
    </row>
    <row r="6" s="82" customFormat="1" ht="39" customHeight="1" spans="1:40">
      <c r="A6" s="22"/>
      <c r="B6" s="58" t="s">
        <v>82</v>
      </c>
      <c r="C6" s="58" t="s">
        <v>83</v>
      </c>
      <c r="D6" s="58"/>
      <c r="E6" s="58"/>
      <c r="F6" s="58"/>
      <c r="G6" s="58"/>
      <c r="H6" s="58" t="s">
        <v>158</v>
      </c>
      <c r="I6" s="58" t="s">
        <v>77</v>
      </c>
      <c r="J6" s="58" t="s">
        <v>78</v>
      </c>
      <c r="K6" s="58" t="s">
        <v>158</v>
      </c>
      <c r="L6" s="58" t="s">
        <v>77</v>
      </c>
      <c r="M6" s="58" t="s">
        <v>78</v>
      </c>
      <c r="N6" s="58" t="s">
        <v>158</v>
      </c>
      <c r="O6" s="58" t="s">
        <v>159</v>
      </c>
      <c r="P6" s="58" t="s">
        <v>160</v>
      </c>
      <c r="Q6" s="58"/>
      <c r="R6" s="58" t="s">
        <v>158</v>
      </c>
      <c r="S6" s="58" t="s">
        <v>77</v>
      </c>
      <c r="T6" s="58" t="s">
        <v>78</v>
      </c>
      <c r="U6" s="58" t="s">
        <v>158</v>
      </c>
      <c r="V6" s="58" t="s">
        <v>77</v>
      </c>
      <c r="W6" s="58" t="s">
        <v>78</v>
      </c>
      <c r="X6" s="58" t="s">
        <v>158</v>
      </c>
      <c r="Y6" s="58" t="s">
        <v>159</v>
      </c>
      <c r="Z6" s="58" t="s">
        <v>160</v>
      </c>
      <c r="AA6" s="58"/>
      <c r="AB6" s="58" t="s">
        <v>158</v>
      </c>
      <c r="AC6" s="58" t="s">
        <v>77</v>
      </c>
      <c r="AD6" s="58" t="s">
        <v>78</v>
      </c>
      <c r="AE6" s="58" t="s">
        <v>158</v>
      </c>
      <c r="AF6" s="58" t="s">
        <v>77</v>
      </c>
      <c r="AG6" s="58" t="s">
        <v>78</v>
      </c>
      <c r="AH6" s="58" t="s">
        <v>158</v>
      </c>
      <c r="AI6" s="58" t="s">
        <v>159</v>
      </c>
      <c r="AJ6" s="58" t="s">
        <v>160</v>
      </c>
      <c r="AK6" s="58" t="s">
        <v>158</v>
      </c>
      <c r="AL6" s="58" t="s">
        <v>159</v>
      </c>
      <c r="AM6" s="58" t="s">
        <v>160</v>
      </c>
      <c r="AN6" s="106"/>
    </row>
    <row r="7" s="82" customFormat="1" ht="22.9" customHeight="1" spans="1:40">
      <c r="A7" s="94"/>
      <c r="B7" s="118">
        <v>120</v>
      </c>
      <c r="C7" s="119"/>
      <c r="D7" s="120"/>
      <c r="E7" s="41" t="s">
        <v>73</v>
      </c>
      <c r="F7" s="44">
        <v>463.51</v>
      </c>
      <c r="G7" s="44">
        <v>464.51</v>
      </c>
      <c r="H7" s="44">
        <v>465.51</v>
      </c>
      <c r="I7" s="44">
        <v>466.51</v>
      </c>
      <c r="J7" s="44">
        <v>56.8</v>
      </c>
      <c r="K7" s="44">
        <v>10</v>
      </c>
      <c r="L7" s="44"/>
      <c r="M7" s="44">
        <v>10</v>
      </c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106"/>
    </row>
    <row r="8" s="82" customFormat="1" ht="22.9" customHeight="1" spans="1:40">
      <c r="A8" s="94"/>
      <c r="B8" s="30">
        <v>301</v>
      </c>
      <c r="C8" s="104" t="s">
        <v>86</v>
      </c>
      <c r="D8" s="97">
        <v>120001</v>
      </c>
      <c r="E8" s="121" t="s">
        <v>161</v>
      </c>
      <c r="F8" s="101">
        <f>H8+K8</f>
        <v>76.6132</v>
      </c>
      <c r="G8" s="101">
        <f>H8+K8</f>
        <v>76.6132</v>
      </c>
      <c r="H8" s="101">
        <f t="shared" ref="H8:H27" si="0">I8+J8</f>
        <v>76.6132</v>
      </c>
      <c r="I8" s="131">
        <f>488532/10000+27.76</f>
        <v>76.6132</v>
      </c>
      <c r="J8" s="101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106"/>
    </row>
    <row r="9" s="82" customFormat="1" ht="22.9" customHeight="1" spans="1:40">
      <c r="A9" s="94"/>
      <c r="B9" s="30">
        <v>301</v>
      </c>
      <c r="C9" s="104" t="s">
        <v>93</v>
      </c>
      <c r="D9" s="97">
        <v>120001</v>
      </c>
      <c r="E9" s="121" t="s">
        <v>162</v>
      </c>
      <c r="F9" s="101">
        <f t="shared" ref="F9:F30" si="1">H9+K9</f>
        <v>38.75488</v>
      </c>
      <c r="G9" s="101">
        <f t="shared" ref="G9:G30" si="2">H9+K9</f>
        <v>38.75488</v>
      </c>
      <c r="H9" s="101">
        <f t="shared" si="0"/>
        <v>38.75488</v>
      </c>
      <c r="I9" s="131">
        <f>348948.8/10000+3.86</f>
        <v>38.75488</v>
      </c>
      <c r="J9" s="101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106"/>
    </row>
    <row r="10" s="82" customFormat="1" ht="22.9" customHeight="1" spans="1:40">
      <c r="A10" s="94"/>
      <c r="B10" s="30">
        <v>301</v>
      </c>
      <c r="C10" s="104" t="s">
        <v>95</v>
      </c>
      <c r="D10" s="97">
        <v>120001</v>
      </c>
      <c r="E10" s="121" t="s">
        <v>163</v>
      </c>
      <c r="F10" s="101">
        <f t="shared" si="1"/>
        <v>1.3115</v>
      </c>
      <c r="G10" s="101">
        <f t="shared" si="2"/>
        <v>1.3115</v>
      </c>
      <c r="H10" s="101">
        <f t="shared" si="0"/>
        <v>1.3115</v>
      </c>
      <c r="I10" s="131">
        <f>13115/10000</f>
        <v>1.3115</v>
      </c>
      <c r="J10" s="101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106"/>
    </row>
    <row r="11" s="82" customFormat="1" ht="22.9" customHeight="1" spans="1:40">
      <c r="A11" s="94"/>
      <c r="B11" s="30">
        <v>301</v>
      </c>
      <c r="C11" s="104" t="s">
        <v>164</v>
      </c>
      <c r="D11" s="97">
        <v>120001</v>
      </c>
      <c r="E11" s="121" t="s">
        <v>165</v>
      </c>
      <c r="F11" s="101">
        <f t="shared" si="1"/>
        <v>115.033229</v>
      </c>
      <c r="G11" s="101">
        <f t="shared" si="2"/>
        <v>115.033229</v>
      </c>
      <c r="H11" s="101">
        <f t="shared" si="0"/>
        <v>115.033229</v>
      </c>
      <c r="I11" s="131">
        <f>616032.29/10000+53.43</f>
        <v>115.033229</v>
      </c>
      <c r="J11" s="101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106"/>
    </row>
    <row r="12" s="82" customFormat="1" ht="22.9" customHeight="1" spans="1:40">
      <c r="A12" s="94"/>
      <c r="B12" s="30">
        <v>301</v>
      </c>
      <c r="C12" s="104" t="s">
        <v>107</v>
      </c>
      <c r="D12" s="97">
        <v>120001</v>
      </c>
      <c r="E12" s="122" t="s">
        <v>166</v>
      </c>
      <c r="F12" s="101">
        <f t="shared" si="1"/>
        <v>25.1073</v>
      </c>
      <c r="G12" s="101">
        <f t="shared" si="2"/>
        <v>25.1073</v>
      </c>
      <c r="H12" s="101">
        <f t="shared" si="0"/>
        <v>25.1073</v>
      </c>
      <c r="I12" s="131">
        <f>159273/10000+9.18</f>
        <v>25.1073</v>
      </c>
      <c r="J12" s="101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106"/>
    </row>
    <row r="13" s="82" customFormat="1" ht="22.9" customHeight="1" spans="1:40">
      <c r="A13" s="94"/>
      <c r="B13" s="30">
        <v>301</v>
      </c>
      <c r="C13" s="104" t="s">
        <v>167</v>
      </c>
      <c r="D13" s="97">
        <v>120001</v>
      </c>
      <c r="E13" s="121" t="s">
        <v>168</v>
      </c>
      <c r="F13" s="101">
        <f t="shared" si="1"/>
        <v>17.676</v>
      </c>
      <c r="G13" s="101">
        <f t="shared" si="2"/>
        <v>17.676</v>
      </c>
      <c r="H13" s="101">
        <f t="shared" si="0"/>
        <v>17.676</v>
      </c>
      <c r="I13" s="131">
        <f>111660/10000+6.51</f>
        <v>17.676</v>
      </c>
      <c r="J13" s="101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106"/>
    </row>
    <row r="14" s="82" customFormat="1" ht="22.9" customHeight="1" spans="1:40">
      <c r="A14" s="94"/>
      <c r="B14" s="30">
        <v>301</v>
      </c>
      <c r="C14" s="104" t="s">
        <v>91</v>
      </c>
      <c r="D14" s="97">
        <v>120001</v>
      </c>
      <c r="E14" s="121" t="s">
        <v>169</v>
      </c>
      <c r="F14" s="101">
        <f t="shared" si="1"/>
        <v>1.7614</v>
      </c>
      <c r="G14" s="101">
        <f t="shared" si="2"/>
        <v>1.7614</v>
      </c>
      <c r="H14" s="101">
        <f t="shared" si="0"/>
        <v>1.7614</v>
      </c>
      <c r="I14" s="131">
        <f>11214/10000+0.64</f>
        <v>1.7614</v>
      </c>
      <c r="J14" s="101"/>
      <c r="K14" s="44"/>
      <c r="L14" s="113"/>
      <c r="M14" s="113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106"/>
    </row>
    <row r="15" s="82" customFormat="1" ht="22.9" customHeight="1" spans="1:40">
      <c r="A15" s="94"/>
      <c r="B15" s="30">
        <v>301</v>
      </c>
      <c r="C15" s="104" t="s">
        <v>170</v>
      </c>
      <c r="D15" s="97">
        <v>120001</v>
      </c>
      <c r="E15" s="121" t="s">
        <v>171</v>
      </c>
      <c r="F15" s="101">
        <f t="shared" si="1"/>
        <v>2.5354</v>
      </c>
      <c r="G15" s="101">
        <f t="shared" si="2"/>
        <v>2.5354</v>
      </c>
      <c r="H15" s="101">
        <f t="shared" si="0"/>
        <v>2.5354</v>
      </c>
      <c r="I15" s="131">
        <f>13554/10000+1.18</f>
        <v>2.5354</v>
      </c>
      <c r="J15" s="101"/>
      <c r="K15" s="44"/>
      <c r="L15" s="113"/>
      <c r="M15" s="113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106"/>
    </row>
    <row r="16" s="82" customFormat="1" ht="22.9" customHeight="1" spans="1:40">
      <c r="A16" s="94"/>
      <c r="B16" s="30">
        <v>301</v>
      </c>
      <c r="C16" s="30">
        <v>13</v>
      </c>
      <c r="D16" s="97">
        <v>120001</v>
      </c>
      <c r="E16" s="121" t="s">
        <v>172</v>
      </c>
      <c r="F16" s="101">
        <f t="shared" si="1"/>
        <v>31.7864</v>
      </c>
      <c r="G16" s="101">
        <f t="shared" si="2"/>
        <v>31.7864</v>
      </c>
      <c r="H16" s="101">
        <f t="shared" si="0"/>
        <v>31.7864</v>
      </c>
      <c r="I16" s="131">
        <f>202164/10000+11.57</f>
        <v>31.7864</v>
      </c>
      <c r="J16" s="101"/>
      <c r="K16" s="44"/>
      <c r="L16" s="46"/>
      <c r="M16" s="46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106"/>
    </row>
    <row r="17" s="82" customFormat="1" ht="22.9" customHeight="1" spans="1:40">
      <c r="A17" s="94"/>
      <c r="B17" s="30">
        <v>301</v>
      </c>
      <c r="C17" s="30">
        <v>99</v>
      </c>
      <c r="D17" s="97">
        <v>120001</v>
      </c>
      <c r="E17" s="121" t="s">
        <v>173</v>
      </c>
      <c r="F17" s="101">
        <f t="shared" si="1"/>
        <v>43.545112</v>
      </c>
      <c r="G17" s="101">
        <f t="shared" si="2"/>
        <v>43.545112</v>
      </c>
      <c r="H17" s="101">
        <f t="shared" si="0"/>
        <v>43.545112</v>
      </c>
      <c r="I17" s="131">
        <f>314651.12/10000+12.08</f>
        <v>43.545112</v>
      </c>
      <c r="J17" s="101"/>
      <c r="K17" s="44"/>
      <c r="L17" s="46"/>
      <c r="M17" s="46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106"/>
    </row>
    <row r="18" s="82" customFormat="1" ht="22.9" customHeight="1" spans="1:40">
      <c r="A18" s="94"/>
      <c r="B18" s="104">
        <v>302</v>
      </c>
      <c r="C18" s="104" t="s">
        <v>86</v>
      </c>
      <c r="D18" s="97">
        <v>120001</v>
      </c>
      <c r="E18" s="121" t="s">
        <v>174</v>
      </c>
      <c r="F18" s="101">
        <f t="shared" si="1"/>
        <v>6.6</v>
      </c>
      <c r="G18" s="101">
        <f t="shared" si="2"/>
        <v>6.6</v>
      </c>
      <c r="H18" s="101">
        <f t="shared" si="0"/>
        <v>6.6</v>
      </c>
      <c r="I18" s="132">
        <f>4.2+2.4</f>
        <v>6.6</v>
      </c>
      <c r="J18" s="101"/>
      <c r="K18" s="44"/>
      <c r="L18" s="46"/>
      <c r="M18" s="46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106"/>
    </row>
    <row r="19" s="82" customFormat="1" ht="22.9" customHeight="1" spans="1:40">
      <c r="A19" s="94"/>
      <c r="B19" s="104">
        <v>302</v>
      </c>
      <c r="C19" s="104" t="s">
        <v>85</v>
      </c>
      <c r="D19" s="97">
        <v>120001</v>
      </c>
      <c r="E19" s="123" t="s">
        <v>175</v>
      </c>
      <c r="F19" s="101">
        <f t="shared" si="1"/>
        <v>0.32</v>
      </c>
      <c r="G19" s="101">
        <f t="shared" si="2"/>
        <v>0.32</v>
      </c>
      <c r="H19" s="124">
        <v>0.32</v>
      </c>
      <c r="I19" s="124">
        <v>0.32</v>
      </c>
      <c r="J19" s="133"/>
      <c r="K19" s="44"/>
      <c r="L19" s="46"/>
      <c r="M19" s="46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106"/>
    </row>
    <row r="20" s="82" customFormat="1" ht="22.9" customHeight="1" spans="1:40">
      <c r="A20" s="94"/>
      <c r="B20" s="104">
        <v>302</v>
      </c>
      <c r="C20" s="104" t="s">
        <v>176</v>
      </c>
      <c r="D20" s="97">
        <v>120001</v>
      </c>
      <c r="E20" s="123" t="s">
        <v>177</v>
      </c>
      <c r="F20" s="101">
        <f t="shared" si="1"/>
        <v>0.64</v>
      </c>
      <c r="G20" s="101">
        <f t="shared" si="2"/>
        <v>0.64</v>
      </c>
      <c r="H20" s="124">
        <v>0.64</v>
      </c>
      <c r="I20" s="124">
        <v>0.64</v>
      </c>
      <c r="J20" s="133"/>
      <c r="K20" s="44"/>
      <c r="L20" s="46"/>
      <c r="M20" s="46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106"/>
    </row>
    <row r="21" s="82" customFormat="1" ht="22.9" customHeight="1" spans="1:40">
      <c r="A21" s="94"/>
      <c r="B21" s="104" t="s">
        <v>178</v>
      </c>
      <c r="C21" s="104" t="s">
        <v>91</v>
      </c>
      <c r="D21" s="97">
        <v>120001</v>
      </c>
      <c r="E21" s="121" t="s">
        <v>179</v>
      </c>
      <c r="F21" s="101">
        <f t="shared" si="1"/>
        <v>8.8</v>
      </c>
      <c r="G21" s="101">
        <f t="shared" si="2"/>
        <v>8.8</v>
      </c>
      <c r="H21" s="101">
        <f t="shared" ref="H21:H30" si="3">I21+J21</f>
        <v>8.8</v>
      </c>
      <c r="I21" s="131">
        <f>5.6+3.2</f>
        <v>8.8</v>
      </c>
      <c r="J21" s="133"/>
      <c r="K21" s="44"/>
      <c r="L21" s="46"/>
      <c r="M21" s="46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106"/>
    </row>
    <row r="22" s="82" customFormat="1" ht="22.9" customHeight="1" spans="1:40">
      <c r="A22" s="94"/>
      <c r="B22" s="104" t="s">
        <v>178</v>
      </c>
      <c r="C22" s="104" t="s">
        <v>180</v>
      </c>
      <c r="D22" s="97">
        <v>120001</v>
      </c>
      <c r="E22" s="121" t="s">
        <v>181</v>
      </c>
      <c r="F22" s="101">
        <f t="shared" si="1"/>
        <v>0.47</v>
      </c>
      <c r="G22" s="101">
        <f t="shared" si="2"/>
        <v>0.47</v>
      </c>
      <c r="H22" s="101">
        <f t="shared" si="3"/>
        <v>0.47</v>
      </c>
      <c r="I22" s="131">
        <f>0.32+0.15</f>
        <v>0.47</v>
      </c>
      <c r="J22" s="133"/>
      <c r="K22" s="44"/>
      <c r="L22" s="46"/>
      <c r="M22" s="46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106"/>
    </row>
    <row r="23" s="82" customFormat="1" ht="22.9" customHeight="1" spans="1:40">
      <c r="A23" s="94"/>
      <c r="B23" s="104" t="s">
        <v>178</v>
      </c>
      <c r="C23" s="104" t="s">
        <v>182</v>
      </c>
      <c r="D23" s="97">
        <v>120001</v>
      </c>
      <c r="E23" s="121" t="s">
        <v>183</v>
      </c>
      <c r="F23" s="101">
        <f t="shared" si="1"/>
        <v>3.96672</v>
      </c>
      <c r="G23" s="101">
        <f t="shared" si="2"/>
        <v>3.96672</v>
      </c>
      <c r="H23" s="101">
        <f t="shared" si="3"/>
        <v>3.96672</v>
      </c>
      <c r="I23" s="131">
        <f>23467.2/10000+1.62</f>
        <v>3.96672</v>
      </c>
      <c r="J23" s="133"/>
      <c r="K23" s="44"/>
      <c r="L23" s="46"/>
      <c r="M23" s="46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106"/>
    </row>
    <row r="24" s="82" customFormat="1" ht="22.9" customHeight="1" spans="1:40">
      <c r="A24" s="94"/>
      <c r="B24" s="104" t="s">
        <v>178</v>
      </c>
      <c r="C24" s="104" t="s">
        <v>184</v>
      </c>
      <c r="D24" s="97">
        <v>120001</v>
      </c>
      <c r="E24" s="121" t="s">
        <v>185</v>
      </c>
      <c r="F24" s="101">
        <f t="shared" si="1"/>
        <v>1.319939</v>
      </c>
      <c r="G24" s="101">
        <f t="shared" si="2"/>
        <v>1.319939</v>
      </c>
      <c r="H24" s="101">
        <f t="shared" si="3"/>
        <v>1.319939</v>
      </c>
      <c r="I24" s="131">
        <f>8999.39/10000+0.42</f>
        <v>1.319939</v>
      </c>
      <c r="J24" s="133"/>
      <c r="K24" s="44"/>
      <c r="L24" s="46"/>
      <c r="M24" s="46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106"/>
    </row>
    <row r="25" s="82" customFormat="1" ht="22.9" customHeight="1" spans="1:40">
      <c r="A25" s="94"/>
      <c r="B25" s="104" t="s">
        <v>178</v>
      </c>
      <c r="C25" s="104" t="s">
        <v>186</v>
      </c>
      <c r="D25" s="97">
        <v>120001</v>
      </c>
      <c r="E25" s="121" t="s">
        <v>187</v>
      </c>
      <c r="F25" s="101">
        <f t="shared" si="1"/>
        <v>12.5</v>
      </c>
      <c r="G25" s="101">
        <f t="shared" si="2"/>
        <v>12.5</v>
      </c>
      <c r="H25" s="101">
        <f t="shared" si="3"/>
        <v>12.5</v>
      </c>
      <c r="I25" s="131">
        <f>5+7.5</f>
        <v>12.5</v>
      </c>
      <c r="J25" s="133"/>
      <c r="K25" s="44"/>
      <c r="L25" s="46"/>
      <c r="M25" s="46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106"/>
    </row>
    <row r="26" s="82" customFormat="1" ht="22.9" customHeight="1" spans="1:40">
      <c r="A26" s="94"/>
      <c r="B26" s="104" t="s">
        <v>178</v>
      </c>
      <c r="C26" s="104" t="s">
        <v>188</v>
      </c>
      <c r="D26" s="97">
        <v>120001</v>
      </c>
      <c r="E26" s="121" t="s">
        <v>189</v>
      </c>
      <c r="F26" s="101">
        <f t="shared" si="1"/>
        <v>3.42</v>
      </c>
      <c r="G26" s="101">
        <f t="shared" si="2"/>
        <v>3.42</v>
      </c>
      <c r="H26" s="101">
        <f t="shared" si="3"/>
        <v>3.42</v>
      </c>
      <c r="I26" s="131">
        <v>3.42</v>
      </c>
      <c r="J26" s="133"/>
      <c r="K26" s="44"/>
      <c r="L26" s="46"/>
      <c r="M26" s="46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106"/>
    </row>
    <row r="27" s="82" customFormat="1" ht="22.9" customHeight="1" spans="1:40">
      <c r="A27" s="94"/>
      <c r="B27" s="104" t="s">
        <v>178</v>
      </c>
      <c r="C27" s="104" t="s">
        <v>97</v>
      </c>
      <c r="D27" s="97">
        <v>120001</v>
      </c>
      <c r="E27" s="121" t="s">
        <v>190</v>
      </c>
      <c r="F27" s="101">
        <f t="shared" si="1"/>
        <v>67.78</v>
      </c>
      <c r="G27" s="101">
        <f t="shared" si="2"/>
        <v>67.78</v>
      </c>
      <c r="H27" s="101">
        <f t="shared" si="3"/>
        <v>57.78</v>
      </c>
      <c r="I27" s="131">
        <f>0.76+0.22</f>
        <v>0.98</v>
      </c>
      <c r="J27" s="134">
        <v>56.8</v>
      </c>
      <c r="K27" s="44">
        <f>L27+M27</f>
        <v>10</v>
      </c>
      <c r="L27" s="46"/>
      <c r="M27" s="46">
        <v>10</v>
      </c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106"/>
    </row>
    <row r="28" s="82" customFormat="1" ht="22.9" customHeight="1" spans="1:40">
      <c r="A28" s="94"/>
      <c r="B28" s="104" t="s">
        <v>191</v>
      </c>
      <c r="C28" s="104" t="s">
        <v>164</v>
      </c>
      <c r="D28" s="97">
        <v>120001</v>
      </c>
      <c r="E28" s="121" t="s">
        <v>192</v>
      </c>
      <c r="F28" s="101">
        <f t="shared" si="1"/>
        <v>0.3204</v>
      </c>
      <c r="G28" s="101">
        <f t="shared" si="2"/>
        <v>0.3204</v>
      </c>
      <c r="H28" s="101">
        <f t="shared" si="3"/>
        <v>0.3204</v>
      </c>
      <c r="I28" s="131">
        <f>3204/10000</f>
        <v>0.3204</v>
      </c>
      <c r="J28" s="135"/>
      <c r="K28" s="44"/>
      <c r="L28" s="46"/>
      <c r="M28" s="46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106"/>
    </row>
    <row r="29" s="82" customFormat="1" ht="22.9" customHeight="1" spans="1:40">
      <c r="A29" s="94"/>
      <c r="B29" s="125" t="s">
        <v>191</v>
      </c>
      <c r="C29" s="125" t="s">
        <v>93</v>
      </c>
      <c r="D29" s="97">
        <v>120001</v>
      </c>
      <c r="E29" s="121" t="s">
        <v>193</v>
      </c>
      <c r="F29" s="101">
        <f t="shared" si="1"/>
        <v>3.26</v>
      </c>
      <c r="G29" s="101">
        <f t="shared" si="2"/>
        <v>3.26</v>
      </c>
      <c r="H29" s="101">
        <f t="shared" si="3"/>
        <v>3.26</v>
      </c>
      <c r="I29" s="103">
        <v>3.26</v>
      </c>
      <c r="J29" s="135"/>
      <c r="K29" s="44"/>
      <c r="L29" s="46"/>
      <c r="M29" s="46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106"/>
    </row>
    <row r="30" s="82" customFormat="1" ht="22.9" customHeight="1" spans="1:40">
      <c r="A30" s="94"/>
      <c r="B30" s="126">
        <v>302</v>
      </c>
      <c r="C30" s="127" t="s">
        <v>164</v>
      </c>
      <c r="D30" s="128" t="s">
        <v>194</v>
      </c>
      <c r="E30" s="129" t="s">
        <v>192</v>
      </c>
      <c r="F30" s="101">
        <f t="shared" si="1"/>
        <v>0.3204</v>
      </c>
      <c r="G30" s="101">
        <f t="shared" si="2"/>
        <v>0.3204</v>
      </c>
      <c r="H30" s="124">
        <f t="shared" si="3"/>
        <v>0.3204</v>
      </c>
      <c r="I30" s="124">
        <v>0.3204</v>
      </c>
      <c r="J30" s="46"/>
      <c r="K30" s="44"/>
      <c r="L30" s="46"/>
      <c r="M30" s="46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106"/>
    </row>
  </sheetData>
  <mergeCells count="25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B7:D7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" style="61" customWidth="1"/>
    <col min="2" max="4" width="6.125" style="61" customWidth="1"/>
    <col min="5" max="5" width="11.125" style="61" customWidth="1"/>
    <col min="6" max="6" width="41" style="61" customWidth="1"/>
    <col min="7" max="9" width="16.375" style="61" customWidth="1"/>
    <col min="10" max="10" width="1.5" style="61" customWidth="1"/>
    <col min="11" max="12" width="9.75" style="61" customWidth="1"/>
    <col min="13" max="16384" width="10" style="61"/>
  </cols>
  <sheetData>
    <row r="1" ht="24.95" customHeight="1" spans="1:10">
      <c r="A1" s="62"/>
      <c r="B1" s="2" t="s">
        <v>195</v>
      </c>
      <c r="C1" s="2"/>
      <c r="D1" s="2"/>
      <c r="E1" s="22"/>
      <c r="F1" s="22"/>
      <c r="G1" s="63"/>
      <c r="H1" s="63"/>
      <c r="I1" s="63"/>
      <c r="J1" s="64"/>
    </row>
    <row r="2" ht="22.9" customHeight="1" spans="1:10">
      <c r="A2" s="62"/>
      <c r="B2" s="65" t="s">
        <v>196</v>
      </c>
      <c r="C2" s="65"/>
      <c r="D2" s="65"/>
      <c r="E2" s="65"/>
      <c r="F2" s="65"/>
      <c r="G2" s="65"/>
      <c r="H2" s="65"/>
      <c r="I2" s="65"/>
      <c r="J2" s="64" t="s">
        <v>4</v>
      </c>
    </row>
    <row r="3" ht="19.5" customHeight="1" spans="1:10">
      <c r="A3" s="66"/>
      <c r="B3" s="67" t="s">
        <v>6</v>
      </c>
      <c r="C3" s="67"/>
      <c r="D3" s="67"/>
      <c r="E3" s="67"/>
      <c r="F3" s="67"/>
      <c r="G3" s="66"/>
      <c r="I3" s="115" t="s">
        <v>7</v>
      </c>
      <c r="J3" s="69"/>
    </row>
    <row r="4" ht="24.4" customHeight="1" spans="1:10">
      <c r="A4" s="22"/>
      <c r="B4" s="41" t="s">
        <v>10</v>
      </c>
      <c r="C4" s="41"/>
      <c r="D4" s="41"/>
      <c r="E4" s="41"/>
      <c r="F4" s="41"/>
      <c r="G4" s="41" t="s">
        <v>60</v>
      </c>
      <c r="H4" s="58" t="s">
        <v>197</v>
      </c>
      <c r="I4" s="58" t="s">
        <v>153</v>
      </c>
      <c r="J4" s="22"/>
    </row>
    <row r="5" ht="24.4" customHeight="1" spans="1:10">
      <c r="A5" s="22"/>
      <c r="B5" s="41" t="s">
        <v>81</v>
      </c>
      <c r="C5" s="41"/>
      <c r="D5" s="41"/>
      <c r="E5" s="41" t="s">
        <v>71</v>
      </c>
      <c r="F5" s="41" t="s">
        <v>72</v>
      </c>
      <c r="G5" s="41"/>
      <c r="H5" s="58"/>
      <c r="I5" s="58"/>
      <c r="J5" s="22"/>
    </row>
    <row r="6" ht="24.4" customHeight="1" spans="1:10">
      <c r="A6" s="70"/>
      <c r="B6" s="41" t="s">
        <v>82</v>
      </c>
      <c r="C6" s="41" t="s">
        <v>83</v>
      </c>
      <c r="D6" s="41" t="s">
        <v>84</v>
      </c>
      <c r="E6" s="41"/>
      <c r="F6" s="41"/>
      <c r="G6" s="41"/>
      <c r="H6" s="58"/>
      <c r="I6" s="58"/>
      <c r="J6" s="72"/>
    </row>
    <row r="7" ht="22.9" customHeight="1" spans="1:10">
      <c r="A7" s="73"/>
      <c r="B7" s="108"/>
      <c r="C7" s="109"/>
      <c r="D7" s="109"/>
      <c r="E7" s="76"/>
      <c r="F7" s="110" t="s">
        <v>73</v>
      </c>
      <c r="G7" s="111">
        <f>G8+G9+G10+G11+G12+G13+G14+G15+G16+G17+G18</f>
        <v>453.51</v>
      </c>
      <c r="H7" s="111">
        <f>H8+H10+H9+H11+H12+H13+H14+H15+H16+H17+H18</f>
        <v>453.51</v>
      </c>
      <c r="I7" s="44"/>
      <c r="J7" s="75"/>
    </row>
    <row r="8" ht="22.9" customHeight="1" spans="1:10">
      <c r="A8" s="73"/>
      <c r="B8" s="108">
        <v>208</v>
      </c>
      <c r="C8" s="109" t="s">
        <v>85</v>
      </c>
      <c r="D8" s="109" t="s">
        <v>86</v>
      </c>
      <c r="E8" s="76">
        <v>120001</v>
      </c>
      <c r="F8" s="109" t="s">
        <v>87</v>
      </c>
      <c r="G8" s="112">
        <v>3.26</v>
      </c>
      <c r="H8" s="112">
        <v>3.26</v>
      </c>
      <c r="I8" s="44"/>
      <c r="J8" s="75"/>
    </row>
    <row r="9" ht="22.9" customHeight="1" spans="1:10">
      <c r="A9" s="73"/>
      <c r="B9" s="109" t="s">
        <v>88</v>
      </c>
      <c r="C9" s="109" t="s">
        <v>85</v>
      </c>
      <c r="D9" s="109" t="s">
        <v>85</v>
      </c>
      <c r="E9" s="76">
        <v>120001</v>
      </c>
      <c r="F9" s="109" t="s">
        <v>89</v>
      </c>
      <c r="G9" s="112">
        <v>25.11</v>
      </c>
      <c r="H9" s="112">
        <v>25.11</v>
      </c>
      <c r="I9" s="44"/>
      <c r="J9" s="75"/>
    </row>
    <row r="10" ht="22.9" customHeight="1" spans="1:10">
      <c r="A10" s="73"/>
      <c r="B10" s="109" t="s">
        <v>90</v>
      </c>
      <c r="C10" s="109" t="s">
        <v>91</v>
      </c>
      <c r="D10" s="109" t="s">
        <v>86</v>
      </c>
      <c r="E10" s="76">
        <v>120001</v>
      </c>
      <c r="F10" s="109" t="s">
        <v>92</v>
      </c>
      <c r="G10" s="112">
        <v>3.71</v>
      </c>
      <c r="H10" s="112">
        <v>3.71</v>
      </c>
      <c r="I10" s="44"/>
      <c r="J10" s="75"/>
    </row>
    <row r="11" ht="22.9" customHeight="1" spans="1:10">
      <c r="A11" s="73"/>
      <c r="B11" s="109" t="s">
        <v>90</v>
      </c>
      <c r="C11" s="109" t="s">
        <v>91</v>
      </c>
      <c r="D11" s="109" t="s">
        <v>93</v>
      </c>
      <c r="E11" s="76">
        <v>120001</v>
      </c>
      <c r="F11" s="109" t="s">
        <v>94</v>
      </c>
      <c r="G11" s="112">
        <v>13.96</v>
      </c>
      <c r="H11" s="112">
        <v>13.96</v>
      </c>
      <c r="I11" s="44"/>
      <c r="J11" s="75"/>
    </row>
    <row r="12" ht="22.9" customHeight="1" spans="1:10">
      <c r="A12" s="73"/>
      <c r="B12" s="109" t="s">
        <v>90</v>
      </c>
      <c r="C12" s="109" t="s">
        <v>91</v>
      </c>
      <c r="D12" s="109" t="s">
        <v>95</v>
      </c>
      <c r="E12" s="76">
        <v>120001</v>
      </c>
      <c r="F12" s="109" t="s">
        <v>96</v>
      </c>
      <c r="G12" s="112">
        <v>0.64</v>
      </c>
      <c r="H12" s="112">
        <v>0.64</v>
      </c>
      <c r="I12" s="44"/>
      <c r="J12" s="75"/>
    </row>
    <row r="13" ht="22.9" customHeight="1" spans="1:10">
      <c r="A13" s="73"/>
      <c r="B13" s="109" t="s">
        <v>90</v>
      </c>
      <c r="C13" s="109" t="s">
        <v>91</v>
      </c>
      <c r="D13" s="109" t="s">
        <v>97</v>
      </c>
      <c r="E13" s="76">
        <v>120001</v>
      </c>
      <c r="F13" s="109" t="s">
        <v>98</v>
      </c>
      <c r="G13" s="112">
        <v>1.44</v>
      </c>
      <c r="H13" s="112">
        <v>1.44</v>
      </c>
      <c r="I13" s="44"/>
      <c r="J13" s="75"/>
    </row>
    <row r="14" ht="22.9" customHeight="1" spans="1:10">
      <c r="A14" s="73"/>
      <c r="B14" s="109" t="s">
        <v>99</v>
      </c>
      <c r="C14" s="109" t="s">
        <v>95</v>
      </c>
      <c r="D14" s="109" t="s">
        <v>86</v>
      </c>
      <c r="E14" s="76">
        <v>120001</v>
      </c>
      <c r="F14" s="109" t="s">
        <v>100</v>
      </c>
      <c r="G14" s="112">
        <v>81.71</v>
      </c>
      <c r="H14" s="112">
        <v>81.71</v>
      </c>
      <c r="I14" s="44"/>
      <c r="J14" s="75"/>
    </row>
    <row r="15" ht="22.9" customHeight="1" spans="1:10">
      <c r="A15" s="73"/>
      <c r="B15" s="109" t="s">
        <v>99</v>
      </c>
      <c r="C15" s="109" t="s">
        <v>95</v>
      </c>
      <c r="D15" s="109" t="s">
        <v>91</v>
      </c>
      <c r="E15" s="76">
        <v>120001</v>
      </c>
      <c r="F15" s="109" t="s">
        <v>101</v>
      </c>
      <c r="G15" s="113">
        <v>19</v>
      </c>
      <c r="H15" s="113">
        <v>19</v>
      </c>
      <c r="I15" s="44"/>
      <c r="J15" s="75"/>
    </row>
    <row r="16" ht="22.9" customHeight="1" spans="1:10">
      <c r="A16" s="73"/>
      <c r="B16" s="109" t="s">
        <v>99</v>
      </c>
      <c r="C16" s="109" t="s">
        <v>95</v>
      </c>
      <c r="D16" s="109" t="s">
        <v>102</v>
      </c>
      <c r="E16" s="76">
        <v>120001</v>
      </c>
      <c r="F16" s="109" t="s">
        <v>103</v>
      </c>
      <c r="G16" s="113">
        <v>24.8</v>
      </c>
      <c r="H16" s="113">
        <v>24.8</v>
      </c>
      <c r="I16" s="44"/>
      <c r="J16" s="75"/>
    </row>
    <row r="17" ht="22.9" customHeight="1" spans="1:10">
      <c r="A17" s="73"/>
      <c r="B17" s="109" t="s">
        <v>99</v>
      </c>
      <c r="C17" s="109" t="s">
        <v>95</v>
      </c>
      <c r="D17" s="109" t="s">
        <v>97</v>
      </c>
      <c r="E17" s="76">
        <v>120001</v>
      </c>
      <c r="F17" s="109" t="s">
        <v>104</v>
      </c>
      <c r="G17" s="112">
        <v>248.09</v>
      </c>
      <c r="H17" s="112">
        <v>248.09</v>
      </c>
      <c r="I17" s="44"/>
      <c r="J17" s="75"/>
    </row>
    <row r="18" ht="22.9" customHeight="1" spans="1:10">
      <c r="A18" s="73"/>
      <c r="B18" s="109" t="s">
        <v>105</v>
      </c>
      <c r="C18" s="109" t="s">
        <v>93</v>
      </c>
      <c r="D18" s="109" t="s">
        <v>86</v>
      </c>
      <c r="E18" s="76">
        <v>120001</v>
      </c>
      <c r="F18" s="109" t="s">
        <v>106</v>
      </c>
      <c r="G18" s="112">
        <v>31.79</v>
      </c>
      <c r="H18" s="112">
        <v>31.79</v>
      </c>
      <c r="I18" s="44"/>
      <c r="J18" s="75"/>
    </row>
    <row r="19" ht="9.75" customHeight="1" spans="1:10">
      <c r="A19" s="79"/>
      <c r="B19" s="114"/>
      <c r="C19" s="114"/>
      <c r="D19" s="114"/>
      <c r="E19" s="80"/>
      <c r="F19" s="79"/>
      <c r="G19" s="79"/>
      <c r="H19" s="79"/>
      <c r="I19" s="79"/>
      <c r="J19" s="81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13" activePane="bottomLeft" state="frozen"/>
      <selection/>
      <selection pane="bottomLeft" activeCell="E19" sqref="E19"/>
    </sheetView>
  </sheetViews>
  <sheetFormatPr defaultColWidth="10" defaultRowHeight="13.5"/>
  <cols>
    <col min="1" max="1" width="1.5" style="82" customWidth="1"/>
    <col min="2" max="3" width="6.125" style="82" customWidth="1"/>
    <col min="4" max="4" width="12.75" style="85" customWidth="1"/>
    <col min="5" max="5" width="22.875" style="85" customWidth="1"/>
    <col min="6" max="6" width="13.125" style="85" customWidth="1"/>
    <col min="7" max="8" width="17.375" style="85" customWidth="1"/>
    <col min="9" max="9" width="1.5" style="82" customWidth="1"/>
    <col min="10" max="10" width="14.125" style="82" customWidth="1"/>
    <col min="11" max="16384" width="10" style="82"/>
  </cols>
  <sheetData>
    <row r="1" s="82" customFormat="1" ht="24.95" customHeight="1" spans="1:9">
      <c r="A1" s="86"/>
      <c r="B1" s="87" t="s">
        <v>198</v>
      </c>
      <c r="C1" s="87"/>
      <c r="D1" s="88"/>
      <c r="E1" s="88"/>
      <c r="F1" s="89"/>
      <c r="G1" s="89"/>
      <c r="H1" s="90"/>
      <c r="I1" s="106"/>
    </row>
    <row r="2" s="82" customFormat="1" ht="22.9" customHeight="1" spans="1:9">
      <c r="A2" s="91"/>
      <c r="B2" s="65" t="s">
        <v>199</v>
      </c>
      <c r="C2" s="65"/>
      <c r="D2" s="65"/>
      <c r="E2" s="65"/>
      <c r="F2" s="65"/>
      <c r="G2" s="65"/>
      <c r="H2" s="65"/>
      <c r="I2" s="106"/>
    </row>
    <row r="3" s="82" customFormat="1" ht="19.5" customHeight="1" spans="1:9">
      <c r="A3" s="92"/>
      <c r="B3" s="67" t="s">
        <v>6</v>
      </c>
      <c r="C3" s="67"/>
      <c r="D3" s="68"/>
      <c r="E3" s="68"/>
      <c r="F3" s="85"/>
      <c r="G3" s="93"/>
      <c r="H3" s="68" t="s">
        <v>7</v>
      </c>
      <c r="I3" s="106"/>
    </row>
    <row r="4" s="82" customFormat="1" ht="24.4" customHeight="1" spans="1:9">
      <c r="A4" s="94"/>
      <c r="B4" s="41" t="s">
        <v>10</v>
      </c>
      <c r="C4" s="41"/>
      <c r="D4" s="41"/>
      <c r="E4" s="41"/>
      <c r="F4" s="41" t="s">
        <v>77</v>
      </c>
      <c r="G4" s="41"/>
      <c r="H4" s="41"/>
      <c r="I4" s="106"/>
    </row>
    <row r="5" s="82" customFormat="1" ht="24.4" customHeight="1" spans="1:9">
      <c r="A5" s="94"/>
      <c r="B5" s="41" t="s">
        <v>81</v>
      </c>
      <c r="C5" s="41"/>
      <c r="D5" s="41" t="s">
        <v>71</v>
      </c>
      <c r="E5" s="41" t="s">
        <v>72</v>
      </c>
      <c r="F5" s="41" t="s">
        <v>60</v>
      </c>
      <c r="G5" s="41" t="s">
        <v>200</v>
      </c>
      <c r="H5" s="41" t="s">
        <v>201</v>
      </c>
      <c r="I5" s="106"/>
    </row>
    <row r="6" s="82" customFormat="1" ht="24.4" customHeight="1" spans="1:9">
      <c r="A6" s="22"/>
      <c r="B6" s="41" t="s">
        <v>82</v>
      </c>
      <c r="C6" s="41" t="s">
        <v>83</v>
      </c>
      <c r="D6" s="41"/>
      <c r="E6" s="41"/>
      <c r="F6" s="41"/>
      <c r="G6" s="41"/>
      <c r="H6" s="41"/>
      <c r="I6" s="106"/>
    </row>
    <row r="7" s="82" customFormat="1" ht="22.9" customHeight="1" spans="1:9">
      <c r="A7" s="94"/>
      <c r="B7" s="41"/>
      <c r="C7" s="41"/>
      <c r="D7" s="41"/>
      <c r="E7" s="41" t="s">
        <v>73</v>
      </c>
      <c r="F7" s="95">
        <f t="shared" ref="F7:F45" si="0">G7+H7</f>
        <v>396.707501</v>
      </c>
      <c r="G7" s="95">
        <f>SUM(G8:G29)</f>
        <v>357.707521</v>
      </c>
      <c r="H7" s="95">
        <f>SUM(H8:H29)</f>
        <v>38.99998</v>
      </c>
      <c r="I7" s="106"/>
    </row>
    <row r="8" s="83" customFormat="1" ht="15" customHeight="1" spans="1:9">
      <c r="A8" s="96"/>
      <c r="B8" s="97">
        <v>301</v>
      </c>
      <c r="C8" s="97" t="s">
        <v>86</v>
      </c>
      <c r="D8" s="97">
        <v>120001</v>
      </c>
      <c r="E8" s="98" t="s">
        <v>161</v>
      </c>
      <c r="F8" s="99">
        <f t="shared" si="0"/>
        <v>76.6132</v>
      </c>
      <c r="G8" s="100">
        <f>488532/10000+27.76</f>
        <v>76.6132</v>
      </c>
      <c r="H8" s="99"/>
      <c r="I8" s="107"/>
    </row>
    <row r="9" s="83" customFormat="1" ht="15" customHeight="1" spans="1:9">
      <c r="A9" s="96"/>
      <c r="B9" s="97">
        <v>301</v>
      </c>
      <c r="C9" s="97" t="s">
        <v>93</v>
      </c>
      <c r="D9" s="97">
        <v>120001</v>
      </c>
      <c r="E9" s="98" t="s">
        <v>162</v>
      </c>
      <c r="F9" s="99">
        <f t="shared" si="0"/>
        <v>38.75488</v>
      </c>
      <c r="G9" s="100">
        <f>348948.8/10000+3.86</f>
        <v>38.75488</v>
      </c>
      <c r="H9" s="99"/>
      <c r="I9" s="107"/>
    </row>
    <row r="10" s="83" customFormat="1" ht="15" customHeight="1" spans="1:9">
      <c r="A10" s="96"/>
      <c r="B10" s="97">
        <v>301</v>
      </c>
      <c r="C10" s="97" t="s">
        <v>95</v>
      </c>
      <c r="D10" s="97">
        <v>120001</v>
      </c>
      <c r="E10" s="98" t="s">
        <v>163</v>
      </c>
      <c r="F10" s="99">
        <f t="shared" si="0"/>
        <v>1.3115</v>
      </c>
      <c r="G10" s="100">
        <f>13115/10000</f>
        <v>1.3115</v>
      </c>
      <c r="H10" s="99"/>
      <c r="I10" s="107"/>
    </row>
    <row r="11" s="84" customFormat="1" ht="15" customHeight="1" spans="1:9">
      <c r="A11" s="94"/>
      <c r="B11" s="97">
        <v>301</v>
      </c>
      <c r="C11" s="97" t="s">
        <v>164</v>
      </c>
      <c r="D11" s="97">
        <v>120001</v>
      </c>
      <c r="E11" s="98" t="s">
        <v>165</v>
      </c>
      <c r="F11" s="101">
        <f t="shared" si="0"/>
        <v>115.033229</v>
      </c>
      <c r="G11" s="102">
        <f>616032.29/10000+53.43</f>
        <v>115.033229</v>
      </c>
      <c r="H11" s="101"/>
      <c r="I11" s="106"/>
    </row>
    <row r="12" s="84" customFormat="1" ht="15" customHeight="1" spans="1:9">
      <c r="A12" s="94"/>
      <c r="B12" s="97">
        <v>301</v>
      </c>
      <c r="C12" s="97" t="s">
        <v>107</v>
      </c>
      <c r="D12" s="97">
        <v>120001</v>
      </c>
      <c r="E12" s="98" t="s">
        <v>166</v>
      </c>
      <c r="F12" s="101">
        <f t="shared" si="0"/>
        <v>25.11</v>
      </c>
      <c r="G12" s="102">
        <v>25.11</v>
      </c>
      <c r="H12" s="101"/>
      <c r="I12" s="106"/>
    </row>
    <row r="13" s="84" customFormat="1" ht="15" customHeight="1" spans="1:9">
      <c r="A13" s="94"/>
      <c r="B13" s="97">
        <v>301</v>
      </c>
      <c r="C13" s="97" t="s">
        <v>167</v>
      </c>
      <c r="D13" s="97">
        <v>120001</v>
      </c>
      <c r="E13" s="98" t="s">
        <v>168</v>
      </c>
      <c r="F13" s="101">
        <f t="shared" si="0"/>
        <v>17.676</v>
      </c>
      <c r="G13" s="102">
        <f>111660/10000+6.51</f>
        <v>17.676</v>
      </c>
      <c r="H13" s="101"/>
      <c r="I13" s="106"/>
    </row>
    <row r="14" s="84" customFormat="1" ht="15" customHeight="1" spans="1:9">
      <c r="A14" s="94"/>
      <c r="B14" s="97">
        <v>301</v>
      </c>
      <c r="C14" s="97" t="s">
        <v>91</v>
      </c>
      <c r="D14" s="97">
        <v>120001</v>
      </c>
      <c r="E14" s="98" t="s">
        <v>169</v>
      </c>
      <c r="F14" s="101">
        <f t="shared" si="0"/>
        <v>1.7614</v>
      </c>
      <c r="G14" s="102">
        <f>11214/10000+0.64</f>
        <v>1.7614</v>
      </c>
      <c r="H14" s="101"/>
      <c r="I14" s="106"/>
    </row>
    <row r="15" s="84" customFormat="1" ht="15" customHeight="1" spans="1:9">
      <c r="A15" s="94"/>
      <c r="B15" s="97">
        <v>301</v>
      </c>
      <c r="C15" s="97" t="s">
        <v>170</v>
      </c>
      <c r="D15" s="97">
        <v>120001</v>
      </c>
      <c r="E15" s="98" t="s">
        <v>171</v>
      </c>
      <c r="F15" s="101">
        <f t="shared" si="0"/>
        <v>2.5354</v>
      </c>
      <c r="G15" s="102">
        <f>13554/10000+1.18</f>
        <v>2.5354</v>
      </c>
      <c r="H15" s="101"/>
      <c r="I15" s="106"/>
    </row>
    <row r="16" s="84" customFormat="1" ht="15" customHeight="1" spans="1:9">
      <c r="A16" s="94"/>
      <c r="B16" s="97">
        <v>301</v>
      </c>
      <c r="C16" s="97">
        <v>13</v>
      </c>
      <c r="D16" s="97">
        <v>120001</v>
      </c>
      <c r="E16" s="98" t="s">
        <v>172</v>
      </c>
      <c r="F16" s="101">
        <f t="shared" si="0"/>
        <v>31.7864</v>
      </c>
      <c r="G16" s="102">
        <f>202164/10000+11.57</f>
        <v>31.7864</v>
      </c>
      <c r="H16" s="101"/>
      <c r="I16" s="106"/>
    </row>
    <row r="17" s="84" customFormat="1" ht="15" customHeight="1" spans="1:9">
      <c r="A17" s="94"/>
      <c r="B17" s="97">
        <v>301</v>
      </c>
      <c r="C17" s="97">
        <v>99</v>
      </c>
      <c r="D17" s="97">
        <v>120001</v>
      </c>
      <c r="E17" s="98" t="s">
        <v>173</v>
      </c>
      <c r="F17" s="101">
        <f t="shared" si="0"/>
        <v>43.545112</v>
      </c>
      <c r="G17" s="102">
        <f>314651.12/10000+12.08</f>
        <v>43.545112</v>
      </c>
      <c r="H17" s="101"/>
      <c r="I17" s="106"/>
    </row>
    <row r="18" s="84" customFormat="1" ht="15" customHeight="1" spans="1:9">
      <c r="A18" s="94"/>
      <c r="B18" s="97">
        <v>302</v>
      </c>
      <c r="C18" s="97" t="s">
        <v>86</v>
      </c>
      <c r="D18" s="97">
        <v>120001</v>
      </c>
      <c r="E18" s="98" t="s">
        <v>174</v>
      </c>
      <c r="F18" s="101">
        <f t="shared" si="0"/>
        <v>6.6</v>
      </c>
      <c r="G18" s="102"/>
      <c r="H18" s="103">
        <f>4.2+2.4</f>
        <v>6.6</v>
      </c>
      <c r="I18" s="106"/>
    </row>
    <row r="19" s="84" customFormat="1" ht="15" customHeight="1" spans="1:9">
      <c r="A19" s="94"/>
      <c r="B19" s="97" t="s">
        <v>178</v>
      </c>
      <c r="C19" s="97" t="s">
        <v>91</v>
      </c>
      <c r="D19" s="97">
        <v>120001</v>
      </c>
      <c r="E19" s="98" t="s">
        <v>179</v>
      </c>
      <c r="F19" s="101">
        <f t="shared" si="0"/>
        <v>8.8</v>
      </c>
      <c r="G19" s="102"/>
      <c r="H19" s="103">
        <f>5.6+3.2</f>
        <v>8.8</v>
      </c>
      <c r="I19" s="106"/>
    </row>
    <row r="20" s="84" customFormat="1" ht="15" customHeight="1" spans="1:9">
      <c r="A20" s="94"/>
      <c r="B20" s="97" t="s">
        <v>178</v>
      </c>
      <c r="C20" s="97" t="s">
        <v>180</v>
      </c>
      <c r="D20" s="97">
        <v>120001</v>
      </c>
      <c r="E20" s="98" t="s">
        <v>181</v>
      </c>
      <c r="F20" s="101">
        <f t="shared" si="0"/>
        <v>0.47</v>
      </c>
      <c r="G20" s="102"/>
      <c r="H20" s="103">
        <f>0.32+0.15</f>
        <v>0.47</v>
      </c>
      <c r="I20" s="106"/>
    </row>
    <row r="21" s="84" customFormat="1" ht="15" customHeight="1" spans="1:9">
      <c r="A21" s="94"/>
      <c r="B21" s="97" t="s">
        <v>178</v>
      </c>
      <c r="C21" s="97" t="s">
        <v>182</v>
      </c>
      <c r="D21" s="97">
        <v>120001</v>
      </c>
      <c r="E21" s="98" t="s">
        <v>183</v>
      </c>
      <c r="F21" s="101">
        <f t="shared" si="0"/>
        <v>3.96</v>
      </c>
      <c r="G21" s="102"/>
      <c r="H21" s="103">
        <v>3.96</v>
      </c>
      <c r="I21" s="106"/>
    </row>
    <row r="22" s="84" customFormat="1" ht="15" customHeight="1" spans="1:9">
      <c r="A22" s="94"/>
      <c r="B22" s="97" t="s">
        <v>178</v>
      </c>
      <c r="C22" s="97" t="s">
        <v>184</v>
      </c>
      <c r="D22" s="97">
        <v>120001</v>
      </c>
      <c r="E22" s="98" t="s">
        <v>185</v>
      </c>
      <c r="F22" s="101">
        <f t="shared" si="0"/>
        <v>1.31</v>
      </c>
      <c r="G22" s="102"/>
      <c r="H22" s="103">
        <v>1.31</v>
      </c>
      <c r="I22" s="106"/>
    </row>
    <row r="23" s="84" customFormat="1" ht="15" customHeight="1" spans="1:9">
      <c r="A23" s="94"/>
      <c r="B23" s="97" t="s">
        <v>178</v>
      </c>
      <c r="C23" s="97" t="s">
        <v>186</v>
      </c>
      <c r="D23" s="97">
        <v>120001</v>
      </c>
      <c r="E23" s="98" t="s">
        <v>187</v>
      </c>
      <c r="F23" s="101">
        <f t="shared" si="0"/>
        <v>12.5</v>
      </c>
      <c r="G23" s="102"/>
      <c r="H23" s="103">
        <f>5+7.5</f>
        <v>12.5</v>
      </c>
      <c r="I23" s="106"/>
    </row>
    <row r="24" s="84" customFormat="1" ht="15" customHeight="1" spans="1:9">
      <c r="A24" s="94"/>
      <c r="B24" s="97" t="s">
        <v>178</v>
      </c>
      <c r="C24" s="97" t="s">
        <v>188</v>
      </c>
      <c r="D24" s="97">
        <v>120001</v>
      </c>
      <c r="E24" s="98" t="s">
        <v>189</v>
      </c>
      <c r="F24" s="101">
        <f t="shared" si="0"/>
        <v>3.42</v>
      </c>
      <c r="G24" s="102"/>
      <c r="H24" s="103">
        <v>3.42</v>
      </c>
      <c r="I24" s="106"/>
    </row>
    <row r="25" s="84" customFormat="1" ht="15" customHeight="1" spans="1:9">
      <c r="A25" s="94"/>
      <c r="B25" s="97" t="s">
        <v>178</v>
      </c>
      <c r="C25" s="97" t="s">
        <v>97</v>
      </c>
      <c r="D25" s="97">
        <v>120001</v>
      </c>
      <c r="E25" s="98" t="s">
        <v>190</v>
      </c>
      <c r="F25" s="101">
        <f t="shared" si="0"/>
        <v>0.97998</v>
      </c>
      <c r="G25" s="102"/>
      <c r="H25" s="103">
        <f>7599.8/10000+0.22</f>
        <v>0.97998</v>
      </c>
      <c r="I25" s="106"/>
    </row>
    <row r="26" s="84" customFormat="1" ht="15" customHeight="1" spans="1:9">
      <c r="A26" s="94"/>
      <c r="B26" s="97" t="s">
        <v>191</v>
      </c>
      <c r="C26" s="97" t="s">
        <v>164</v>
      </c>
      <c r="D26" s="97">
        <v>120001</v>
      </c>
      <c r="E26" s="98" t="s">
        <v>192</v>
      </c>
      <c r="F26" s="101">
        <f t="shared" si="0"/>
        <v>0.3204</v>
      </c>
      <c r="G26" s="102">
        <f>3204/10000</f>
        <v>0.3204</v>
      </c>
      <c r="H26" s="103"/>
      <c r="I26" s="106"/>
    </row>
    <row r="27" s="84" customFormat="1" ht="15" customHeight="1" spans="1:9">
      <c r="A27" s="94"/>
      <c r="B27" s="97" t="s">
        <v>191</v>
      </c>
      <c r="C27" s="97" t="s">
        <v>93</v>
      </c>
      <c r="D27" s="97">
        <v>120001</v>
      </c>
      <c r="E27" s="98" t="s">
        <v>193</v>
      </c>
      <c r="F27" s="101">
        <f t="shared" si="0"/>
        <v>3.26</v>
      </c>
      <c r="G27" s="102">
        <v>3.26</v>
      </c>
      <c r="H27" s="103"/>
      <c r="I27" s="106"/>
    </row>
    <row r="28" s="84" customFormat="1" ht="15" customHeight="1" spans="1:9">
      <c r="A28" s="94"/>
      <c r="B28" s="97">
        <v>302</v>
      </c>
      <c r="C28" s="97" t="s">
        <v>85</v>
      </c>
      <c r="D28" s="97">
        <v>120001</v>
      </c>
      <c r="E28" s="98" t="s">
        <v>175</v>
      </c>
      <c r="F28" s="101">
        <f t="shared" si="0"/>
        <v>0.32</v>
      </c>
      <c r="G28" s="102"/>
      <c r="H28" s="103">
        <v>0.32</v>
      </c>
      <c r="I28" s="106"/>
    </row>
    <row r="29" s="84" customFormat="1" ht="15" customHeight="1" spans="1:9">
      <c r="A29" s="94"/>
      <c r="B29" s="30">
        <v>302</v>
      </c>
      <c r="C29" s="104" t="s">
        <v>176</v>
      </c>
      <c r="D29" s="97">
        <v>120001</v>
      </c>
      <c r="E29" s="105" t="s">
        <v>177</v>
      </c>
      <c r="F29" s="101">
        <f t="shared" si="0"/>
        <v>0.64</v>
      </c>
      <c r="G29" s="102"/>
      <c r="H29" s="103">
        <v>0.64</v>
      </c>
      <c r="I29" s="106"/>
    </row>
    <row r="30" ht="15" customHeight="1"/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12" sqref="F12"/>
    </sheetView>
  </sheetViews>
  <sheetFormatPr defaultColWidth="10" defaultRowHeight="13.5" outlineLevelCol="7"/>
  <cols>
    <col min="1" max="1" width="1.5" style="61" customWidth="1"/>
    <col min="2" max="4" width="6.625" style="61" customWidth="1"/>
    <col min="5" max="5" width="26.625" style="61" customWidth="1"/>
    <col min="6" max="6" width="48.625" style="61" customWidth="1"/>
    <col min="7" max="7" width="26.625" style="61" customWidth="1"/>
    <col min="8" max="8" width="1.5" style="61" customWidth="1"/>
    <col min="9" max="10" width="9.75" style="61" customWidth="1"/>
    <col min="11" max="16384" width="10" style="61"/>
  </cols>
  <sheetData>
    <row r="1" ht="24.95" customHeight="1" spans="1:8">
      <c r="A1" s="62"/>
      <c r="B1" s="2" t="s">
        <v>202</v>
      </c>
      <c r="C1" s="2"/>
      <c r="D1" s="2"/>
      <c r="E1" s="22"/>
      <c r="F1" s="22"/>
      <c r="G1" s="63"/>
      <c r="H1" s="64"/>
    </row>
    <row r="2" ht="22.9" customHeight="1" spans="1:8">
      <c r="A2" s="62"/>
      <c r="B2" s="65" t="s">
        <v>203</v>
      </c>
      <c r="C2" s="65"/>
      <c r="D2" s="65"/>
      <c r="E2" s="65"/>
      <c r="F2" s="65"/>
      <c r="G2" s="65"/>
      <c r="H2" s="64" t="s">
        <v>4</v>
      </c>
    </row>
    <row r="3" ht="19.5" customHeight="1" spans="1:8">
      <c r="A3" s="66"/>
      <c r="B3" s="67" t="s">
        <v>6</v>
      </c>
      <c r="C3" s="67"/>
      <c r="D3" s="67"/>
      <c r="E3" s="67"/>
      <c r="F3" s="67"/>
      <c r="G3" s="68" t="s">
        <v>7</v>
      </c>
      <c r="H3" s="69"/>
    </row>
    <row r="4" ht="24.4" customHeight="1" spans="1:8">
      <c r="A4" s="70"/>
      <c r="B4" s="41" t="s">
        <v>81</v>
      </c>
      <c r="C4" s="41"/>
      <c r="D4" s="41"/>
      <c r="E4" s="41" t="s">
        <v>71</v>
      </c>
      <c r="F4" s="41" t="s">
        <v>72</v>
      </c>
      <c r="G4" s="41" t="s">
        <v>204</v>
      </c>
      <c r="H4" s="71"/>
    </row>
    <row r="5" ht="24.4" customHeight="1" spans="1:8">
      <c r="A5" s="70"/>
      <c r="B5" s="41" t="s">
        <v>82</v>
      </c>
      <c r="C5" s="41" t="s">
        <v>83</v>
      </c>
      <c r="D5" s="41" t="s">
        <v>84</v>
      </c>
      <c r="E5" s="41"/>
      <c r="F5" s="41"/>
      <c r="G5" s="41"/>
      <c r="H5" s="72"/>
    </row>
    <row r="6" ht="22.9" customHeight="1" spans="1:8">
      <c r="A6" s="73"/>
      <c r="B6" s="41"/>
      <c r="C6" s="41"/>
      <c r="D6" s="41"/>
      <c r="E6" s="41"/>
      <c r="F6" s="41" t="s">
        <v>73</v>
      </c>
      <c r="G6" s="74">
        <f>SUM(G7:G10)</f>
        <v>56.8</v>
      </c>
      <c r="H6" s="75"/>
    </row>
    <row r="7" ht="22.9" customHeight="1" spans="1:8">
      <c r="A7" s="73"/>
      <c r="B7" s="41" t="s">
        <v>99</v>
      </c>
      <c r="C7" s="41" t="s">
        <v>95</v>
      </c>
      <c r="D7" s="41" t="s">
        <v>91</v>
      </c>
      <c r="E7" s="76">
        <v>120001</v>
      </c>
      <c r="F7" s="45" t="s">
        <v>205</v>
      </c>
      <c r="G7" s="77">
        <v>19</v>
      </c>
      <c r="H7" s="75"/>
    </row>
    <row r="8" ht="22.9" customHeight="1" spans="1:8">
      <c r="A8" s="73"/>
      <c r="B8" s="41" t="s">
        <v>99</v>
      </c>
      <c r="C8" s="41" t="s">
        <v>95</v>
      </c>
      <c r="D8" s="41" t="s">
        <v>102</v>
      </c>
      <c r="E8" s="76">
        <v>120001</v>
      </c>
      <c r="F8" s="45" t="s">
        <v>206</v>
      </c>
      <c r="G8" s="77">
        <v>24.8</v>
      </c>
      <c r="H8" s="75"/>
    </row>
    <row r="9" ht="22.9" customHeight="1" spans="1:8">
      <c r="A9" s="73"/>
      <c r="B9" s="41" t="s">
        <v>99</v>
      </c>
      <c r="C9" s="41" t="s">
        <v>95</v>
      </c>
      <c r="D9" s="41" t="s">
        <v>97</v>
      </c>
      <c r="E9" s="76">
        <v>120001</v>
      </c>
      <c r="F9" s="45" t="s">
        <v>207</v>
      </c>
      <c r="G9" s="74">
        <v>13</v>
      </c>
      <c r="H9" s="75"/>
    </row>
    <row r="10" ht="22.9" customHeight="1" spans="1:8">
      <c r="A10" s="73"/>
      <c r="B10" s="78"/>
      <c r="C10" s="78"/>
      <c r="D10" s="78"/>
      <c r="E10" s="76"/>
      <c r="F10" s="41"/>
      <c r="G10" s="74"/>
      <c r="H10" s="75"/>
    </row>
    <row r="11" ht="22.9" customHeight="1" spans="1:8">
      <c r="A11" s="73"/>
      <c r="B11" s="41"/>
      <c r="C11" s="41"/>
      <c r="D11" s="41"/>
      <c r="E11" s="41"/>
      <c r="F11" s="41"/>
      <c r="G11" s="46"/>
      <c r="H11" s="75"/>
    </row>
    <row r="12" ht="22.9" customHeight="1" spans="1:8">
      <c r="A12" s="73"/>
      <c r="B12" s="41"/>
      <c r="C12" s="41"/>
      <c r="D12" s="41"/>
      <c r="E12" s="41"/>
      <c r="F12" s="41"/>
      <c r="G12" s="44"/>
      <c r="H12" s="75"/>
    </row>
    <row r="13" ht="22.9" customHeight="1" spans="1:8">
      <c r="A13" s="73"/>
      <c r="B13" s="41"/>
      <c r="C13" s="41"/>
      <c r="D13" s="41"/>
      <c r="E13" s="41"/>
      <c r="F13" s="41"/>
      <c r="G13" s="44"/>
      <c r="H13" s="75"/>
    </row>
    <row r="14" ht="22.9" customHeight="1" spans="1:8">
      <c r="A14" s="73"/>
      <c r="B14" s="41"/>
      <c r="C14" s="41"/>
      <c r="D14" s="41"/>
      <c r="E14" s="41"/>
      <c r="F14" s="41"/>
      <c r="G14" s="44"/>
      <c r="H14" s="75"/>
    </row>
    <row r="15" ht="22.9" customHeight="1" spans="1:8">
      <c r="A15" s="70"/>
      <c r="B15" s="45"/>
      <c r="C15" s="45"/>
      <c r="D15" s="45"/>
      <c r="E15" s="45"/>
      <c r="F15" s="45" t="s">
        <v>24</v>
      </c>
      <c r="G15" s="46"/>
      <c r="H15" s="71"/>
    </row>
    <row r="16" ht="22.9" customHeight="1" spans="1:8">
      <c r="A16" s="70"/>
      <c r="B16" s="45"/>
      <c r="C16" s="45"/>
      <c r="D16" s="45"/>
      <c r="E16" s="45"/>
      <c r="F16" s="45" t="s">
        <v>24</v>
      </c>
      <c r="G16" s="46"/>
      <c r="H16" s="71"/>
    </row>
    <row r="17" ht="22.9" customHeight="1" spans="1:8">
      <c r="A17" s="70"/>
      <c r="B17" s="45"/>
      <c r="C17" s="45"/>
      <c r="D17" s="45"/>
      <c r="E17" s="45"/>
      <c r="F17" s="45" t="s">
        <v>127</v>
      </c>
      <c r="G17" s="46"/>
      <c r="H17" s="72"/>
    </row>
    <row r="18" ht="22.9" customHeight="1" spans="1:8">
      <c r="A18" s="70"/>
      <c r="B18" s="45"/>
      <c r="C18" s="45"/>
      <c r="D18" s="45"/>
      <c r="E18" s="45"/>
      <c r="F18" s="45" t="s">
        <v>208</v>
      </c>
      <c r="G18" s="46"/>
      <c r="H18" s="72"/>
    </row>
    <row r="19" ht="9.75" customHeight="1" spans="1:8">
      <c r="A19" s="79"/>
      <c r="B19" s="80"/>
      <c r="C19" s="80"/>
      <c r="D19" s="80"/>
      <c r="E19" s="80"/>
      <c r="F19" s="79"/>
      <c r="G19" s="79"/>
      <c r="H19" s="81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默点</cp:lastModifiedBy>
  <dcterms:created xsi:type="dcterms:W3CDTF">2022-03-04T19:28:00Z</dcterms:created>
  <dcterms:modified xsi:type="dcterms:W3CDTF">2023-10-09T08:14:37Z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E0224FF05D954413B8605F75D567CC5C</vt:lpwstr>
  </property>
  <property fmtid="{D5CDD505-2E9C-101B-9397-08002B2CF9AE}" pid="4" name="KSOReadingLayout">
    <vt:bool>false</vt:bool>
  </property>
</Properties>
</file>