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3" activeTab="6"/>
  </bookViews>
  <sheets>
    <sheet name="2019年一般公共预算收入表" sheetId="1" r:id="rId1"/>
    <sheet name="2019年一般公共预算支出表" sheetId="2" r:id="rId2"/>
    <sheet name="2019年一般公共预算收支平衡表" sheetId="3" r:id="rId3"/>
    <sheet name="2019年上级补助表" sheetId="4" r:id="rId4"/>
    <sheet name="2019年基金收入执行表" sheetId="5" r:id="rId5"/>
    <sheet name="2019年基金支出执行表" sheetId="6" r:id="rId6"/>
    <sheet name="2019年基金收支执行平衡表" sheetId="7" r:id="rId7"/>
    <sheet name="2019年基金补助执行表" sheetId="8" r:id="rId8"/>
    <sheet name="2019年攀枝花市西区国有资本经营预算执行表" sheetId="9" r:id="rId9"/>
    <sheet name="2019年债务余额" sheetId="10" r:id="rId10"/>
    <sheet name="2019年债务限额" sheetId="11" r:id="rId11"/>
    <sheet name="2020年一般公共预算收入预算表" sheetId="12" r:id="rId12"/>
    <sheet name="2020年一般公共预算支出预算表" sheetId="13" r:id="rId13"/>
    <sheet name="2020年一般公共预算收支平衡表" sheetId="14" r:id="rId14"/>
    <sheet name="2020年上级补助" sheetId="15" r:id="rId15"/>
    <sheet name="2020年一般公共预算基本支出预算表" sheetId="16" r:id="rId16"/>
    <sheet name="攀枝花市西区基金收入" sheetId="17" r:id="rId17"/>
    <sheet name="攀枝花市西区基金支出" sheetId="18" r:id="rId18"/>
    <sheet name="攀枝花市西区基金平衡" sheetId="19" r:id="rId19"/>
  </sheets>
  <externalReferences>
    <externalReference r:id="rId22"/>
    <externalReference r:id="rId23"/>
  </externalReferences>
  <definedNames>
    <definedName name="_______________A08">'[1]A01-1'!$A$5:$C$36</definedName>
    <definedName name="___2A08_">'[1]A01-1'!$A$5:$C$36</definedName>
    <definedName name="__2A08_">'[1]A01-1'!$A$5:$C$36</definedName>
    <definedName name="__A08">'[1]A01-1'!$A$5:$C$36</definedName>
    <definedName name="_2A08_">'[2]49全省社保基金收入'!$A$5:$C$36</definedName>
    <definedName name="_4A08_">'[1]A01-1'!$A$5:$C$36</definedName>
    <definedName name="_A08">'[1]A01-1'!$A$5:$C$36</definedName>
    <definedName name="_xlnm.Print_Titles" localSheetId="2">'2019年一般公共预算收支平衡表'!$4:$4</definedName>
    <definedName name="_xlnm.Print_Titles" localSheetId="1">'2019年一般公共预算支出表'!$5:$5</definedName>
    <definedName name="_xlnm.Print_Titles" localSheetId="15">'2020年一般公共预算基本支出预算表'!$4:$4</definedName>
    <definedName name="_xlnm.Print_Titles" localSheetId="11">'2020年一般公共预算收入预算表'!$1:$4</definedName>
    <definedName name="_xlnm.Print_Titles" localSheetId="12">'2020年一般公共预算支出预算表'!$4:$4</definedName>
  </definedNames>
  <calcPr fullCalcOnLoad="1"/>
</workbook>
</file>

<file path=xl/sharedStrings.xml><?xml version="1.0" encoding="utf-8"?>
<sst xmlns="http://schemas.openxmlformats.org/spreadsheetml/2006/main" count="3191" uniqueCount="2405">
  <si>
    <t>附件1</t>
  </si>
  <si>
    <t>2019年攀枝花市西区一般公共预算收入执行情况表</t>
  </si>
  <si>
    <t>单位：万元</t>
  </si>
  <si>
    <t>项目</t>
  </si>
  <si>
    <t>年初预算数</t>
  </si>
  <si>
    <t>调整预算数</t>
  </si>
  <si>
    <t>实际执行数</t>
  </si>
  <si>
    <t>累计占调整预算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</si>
  <si>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</si>
  <si>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</si>
  <si>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</si>
  <si>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</si>
  <si>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</si>
  <si>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</si>
  <si>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</si>
  <si>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</si>
  <si>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</si>
  <si>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</si>
  <si>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</si>
  <si>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</si>
  <si>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</si>
  <si>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</si>
  <si>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</si>
  <si>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</si>
  <si>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</si>
  <si>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</si>
  <si>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</si>
  <si>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</si>
  <si>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</si>
  <si>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</si>
  <si>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</si>
  <si>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政府住房基金收入</t>
  </si>
  <si>
    <t xml:space="preserve">    其他收入</t>
  </si>
  <si>
    <t>一般公共预算收入合计</t>
  </si>
  <si>
    <t>附件2</t>
  </si>
  <si>
    <t>2019年攀枝花市西区一般公共预算支出执行情况表</t>
  </si>
  <si>
    <t>预算科目</t>
  </si>
  <si>
    <t>执行数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</si>
  <si>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</si>
  <si>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</si>
  <si>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</si>
  <si>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</si>
  <si>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</si>
  <si>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</si>
  <si>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</si>
  <si>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</si>
  <si>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</si>
  <si>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</si>
  <si>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</si>
  <si>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</si>
  <si>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</si>
  <si>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</si>
  <si>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</si>
  <si>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</si>
  <si>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</si>
  <si>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</si>
  <si>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</si>
  <si>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</si>
  <si>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</si>
  <si>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</si>
  <si>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</si>
  <si>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</si>
  <si>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</si>
  <si>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</si>
  <si>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</si>
  <si>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</si>
  <si>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</si>
  <si>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</si>
  <si>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</si>
  <si>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</si>
  <si>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</si>
  <si>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</si>
  <si>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</si>
  <si>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</si>
  <si>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</si>
  <si>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</si>
  <si>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</si>
  <si>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</si>
  <si>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</si>
  <si>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</si>
  <si>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</si>
  <si>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</si>
  <si>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</si>
  <si>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</si>
  <si>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</si>
  <si>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</si>
  <si>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</si>
  <si>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</si>
  <si>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</si>
  <si>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</si>
  <si>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</si>
  <si>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</si>
  <si>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</si>
  <si>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</si>
  <si>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</si>
  <si>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</si>
  <si>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</si>
  <si>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</si>
  <si>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</si>
  <si>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</si>
  <si>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</si>
  <si>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</si>
  <si>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</si>
  <si>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</si>
  <si>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</si>
  <si>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</si>
  <si>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</si>
  <si>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</si>
  <si>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</si>
  <si>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</si>
  <si>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</si>
  <si>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</si>
  <si>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</si>
  <si>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</si>
  <si>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</si>
  <si>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</si>
  <si>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</si>
  <si>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</si>
  <si>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</si>
  <si>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</si>
  <si>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</si>
  <si>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</si>
  <si>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</si>
  <si>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</si>
  <si>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</si>
  <si>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</si>
  <si>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</si>
  <si>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</si>
  <si>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</si>
  <si>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</si>
  <si>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</si>
  <si>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</si>
  <si>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</si>
  <si>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</si>
  <si>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</si>
  <si>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</si>
  <si>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</si>
  <si>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</si>
  <si>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</si>
  <si>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</si>
  <si>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</si>
  <si>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</si>
  <si>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</si>
  <si>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</si>
  <si>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</si>
  <si>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</si>
  <si>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</si>
  <si>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</si>
  <si>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</si>
  <si>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</si>
  <si>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</si>
  <si>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</si>
  <si>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</si>
  <si>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</si>
  <si>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</si>
  <si>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</si>
  <si>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</si>
  <si>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</si>
  <si>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</si>
  <si>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</si>
  <si>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</si>
  <si>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</si>
  <si>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</si>
  <si>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</si>
  <si>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</si>
  <si>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</si>
  <si>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</si>
  <si>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</si>
  <si>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</si>
  <si>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</si>
  <si>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</si>
  <si>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</si>
  <si>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</si>
  <si>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</si>
  <si>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</si>
  <si>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</si>
  <si>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</si>
  <si>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</si>
  <si>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</si>
  <si>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</si>
  <si>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</si>
  <si>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</si>
  <si>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</si>
  <si>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</si>
  <si>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</si>
  <si>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</si>
  <si>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</si>
  <si>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</si>
  <si>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</si>
  <si>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</si>
  <si>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</si>
  <si>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</si>
  <si>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</si>
  <si>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</si>
  <si>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</si>
  <si>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</si>
  <si>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</si>
  <si>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</si>
  <si>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</si>
  <si>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</si>
  <si>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</si>
  <si>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</si>
  <si>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</si>
  <si>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</si>
  <si>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</si>
  <si>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</si>
  <si>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</si>
  <si>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</si>
  <si>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</si>
  <si>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</si>
  <si>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</si>
  <si>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</si>
  <si>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</si>
  <si>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</si>
  <si>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</si>
  <si>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</si>
  <si>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</si>
  <si>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</si>
  <si>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</si>
  <si>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</si>
  <si>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</si>
  <si>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</si>
  <si>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</si>
  <si>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</si>
  <si>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</si>
  <si>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</si>
  <si>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</si>
  <si>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</si>
  <si>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</si>
  <si>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</si>
  <si>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</si>
  <si>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</si>
  <si>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</si>
  <si>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</si>
  <si>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</si>
  <si>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</si>
  <si>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</si>
  <si>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</si>
  <si>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</si>
  <si>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</si>
  <si>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</si>
  <si>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</si>
  <si>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</si>
  <si>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</si>
  <si>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</si>
  <si>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</si>
  <si>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</si>
  <si>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</si>
  <si>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</si>
  <si>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</si>
  <si>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</si>
  <si>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</si>
  <si>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</si>
  <si>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</si>
  <si>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</si>
  <si>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</si>
  <si>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</si>
  <si>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</si>
  <si>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</si>
  <si>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</si>
  <si>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</si>
  <si>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</si>
  <si>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</si>
  <si>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</si>
  <si>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</si>
  <si>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</si>
  <si>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</si>
  <si>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</si>
  <si>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</si>
  <si>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</si>
  <si>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</si>
  <si>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</si>
  <si>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</si>
  <si>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</si>
  <si>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</si>
  <si>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</si>
  <si>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</si>
  <si>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</si>
  <si>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</si>
  <si>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</si>
  <si>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</si>
  <si>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</si>
  <si>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</si>
  <si>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</si>
  <si>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</si>
  <si>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</si>
  <si>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</si>
  <si>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</si>
  <si>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</si>
  <si>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</si>
  <si>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</si>
  <si>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</si>
  <si>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</si>
  <si>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</si>
  <si>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</si>
  <si>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</si>
  <si>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</si>
  <si>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</si>
  <si>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</si>
  <si>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</si>
  <si>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</si>
  <si>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</si>
  <si>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</si>
  <si>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</si>
  <si>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</si>
  <si>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</si>
  <si>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</si>
  <si>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</si>
  <si>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</si>
  <si>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</si>
  <si>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</si>
  <si>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</si>
  <si>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</si>
  <si>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</si>
  <si>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</si>
  <si>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</si>
  <si>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</si>
  <si>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</si>
  <si>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</si>
  <si>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</si>
  <si>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</si>
  <si>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</si>
  <si>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</si>
  <si>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</si>
  <si>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</si>
  <si>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</si>
  <si>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</si>
  <si>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</si>
  <si>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</si>
  <si>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</si>
  <si>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</si>
  <si>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</si>
  <si>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</si>
  <si>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</si>
  <si>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</si>
  <si>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</si>
  <si>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</si>
  <si>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</si>
  <si>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</si>
  <si>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</si>
  <si>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</si>
  <si>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</si>
  <si>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</si>
  <si>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</si>
  <si>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</si>
  <si>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</si>
  <si>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</si>
  <si>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</si>
  <si>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</si>
  <si>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</si>
  <si>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</si>
  <si>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</si>
  <si>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</si>
  <si>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</si>
  <si>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</si>
  <si>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</si>
  <si>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</si>
  <si>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</si>
  <si>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</si>
  <si>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</si>
  <si>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</si>
  <si>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</si>
  <si>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</si>
  <si>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</si>
  <si>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</si>
  <si>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</si>
  <si>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</si>
  <si>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</si>
  <si>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</si>
  <si>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</si>
  <si>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</si>
  <si>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</si>
  <si>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</si>
  <si>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</si>
  <si>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</si>
  <si>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</si>
  <si>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</si>
  <si>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</si>
  <si>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</si>
  <si>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</si>
  <si>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</si>
  <si>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</si>
  <si>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</si>
  <si>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</si>
  <si>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</si>
  <si>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</si>
  <si>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</si>
  <si>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</si>
  <si>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</si>
  <si>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</si>
  <si>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</si>
  <si>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</si>
  <si>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</si>
  <si>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</si>
  <si>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</si>
  <si>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</si>
  <si>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</si>
  <si>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</si>
  <si>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</si>
  <si>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</si>
  <si>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</si>
  <si>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</si>
  <si>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</si>
  <si>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</si>
  <si>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</si>
  <si>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</si>
  <si>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</si>
  <si>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</si>
  <si>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</si>
  <si>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</si>
  <si>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</si>
  <si>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</si>
  <si>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</si>
  <si>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</si>
  <si>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</si>
  <si>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</si>
  <si>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</si>
  <si>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</si>
  <si>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</si>
  <si>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</si>
  <si>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</si>
  <si>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</si>
  <si>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</si>
  <si>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</si>
  <si>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</si>
  <si>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</si>
  <si>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</si>
  <si>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</si>
  <si>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</si>
  <si>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</si>
  <si>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</si>
  <si>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</si>
  <si>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</si>
  <si>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</si>
  <si>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</si>
  <si>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</si>
  <si>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</si>
  <si>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</si>
  <si>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</si>
  <si>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</si>
  <si>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</si>
  <si>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</si>
  <si>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</si>
  <si>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</si>
  <si>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</si>
  <si>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</si>
  <si>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</si>
  <si>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</si>
  <si>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</si>
  <si>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</si>
  <si>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</si>
  <si>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</si>
  <si>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</si>
  <si>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</si>
  <si>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</si>
  <si>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</si>
  <si>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</si>
  <si>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</si>
  <si>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</si>
  <si>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</si>
  <si>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</si>
  <si>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</si>
  <si>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</si>
  <si>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</si>
  <si>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</si>
  <si>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</si>
  <si>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</si>
  <si>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</si>
  <si>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</si>
  <si>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</si>
  <si>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</si>
  <si>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</si>
  <si>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</si>
  <si>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</si>
  <si>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</si>
  <si>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</si>
  <si>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</si>
  <si>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</si>
  <si>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</si>
  <si>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</si>
  <si>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</si>
  <si>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</si>
  <si>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</si>
  <si>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</si>
  <si>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</si>
  <si>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</si>
  <si>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</si>
  <si>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</si>
  <si>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</si>
  <si>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</si>
  <si>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</si>
  <si>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</si>
  <si>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</si>
  <si>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</si>
  <si>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</si>
  <si>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</si>
  <si>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</si>
  <si>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</si>
  <si>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</si>
  <si>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</si>
  <si>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</si>
  <si>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</si>
  <si>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</si>
  <si>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</si>
  <si>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</si>
  <si>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</si>
  <si>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</si>
  <si>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</si>
  <si>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</si>
  <si>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</si>
  <si>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</si>
  <si>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</si>
  <si>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</si>
  <si>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</si>
  <si>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</si>
  <si>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</si>
  <si>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</si>
  <si>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</si>
  <si>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</si>
  <si>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</si>
  <si>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</si>
  <si>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</si>
  <si>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</si>
  <si>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</si>
  <si>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</si>
  <si>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</si>
  <si>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</si>
  <si>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</si>
  <si>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</si>
  <si>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</si>
  <si>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</si>
  <si>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</si>
  <si>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</si>
  <si>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</si>
  <si>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</si>
  <si>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</si>
  <si>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</si>
  <si>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</si>
  <si>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</si>
  <si>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</si>
  <si>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</si>
  <si>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</si>
  <si>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</si>
  <si>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</si>
  <si>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</si>
  <si>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</si>
  <si>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</si>
  <si>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</si>
  <si>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</si>
  <si>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</si>
  <si>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</si>
  <si>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</si>
  <si>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</si>
  <si>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</si>
  <si>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</si>
  <si>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</si>
  <si>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</si>
  <si>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</si>
  <si>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</si>
  <si>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</si>
  <si>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</si>
  <si>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</si>
  <si>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</si>
  <si>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</si>
  <si>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</si>
  <si>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</si>
  <si>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</si>
  <si>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</si>
  <si>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</si>
  <si>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</si>
  <si>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</si>
  <si>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</si>
  <si>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</si>
  <si>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</si>
  <si>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</si>
  <si>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</si>
  <si>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</si>
  <si>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</si>
  <si>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</si>
  <si>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</si>
  <si>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</si>
  <si>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</si>
  <si>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</si>
  <si>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</si>
  <si>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</si>
  <si>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</si>
  <si>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</si>
  <si>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</si>
  <si>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</si>
  <si>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</si>
  <si>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</si>
  <si>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</si>
  <si>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</si>
  <si>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</si>
  <si>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</si>
  <si>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</si>
  <si>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</si>
  <si>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</si>
  <si>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</si>
  <si>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</si>
  <si>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</si>
  <si>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</si>
  <si>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</si>
  <si>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</si>
  <si>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</si>
  <si>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</si>
  <si>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</si>
  <si>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</si>
  <si>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</si>
  <si>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</si>
  <si>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</si>
  <si>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</si>
  <si>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</si>
  <si>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</si>
  <si>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</si>
  <si>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</si>
  <si>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</si>
  <si>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</si>
  <si>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</si>
  <si>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</si>
  <si>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</si>
  <si>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</si>
  <si>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</si>
  <si>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</si>
  <si>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</si>
  <si>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</si>
  <si>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</si>
  <si>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</si>
  <si>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</si>
  <si>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</si>
  <si>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</si>
  <si>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</si>
  <si>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</si>
  <si>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</si>
  <si>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</si>
  <si>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</si>
  <si>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</si>
  <si>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</si>
  <si>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</si>
  <si>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</si>
  <si>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</si>
  <si>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</si>
  <si>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</si>
  <si>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</si>
  <si>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</si>
  <si>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</si>
  <si>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</si>
  <si>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</si>
  <si>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</si>
  <si>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</si>
  <si>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</si>
  <si>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</si>
  <si>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</si>
  <si>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</si>
  <si>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</si>
  <si>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</si>
  <si>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</si>
  <si>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</si>
  <si>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</si>
  <si>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</si>
  <si>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</si>
  <si>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</si>
  <si>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</si>
  <si>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</si>
  <si>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</si>
  <si>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</si>
  <si>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</si>
  <si>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</si>
  <si>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</si>
  <si>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</si>
  <si>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</si>
  <si>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</si>
  <si>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</si>
  <si>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</si>
  <si>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</si>
  <si>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</si>
  <si>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</si>
  <si>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</si>
  <si>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</si>
  <si>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</si>
  <si>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</si>
  <si>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</si>
  <si>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</si>
  <si>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</si>
  <si>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</si>
  <si>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</si>
  <si>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</si>
  <si>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</si>
  <si>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</si>
  <si>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</si>
  <si>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</si>
  <si>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</si>
  <si>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</si>
  <si>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</si>
  <si>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</si>
  <si>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</si>
  <si>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</si>
  <si>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</si>
  <si>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</si>
  <si>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</si>
  <si>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</si>
  <si>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</si>
  <si>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</si>
  <si>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</si>
  <si>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</si>
  <si>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</si>
  <si>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</si>
  <si>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</si>
  <si>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</si>
  <si>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</si>
  <si>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</si>
  <si>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</si>
  <si>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</si>
  <si>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</si>
  <si>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</si>
  <si>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</si>
  <si>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</si>
  <si>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</si>
  <si>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</si>
  <si>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</si>
  <si>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</si>
  <si>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</si>
  <si>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</si>
  <si>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</si>
  <si>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</si>
  <si>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</si>
  <si>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</si>
  <si>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</si>
  <si>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</si>
  <si>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</si>
  <si>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</si>
  <si>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</si>
  <si>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</si>
  <si>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</si>
  <si>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</si>
  <si>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</si>
  <si>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</si>
  <si>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</si>
  <si>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</si>
  <si>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</si>
  <si>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</si>
  <si>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</si>
  <si>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</si>
  <si>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</si>
  <si>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</si>
  <si>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</si>
  <si>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</si>
  <si>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</si>
  <si>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</si>
  <si>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</si>
  <si>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</si>
  <si>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</si>
  <si>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</si>
  <si>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</si>
  <si>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</si>
  <si>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</si>
  <si>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</si>
  <si>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</si>
  <si>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</si>
  <si>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</si>
  <si>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</si>
  <si>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</si>
  <si>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</si>
  <si>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</si>
  <si>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</si>
  <si>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</si>
  <si>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</si>
  <si>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</si>
  <si>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</si>
  <si>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</si>
  <si>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</si>
  <si>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</si>
  <si>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</si>
  <si>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</si>
  <si>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</si>
  <si>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</si>
  <si>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</si>
  <si>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</si>
  <si>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</si>
  <si>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</si>
  <si>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</si>
  <si>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</si>
  <si>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</si>
  <si>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</si>
  <si>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</si>
  <si>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</si>
  <si>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</si>
  <si>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</si>
  <si>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</si>
  <si>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</si>
  <si>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</si>
  <si>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</si>
  <si>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</si>
  <si>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</si>
  <si>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</si>
  <si>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</si>
  <si>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</si>
  <si>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</si>
  <si>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</si>
  <si>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</si>
  <si>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</si>
  <si>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</si>
  <si>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</si>
  <si>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</si>
  <si>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</si>
  <si>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</si>
  <si>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</si>
  <si>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</si>
  <si>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</si>
  <si>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</si>
  <si>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</si>
  <si>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</si>
  <si>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</si>
  <si>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</si>
  <si>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</si>
  <si>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</si>
  <si>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</si>
  <si>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</si>
  <si>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</si>
  <si>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</si>
  <si>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</si>
  <si>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</si>
  <si>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</si>
  <si>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</si>
  <si>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</si>
  <si>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</si>
  <si>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</si>
  <si>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</si>
  <si>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</si>
  <si>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</si>
  <si>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</si>
  <si>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</si>
  <si>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</si>
  <si>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</si>
  <si>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</si>
  <si>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</si>
  <si>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</si>
  <si>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</si>
  <si>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</si>
  <si>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</si>
  <si>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</si>
  <si>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</si>
  <si>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</si>
  <si>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</si>
  <si>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</si>
  <si>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</si>
  <si>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</si>
  <si>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</si>
  <si>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</si>
  <si>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</si>
  <si>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</si>
  <si>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</si>
  <si>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</si>
  <si>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</si>
  <si>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</si>
  <si>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</si>
  <si>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</si>
  <si>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</si>
  <si>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</si>
  <si>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</si>
  <si>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</si>
  <si>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</si>
  <si>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</si>
  <si>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</si>
  <si>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</si>
  <si>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</si>
  <si>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</si>
  <si>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</si>
  <si>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</si>
  <si>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</si>
  <si>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</si>
  <si>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</si>
  <si>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</si>
  <si>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</si>
  <si>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</si>
  <si>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</si>
  <si>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</si>
  <si>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</si>
  <si>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</si>
  <si>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</si>
  <si>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</si>
  <si>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</si>
  <si>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</si>
  <si>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</si>
  <si>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</si>
  <si>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</si>
  <si>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</si>
  <si>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</si>
  <si>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</si>
  <si>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</si>
  <si>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</si>
  <si>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</si>
  <si>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</si>
  <si>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</si>
  <si>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</si>
  <si>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</si>
  <si>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</si>
  <si>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</si>
  <si>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</si>
  <si>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</si>
  <si>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</si>
  <si>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</si>
  <si>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</si>
  <si>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</si>
  <si>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</si>
  <si>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</si>
  <si>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</si>
  <si>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</si>
  <si>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</si>
  <si>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</si>
  <si>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</si>
  <si>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</si>
  <si>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</si>
  <si>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</si>
  <si>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</si>
  <si>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</si>
  <si>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</si>
  <si>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</si>
  <si>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</si>
  <si>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</si>
  <si>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</si>
  <si>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</si>
  <si>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</si>
  <si>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</si>
  <si>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</si>
  <si>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</si>
  <si>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</si>
  <si>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</si>
  <si>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</si>
  <si>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</si>
  <si>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</si>
  <si>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</si>
  <si>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</si>
  <si>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</si>
  <si>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</si>
  <si>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</si>
  <si>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</si>
  <si>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</si>
  <si>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</si>
  <si>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</si>
  <si>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</si>
  <si>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</si>
  <si>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</si>
  <si>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</si>
  <si>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</si>
  <si>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</si>
  <si>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</si>
  <si>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</si>
  <si>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</si>
  <si>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</si>
  <si>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</si>
  <si>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</si>
  <si>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</si>
  <si>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</si>
  <si>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</si>
  <si>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</si>
  <si>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</si>
  <si>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</si>
  <si>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</si>
  <si>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</si>
  <si>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</si>
  <si>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</si>
  <si>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</si>
  <si>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</si>
  <si>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</si>
  <si>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</si>
  <si>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</si>
  <si>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</si>
  <si>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</si>
  <si>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</si>
  <si>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</si>
  <si>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</si>
  <si>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</si>
  <si>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</si>
  <si>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</si>
  <si>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</si>
  <si>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</si>
  <si>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</si>
  <si>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</si>
  <si>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</si>
  <si>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</si>
  <si>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</si>
  <si>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</si>
  <si>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</si>
  <si>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</si>
  <si>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</si>
  <si>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</si>
  <si>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</si>
  <si>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</si>
  <si>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</si>
  <si>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</si>
  <si>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</si>
  <si>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</si>
  <si>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</si>
  <si>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</si>
  <si>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</si>
  <si>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</si>
  <si>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</si>
  <si>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</si>
  <si>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</si>
  <si>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</si>
  <si>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</si>
  <si>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</si>
  <si>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</si>
  <si>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</si>
  <si>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</si>
  <si>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</si>
  <si>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</si>
  <si>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</si>
  <si>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</si>
  <si>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</si>
  <si>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</si>
  <si>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</si>
  <si>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</si>
  <si>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</si>
  <si>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</si>
  <si>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</si>
  <si>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</si>
  <si>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</si>
  <si>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</si>
  <si>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</si>
  <si>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</si>
  <si>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</si>
  <si>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</si>
  <si>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</si>
  <si>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</si>
  <si>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</si>
  <si>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</si>
  <si>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</si>
  <si>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</si>
  <si>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</si>
  <si>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</si>
  <si>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</si>
  <si>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</si>
  <si>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</si>
  <si>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</si>
  <si>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</si>
  <si>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</si>
  <si>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</si>
  <si>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</si>
  <si>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</si>
  <si>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</si>
  <si>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</si>
  <si>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</si>
  <si>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</si>
  <si>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</si>
  <si>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</si>
  <si>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</si>
  <si>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</si>
  <si>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</si>
  <si>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</si>
  <si>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</si>
  <si>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</si>
  <si>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</si>
  <si>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</si>
  <si>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</si>
  <si>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</si>
  <si>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</si>
  <si>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</si>
  <si>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</si>
  <si>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</si>
  <si>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</si>
  <si>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</si>
  <si>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</si>
  <si>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</si>
  <si>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</si>
  <si>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</si>
  <si>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</si>
  <si>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</si>
  <si>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</si>
  <si>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</si>
  <si>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</si>
  <si>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</si>
  <si>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</si>
  <si>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</si>
  <si>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</si>
  <si>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</si>
  <si>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</si>
  <si>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</si>
  <si>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</si>
  <si>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</si>
  <si>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</si>
  <si>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</si>
  <si>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</si>
  <si>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</si>
  <si>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</si>
  <si>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</si>
  <si>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</si>
  <si>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</si>
  <si>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</si>
  <si>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</si>
  <si>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</si>
  <si>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</si>
  <si>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</si>
  <si>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</si>
  <si>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一般公共预算支出合计</t>
  </si>
  <si>
    <t>附件3</t>
  </si>
  <si>
    <t>2019年攀枝花市西区一般公共预算收支平衡表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</si>
  <si>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</si>
  <si>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</si>
  <si>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</si>
  <si>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</si>
  <si>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</si>
  <si>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</si>
  <si>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一般性转移支付收入</t>
  </si>
  <si>
    <t xml:space="preserve">  一般性转移支付支出</t>
  </si>
  <si>
    <t xml:space="preserve">  专项转移支付收入</t>
  </si>
  <si>
    <t xml:space="preserve">  专项转移支付支出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</si>
  <si>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</si>
  <si>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</si>
  <si>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</si>
  <si>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</si>
  <si>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</si>
  <si>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</si>
  <si>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</si>
  <si>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</si>
  <si>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</si>
  <si>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</si>
  <si>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</si>
  <si>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</si>
  <si>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</si>
  <si>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</si>
  <si>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</si>
  <si>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</si>
  <si>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</si>
  <si>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</si>
  <si>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</si>
  <si>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</si>
  <si>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</si>
  <si>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</si>
  <si>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</si>
  <si>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</si>
  <si>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</si>
  <si>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</si>
  <si>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</si>
  <si>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</si>
  <si>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</si>
  <si>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</si>
  <si>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</si>
  <si>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</si>
  <si>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</si>
  <si>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</si>
  <si>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</si>
  <si>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</si>
  <si>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</si>
  <si>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</si>
  <si>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</si>
  <si>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</si>
  <si>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</si>
  <si>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</si>
  <si>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</si>
  <si>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</si>
  <si>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</si>
  <si>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安排预算稳定调节基金</t>
  </si>
  <si>
    <t>接受其他地区援助收入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</si>
  <si>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</si>
  <si>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</si>
  <si>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</si>
  <si>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</si>
  <si>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</si>
  <si>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</si>
  <si>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</si>
  <si>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</si>
  <si>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</si>
  <si>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</si>
  <si>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</si>
  <si>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</si>
  <si>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</si>
  <si>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</si>
  <si>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收入总计</t>
  </si>
  <si>
    <t>支出总计</t>
  </si>
  <si>
    <t>附件4</t>
  </si>
  <si>
    <t>2019年攀枝花市西区税收返还和转移支付补助执行情况表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</si>
  <si>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</si>
  <si>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</si>
  <si>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</si>
  <si>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其他税收返还收入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</si>
  <si>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</si>
  <si>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</si>
  <si>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</si>
  <si>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</si>
  <si>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</si>
  <si>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重点生态功能区转移支付收入</t>
  </si>
  <si>
    <t xml:space="preserve">    固定数额补助收入</t>
  </si>
  <si>
    <t xml:space="preserve">    公共安全共同财政事权转移支付收入  </t>
  </si>
  <si>
    <t xml:space="preserve">    教育共同财政事权转移支付收入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</si>
  <si>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</si>
  <si>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</si>
  <si>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</si>
  <si>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农林水共同财政事权转移支付收入  </t>
  </si>
  <si>
    <t xml:space="preserve">    住房保障共同财政事权转移支付收入  </t>
  </si>
  <si>
    <t xml:space="preserve">    其他一般性转移支付收入</t>
  </si>
  <si>
    <t>附件5</t>
  </si>
  <si>
    <t>2019年攀枝花市西区政府性基金收入执行情况表</t>
  </si>
  <si>
    <t>散装水泥专项资金收入</t>
  </si>
  <si>
    <t>墙体材料专项基金资金收入</t>
  </si>
  <si>
    <t>新增建设用地土地有偿使用费收入</t>
  </si>
  <si>
    <t>城镇公用事业附加收入</t>
  </si>
  <si>
    <t>国有土地使用权出让金收入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</si>
  <si>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</si>
  <si>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</si>
  <si>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</si>
  <si>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</si>
  <si>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</si>
  <si>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无线电频率占用费</t>
  </si>
  <si>
    <t>其他政府性基金收入</t>
  </si>
  <si>
    <t>政府性基金预算收入合计</t>
  </si>
  <si>
    <t>附件6</t>
  </si>
  <si>
    <t>2019年攀枝花市西区政府性基金支出执行情况表</t>
  </si>
  <si>
    <t>政府住房基金支出</t>
  </si>
  <si>
    <t>国有土地使用权出让收入安排的支出</t>
  </si>
  <si>
    <t>城市公用事业附加安排的支出</t>
  </si>
  <si>
    <t>国有土地收益基金支出</t>
  </si>
  <si>
    <t>农业土地开发资金支出</t>
  </si>
  <si>
    <t>新增建设用地有偿使用费安排的支出</t>
  </si>
  <si>
    <t>城市基础设施配套费安排的支出</t>
  </si>
  <si>
    <t>文化体育与传媒支出</t>
  </si>
  <si>
    <t>土地整理支出</t>
  </si>
  <si>
    <t>旅游发展基金支出</t>
  </si>
  <si>
    <t>工业和信息产业监管支出</t>
  </si>
  <si>
    <t>散装水泥专项资金支出</t>
  </si>
  <si>
    <t>新型墙体材料专项基金支出</t>
  </si>
  <si>
    <t>彩票公益金安排的支出</t>
  </si>
  <si>
    <t>其他政府专项债务发行费用支出</t>
  </si>
  <si>
    <t>其他政府性基金支出</t>
  </si>
  <si>
    <t>政府性基金预算支出合计</t>
  </si>
  <si>
    <t>附件7</t>
  </si>
  <si>
    <t>2019年攀枝花市西区政府性基金收支平衡表</t>
  </si>
  <si>
    <t>收入</t>
  </si>
  <si>
    <t>支出</t>
  </si>
  <si>
    <t>政府性基金收入</t>
  </si>
  <si>
    <t>政府性基金支出</t>
  </si>
  <si>
    <t>转移性收入</t>
  </si>
  <si>
    <t>转移性支出</t>
  </si>
  <si>
    <r>
      <t xml:space="preserve"> </t>
    </r>
    <r>
      <rPr>
        <sz val="11"/>
        <color indexed="8"/>
        <rFont val="仿宋_GB2312"/>
        <family val="3"/>
      </rPr>
      <t xml:space="preserve">   上级补助收入</t>
    </r>
  </si>
  <si>
    <t xml:space="preserve">    上解上级支出</t>
  </si>
  <si>
    <t xml:space="preserve">    下级上解收入</t>
  </si>
  <si>
    <t xml:space="preserve">    补助下级支出</t>
  </si>
  <si>
    <t>地方政府专项债劵转贷收入</t>
  </si>
  <si>
    <t>地方政府专项债务还本支出</t>
  </si>
  <si>
    <t>地方政府专项债务转贷支出</t>
  </si>
  <si>
    <t>调入资金</t>
  </si>
  <si>
    <t>附件8</t>
  </si>
  <si>
    <t>2019年攀枝花市西区政府性基金上级补助执行情况表</t>
  </si>
  <si>
    <t xml:space="preserve">一、国家电影事业发展专项资金收入 </t>
  </si>
  <si>
    <t>二、大中型水库移民后期扶持基金收入</t>
  </si>
  <si>
    <t>三、小型水库移民扶助基金收入</t>
  </si>
  <si>
    <t>四、国有土地使用权出让收入</t>
  </si>
  <si>
    <t>五、城市公用事业附加收入</t>
  </si>
  <si>
    <t>六、国有土地收益基金收入</t>
  </si>
  <si>
    <t>七、农业土地开发资金收入</t>
  </si>
  <si>
    <t xml:space="preserve">八、新增建设用地土地有偿使用费收入 </t>
  </si>
  <si>
    <t>九、城市基础设施配套费收入</t>
  </si>
  <si>
    <t>十、污水处理费收入</t>
  </si>
  <si>
    <t>十一、新菜地开发建设基金收入</t>
  </si>
  <si>
    <t xml:space="preserve">十二、大中型水库库区基金收入 </t>
  </si>
  <si>
    <t>十三、国家重大水利工程建设基金收入</t>
  </si>
  <si>
    <t>十四、车辆通行费</t>
  </si>
  <si>
    <t xml:space="preserve">十五、港口建设费收入 </t>
  </si>
  <si>
    <t xml:space="preserve">十六、民航发展基金收入 </t>
  </si>
  <si>
    <t>十七、散装水泥专项资金收入</t>
  </si>
  <si>
    <t>十八、新型墙体材料专项基金收入</t>
  </si>
  <si>
    <t>十九、农网还贷资金收入</t>
  </si>
  <si>
    <t>二十、旅游发展基金收入</t>
  </si>
  <si>
    <t>二十一、其他政府性基金收入</t>
  </si>
  <si>
    <t xml:space="preserve">二十二、彩票发行机构和彩票销售机构的业务费用 </t>
  </si>
  <si>
    <t xml:space="preserve">二十三、彩票公益金收入 </t>
  </si>
  <si>
    <t>附件9</t>
  </si>
  <si>
    <t>2019年攀枝花市西区国有资本经营预算收支执行情况表</t>
  </si>
  <si>
    <t>利润收入</t>
  </si>
  <si>
    <t>解决历史遗留问题及改革支出</t>
  </si>
  <si>
    <t>股利、股息收入</t>
  </si>
  <si>
    <t xml:space="preserve">   其中，“三供一业”移交补助支出</t>
  </si>
  <si>
    <t>产权转让收入</t>
  </si>
  <si>
    <t>国有企业资本金注入</t>
  </si>
  <si>
    <t>清算收入</t>
  </si>
  <si>
    <t>国有企业政策性补贴</t>
  </si>
  <si>
    <t>其他国有资本经营预算收入</t>
  </si>
  <si>
    <t>金融国有资本经营预算支出</t>
  </si>
  <si>
    <t>其他国有资本经营预算支出</t>
  </si>
  <si>
    <t>国有资本经营收入合计</t>
  </si>
  <si>
    <t>国有资本经营支出合计</t>
  </si>
  <si>
    <t>附件10</t>
  </si>
  <si>
    <t>2019年攀枝花市西区政府债务余额情况表</t>
  </si>
  <si>
    <t>一般债务</t>
  </si>
  <si>
    <t>专项债务</t>
  </si>
  <si>
    <t>合计</t>
  </si>
  <si>
    <t>一、2018年末地方政府债务余额</t>
  </si>
  <si>
    <t>二、2019年地方政府债务举借额</t>
  </si>
  <si>
    <t>三、2019年地方政府债务偿还减少额</t>
  </si>
  <si>
    <t>四、2019年末地方政府债务余额</t>
  </si>
  <si>
    <t>附件11</t>
  </si>
  <si>
    <t>2019年攀枝花市西区政府债务限额情况表</t>
  </si>
  <si>
    <t xml:space="preserve">                                                          </t>
  </si>
  <si>
    <r>
      <t>地</t>
    </r>
    <r>
      <rPr>
        <b/>
        <sz val="11"/>
        <color indexed="8"/>
        <rFont val="仿宋_GB2312"/>
        <family val="3"/>
      </rPr>
      <t>区</t>
    </r>
  </si>
  <si>
    <t>一般债务限额</t>
  </si>
  <si>
    <t>专项债务限额</t>
  </si>
  <si>
    <t>西区</t>
  </si>
  <si>
    <t>附件12</t>
  </si>
  <si>
    <t>2020年攀枝花市西区一般公共预算收入预算表（草案）</t>
  </si>
  <si>
    <t>预算数</t>
  </si>
  <si>
    <t xml:space="preserve">    国有资本经营收入</t>
  </si>
  <si>
    <t xml:space="preserve">    国有资源(资产)有偿使用收入</t>
  </si>
  <si>
    <t>附件13</t>
  </si>
  <si>
    <t>2020年攀枝花市西区一般公共预算支出预算表（草案）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</si>
  <si>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</si>
  <si>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</si>
  <si>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</si>
  <si>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</si>
  <si>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</si>
  <si>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</si>
  <si>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</si>
  <si>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</si>
  <si>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</si>
  <si>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</si>
  <si>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</si>
  <si>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</si>
  <si>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</si>
  <si>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</si>
  <si>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</si>
  <si>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</si>
  <si>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</si>
  <si>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</si>
  <si>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</si>
  <si>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</si>
  <si>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</si>
  <si>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</si>
  <si>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</si>
  <si>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</si>
  <si>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</si>
  <si>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</si>
  <si>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</si>
  <si>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</si>
  <si>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</si>
  <si>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</si>
  <si>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</si>
  <si>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</si>
  <si>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</si>
  <si>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</si>
  <si>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</si>
  <si>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</si>
  <si>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</si>
  <si>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</si>
  <si>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</si>
  <si>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</si>
  <si>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</si>
  <si>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</si>
  <si>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</si>
  <si>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</si>
  <si>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</si>
  <si>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</si>
  <si>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</si>
  <si>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</si>
  <si>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</si>
  <si>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</si>
  <si>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</si>
  <si>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</si>
  <si>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</si>
  <si>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</si>
  <si>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</si>
  <si>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</si>
  <si>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</si>
  <si>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</si>
  <si>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</si>
  <si>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</si>
  <si>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</si>
  <si>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</si>
  <si>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</si>
  <si>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</si>
  <si>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</si>
  <si>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</si>
  <si>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</si>
  <si>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</si>
  <si>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</si>
  <si>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</si>
  <si>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</si>
  <si>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</si>
  <si>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</si>
  <si>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</si>
  <si>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</si>
  <si>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</si>
  <si>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</si>
  <si>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</si>
  <si>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</si>
  <si>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</si>
  <si>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</si>
  <si>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</si>
  <si>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</si>
  <si>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</si>
  <si>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</si>
  <si>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</si>
  <si>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</si>
  <si>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</si>
  <si>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</si>
  <si>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</si>
  <si>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</si>
  <si>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</si>
  <si>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</si>
  <si>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</si>
  <si>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</si>
  <si>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</si>
  <si>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</si>
  <si>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</si>
  <si>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</si>
  <si>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</si>
  <si>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</si>
  <si>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</si>
  <si>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</si>
  <si>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</si>
  <si>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</si>
  <si>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</si>
  <si>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</si>
  <si>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</si>
  <si>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</si>
  <si>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</si>
  <si>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</si>
  <si>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</si>
  <si>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</si>
  <si>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</si>
  <si>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</si>
  <si>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</si>
  <si>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</si>
  <si>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</si>
  <si>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</si>
  <si>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</si>
  <si>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</si>
  <si>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</si>
  <si>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</si>
  <si>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</si>
  <si>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</si>
  <si>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</si>
  <si>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</si>
  <si>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</si>
  <si>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</si>
  <si>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</si>
  <si>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</si>
  <si>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</si>
  <si>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</si>
  <si>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</si>
  <si>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</si>
  <si>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</si>
  <si>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其他外交支出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</si>
  <si>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</si>
  <si>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</si>
  <si>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</si>
  <si>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</si>
  <si>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</si>
  <si>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</si>
  <si>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</si>
  <si>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</si>
  <si>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</si>
  <si>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</si>
  <si>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</si>
  <si>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</si>
  <si>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</si>
  <si>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</si>
  <si>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</si>
  <si>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</si>
  <si>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</si>
  <si>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</si>
  <si>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</si>
  <si>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</si>
  <si>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</si>
  <si>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</si>
  <si>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</si>
  <si>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</si>
  <si>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</si>
  <si>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</si>
  <si>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</si>
  <si>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</si>
  <si>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</si>
  <si>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</si>
  <si>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</si>
  <si>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</si>
  <si>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</si>
  <si>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</si>
  <si>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</si>
  <si>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</si>
  <si>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</si>
  <si>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</si>
  <si>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</si>
  <si>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</si>
  <si>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</si>
  <si>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</si>
  <si>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</si>
  <si>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</si>
  <si>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</si>
  <si>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</si>
  <si>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</si>
  <si>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</si>
  <si>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</si>
  <si>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</si>
  <si>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</si>
  <si>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</si>
  <si>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</si>
  <si>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</si>
  <si>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</si>
  <si>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</si>
  <si>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</si>
  <si>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</si>
  <si>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</si>
  <si>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</si>
  <si>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</si>
  <si>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</si>
  <si>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</si>
  <si>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</si>
  <si>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</si>
  <si>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</si>
  <si>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</si>
  <si>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</si>
  <si>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</si>
  <si>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</si>
  <si>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</si>
  <si>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</si>
  <si>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</si>
  <si>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</si>
  <si>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</si>
  <si>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</si>
  <si>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</si>
  <si>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</si>
  <si>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</si>
  <si>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</si>
  <si>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</si>
  <si>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</si>
  <si>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</si>
  <si>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</si>
  <si>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</si>
  <si>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</si>
  <si>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</si>
  <si>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</si>
  <si>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</si>
  <si>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</si>
  <si>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</si>
  <si>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</si>
  <si>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</si>
  <si>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</si>
  <si>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</si>
  <si>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</si>
  <si>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</si>
  <si>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</si>
  <si>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</si>
  <si>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</si>
  <si>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</si>
  <si>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</si>
  <si>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</si>
  <si>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</si>
  <si>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</si>
  <si>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</si>
  <si>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</si>
  <si>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</si>
  <si>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</si>
  <si>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</si>
  <si>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</si>
  <si>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</si>
  <si>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</si>
  <si>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</si>
  <si>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</si>
  <si>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</si>
  <si>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</si>
  <si>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</si>
  <si>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</si>
  <si>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</si>
  <si>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</si>
  <si>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</si>
  <si>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</si>
  <si>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</si>
  <si>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</si>
  <si>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</si>
  <si>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</si>
  <si>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</si>
  <si>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</si>
  <si>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</si>
  <si>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</si>
  <si>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</si>
  <si>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</si>
  <si>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</si>
  <si>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</si>
  <si>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</si>
  <si>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</si>
  <si>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</si>
  <si>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</si>
  <si>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</si>
  <si>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</si>
  <si>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</si>
  <si>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</si>
  <si>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</si>
  <si>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</si>
  <si>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</si>
  <si>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</si>
  <si>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</si>
  <si>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</si>
  <si>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</si>
  <si>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</si>
  <si>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</si>
  <si>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</si>
  <si>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</si>
  <si>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</si>
  <si>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</si>
  <si>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</si>
  <si>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</si>
  <si>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</si>
  <si>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</si>
  <si>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</si>
  <si>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</si>
  <si>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</si>
  <si>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</si>
  <si>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</si>
  <si>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</si>
  <si>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</si>
  <si>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</si>
  <si>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</si>
  <si>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</si>
  <si>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</si>
  <si>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</si>
  <si>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</si>
  <si>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</si>
  <si>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</si>
  <si>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</si>
  <si>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</si>
  <si>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</si>
  <si>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</si>
  <si>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</si>
  <si>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</si>
  <si>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</si>
  <si>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</si>
  <si>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</si>
  <si>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</si>
  <si>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</si>
  <si>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</si>
  <si>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</si>
  <si>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</si>
  <si>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</si>
  <si>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</si>
  <si>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</si>
  <si>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</si>
  <si>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</si>
  <si>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</si>
  <si>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</si>
  <si>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</si>
  <si>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</si>
  <si>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</si>
  <si>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</si>
  <si>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</si>
  <si>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</si>
  <si>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</si>
  <si>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</si>
  <si>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</si>
  <si>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</si>
  <si>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</si>
  <si>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</si>
  <si>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</si>
  <si>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</si>
  <si>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</si>
  <si>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</si>
  <si>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</si>
  <si>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</si>
  <si>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</si>
  <si>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</si>
  <si>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</si>
  <si>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</si>
  <si>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</si>
  <si>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</si>
  <si>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</si>
  <si>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</si>
  <si>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</si>
  <si>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</si>
  <si>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</si>
  <si>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</si>
  <si>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</si>
  <si>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</si>
  <si>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</si>
  <si>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</si>
  <si>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</si>
  <si>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</si>
  <si>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</si>
  <si>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</si>
  <si>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</si>
  <si>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</si>
  <si>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</si>
  <si>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</si>
  <si>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</si>
  <si>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</si>
  <si>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</si>
  <si>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</si>
  <si>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</si>
  <si>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</si>
  <si>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</si>
  <si>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</si>
  <si>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</si>
  <si>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</si>
  <si>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</si>
  <si>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</si>
  <si>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</si>
  <si>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</si>
  <si>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</si>
  <si>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</si>
  <si>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</si>
  <si>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</si>
  <si>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</si>
  <si>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</si>
  <si>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</si>
  <si>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</si>
  <si>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</si>
  <si>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</si>
  <si>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</si>
  <si>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</si>
  <si>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</si>
  <si>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</si>
  <si>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</si>
  <si>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</si>
  <si>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</si>
  <si>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</si>
  <si>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</si>
  <si>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</si>
  <si>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</si>
  <si>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</si>
  <si>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</si>
  <si>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</si>
  <si>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</si>
  <si>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</si>
  <si>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</si>
  <si>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</si>
  <si>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</si>
  <si>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</si>
  <si>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</si>
  <si>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</si>
  <si>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</si>
  <si>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</si>
  <si>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</si>
  <si>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</si>
  <si>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</si>
  <si>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</si>
  <si>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</si>
  <si>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</si>
  <si>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</si>
  <si>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</si>
  <si>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</si>
  <si>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</si>
  <si>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</si>
  <si>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</si>
  <si>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</si>
  <si>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</si>
  <si>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</si>
  <si>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</si>
  <si>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</si>
  <si>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</si>
  <si>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</si>
  <si>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</si>
  <si>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</si>
  <si>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</si>
  <si>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</si>
  <si>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</si>
  <si>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</si>
  <si>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</si>
  <si>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</si>
  <si>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</si>
  <si>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</si>
  <si>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</si>
  <si>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</si>
  <si>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</si>
  <si>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</si>
  <si>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</si>
  <si>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</si>
  <si>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</si>
  <si>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</si>
  <si>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</si>
  <si>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</si>
  <si>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</si>
  <si>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</si>
  <si>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</si>
  <si>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</si>
  <si>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</si>
  <si>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</si>
  <si>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</si>
  <si>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</si>
  <si>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</si>
  <si>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</si>
  <si>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</si>
  <si>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</si>
  <si>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</si>
  <si>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</si>
  <si>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</si>
  <si>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</si>
  <si>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</si>
  <si>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</si>
  <si>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</si>
  <si>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</si>
  <si>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</si>
  <si>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</si>
  <si>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</si>
  <si>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</si>
  <si>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</si>
  <si>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</si>
  <si>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</si>
  <si>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</si>
  <si>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</si>
  <si>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</si>
  <si>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</si>
  <si>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</si>
  <si>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</si>
  <si>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</si>
  <si>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</si>
  <si>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</si>
  <si>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</si>
  <si>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</si>
  <si>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</si>
  <si>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</si>
  <si>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</si>
  <si>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</si>
  <si>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</si>
  <si>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</si>
  <si>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</si>
  <si>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</si>
  <si>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</si>
  <si>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</si>
  <si>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</si>
  <si>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</si>
  <si>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</si>
  <si>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</si>
  <si>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</si>
  <si>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</si>
  <si>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</si>
  <si>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</si>
  <si>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</si>
  <si>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</si>
  <si>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</si>
  <si>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</si>
  <si>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</si>
  <si>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</si>
  <si>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</si>
  <si>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</si>
  <si>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</si>
  <si>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</si>
  <si>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</si>
  <si>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</si>
  <si>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</si>
  <si>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</si>
  <si>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</si>
  <si>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</si>
  <si>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</si>
  <si>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</si>
  <si>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</si>
  <si>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</si>
  <si>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</si>
  <si>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</si>
  <si>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</si>
  <si>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</si>
  <si>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</si>
  <si>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</si>
  <si>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</si>
  <si>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</si>
  <si>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</si>
  <si>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</si>
  <si>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</si>
  <si>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</si>
  <si>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</si>
  <si>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</si>
  <si>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</si>
  <si>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</si>
  <si>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</si>
  <si>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</si>
  <si>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</si>
  <si>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</si>
  <si>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</si>
  <si>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</si>
  <si>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</si>
  <si>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</si>
  <si>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</si>
  <si>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</si>
  <si>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</si>
  <si>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</si>
  <si>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</si>
  <si>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</si>
  <si>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</si>
  <si>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</si>
  <si>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</si>
  <si>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</si>
  <si>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</si>
  <si>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</si>
  <si>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</si>
  <si>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</si>
  <si>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</si>
  <si>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</si>
  <si>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</si>
  <si>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</si>
  <si>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</si>
  <si>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</si>
  <si>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</si>
  <si>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</si>
  <si>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</si>
  <si>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</si>
  <si>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</si>
  <si>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</si>
  <si>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</si>
  <si>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</si>
  <si>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>.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</si>
  <si>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</si>
  <si>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</si>
  <si>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</si>
  <si>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</si>
  <si>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</si>
  <si>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</si>
  <si>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</si>
  <si>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</si>
  <si>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</si>
  <si>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</si>
  <si>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</si>
  <si>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</si>
  <si>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</si>
  <si>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</si>
  <si>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</si>
  <si>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</si>
  <si>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</si>
  <si>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</si>
  <si>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</si>
  <si>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</si>
  <si>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</si>
  <si>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林业草原防灾减灾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</si>
  <si>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</si>
  <si>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</si>
  <si>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</si>
  <si>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</si>
  <si>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</si>
  <si>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</si>
  <si>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</si>
  <si>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</si>
  <si>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</si>
  <si>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</si>
  <si>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水资源节约管理与保护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</si>
  <si>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</si>
  <si>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</si>
  <si>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</si>
  <si>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</si>
  <si>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</si>
  <si>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</si>
  <si>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</si>
  <si>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</si>
  <si>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</si>
  <si>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</si>
  <si>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</si>
  <si>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</si>
  <si>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</si>
  <si>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</si>
  <si>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</si>
  <si>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</si>
  <si>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</si>
  <si>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</si>
  <si>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</si>
  <si>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</si>
  <si>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</si>
  <si>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</si>
  <si>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</si>
  <si>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</si>
  <si>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</si>
  <si>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</si>
  <si>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</si>
  <si>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</si>
  <si>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</si>
  <si>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</si>
  <si>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</si>
  <si>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</si>
  <si>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</si>
  <si>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</si>
  <si>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</si>
  <si>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</si>
  <si>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</si>
  <si>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</si>
  <si>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</si>
  <si>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</si>
  <si>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</si>
  <si>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</si>
  <si>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</si>
  <si>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</si>
  <si>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</si>
  <si>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</si>
  <si>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</si>
  <si>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</si>
  <si>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</si>
  <si>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</si>
  <si>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</si>
  <si>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</si>
  <si>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</si>
  <si>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</si>
  <si>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</si>
  <si>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</si>
  <si>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</si>
  <si>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</si>
  <si>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</si>
  <si>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</si>
  <si>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</si>
  <si>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</si>
  <si>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</si>
  <si>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</si>
  <si>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</si>
  <si>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</si>
  <si>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</si>
  <si>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</si>
  <si>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</si>
  <si>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</si>
  <si>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</si>
  <si>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</si>
  <si>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</si>
  <si>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</si>
  <si>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</si>
  <si>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</si>
  <si>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</si>
  <si>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</si>
  <si>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</si>
  <si>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</si>
  <si>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</si>
  <si>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</si>
  <si>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</si>
  <si>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</si>
  <si>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</si>
  <si>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</si>
  <si>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</si>
  <si>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</si>
  <si>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</si>
  <si>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</si>
  <si>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</si>
  <si>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</si>
  <si>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</si>
  <si>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</si>
  <si>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</si>
  <si>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</si>
  <si>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</si>
  <si>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</si>
  <si>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</si>
  <si>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</si>
  <si>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</si>
  <si>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</si>
  <si>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</si>
  <si>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</si>
  <si>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</si>
  <si>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</si>
  <si>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</si>
  <si>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</si>
  <si>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</si>
  <si>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</si>
  <si>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</si>
  <si>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</si>
  <si>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</si>
  <si>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</si>
  <si>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</si>
  <si>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</si>
  <si>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</si>
  <si>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</si>
  <si>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</si>
  <si>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</si>
  <si>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</si>
  <si>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</si>
  <si>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</si>
  <si>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</si>
  <si>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</si>
  <si>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</si>
  <si>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</si>
  <si>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</si>
  <si>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</si>
  <si>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</si>
  <si>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</si>
  <si>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</si>
  <si>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</si>
  <si>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</si>
  <si>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</si>
  <si>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</si>
  <si>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</si>
  <si>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</si>
  <si>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</si>
  <si>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</si>
  <si>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</si>
  <si>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</si>
  <si>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</si>
  <si>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</si>
  <si>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</si>
  <si>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</si>
  <si>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</si>
  <si>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</si>
  <si>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</si>
  <si>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</si>
  <si>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</si>
  <si>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</si>
  <si>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</si>
  <si>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</si>
  <si>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</si>
  <si>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</si>
  <si>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</si>
  <si>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</si>
  <si>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</si>
  <si>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</si>
  <si>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</si>
  <si>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</si>
  <si>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</si>
  <si>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</si>
  <si>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</si>
  <si>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</si>
  <si>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</si>
  <si>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</si>
  <si>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其他金融支出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</si>
  <si>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</si>
  <si>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</si>
  <si>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</si>
  <si>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</si>
  <si>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</si>
  <si>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</si>
  <si>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</si>
  <si>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</si>
  <si>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</si>
  <si>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</si>
  <si>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</si>
  <si>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</si>
  <si>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</si>
  <si>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</si>
  <si>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</si>
  <si>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</si>
  <si>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</si>
  <si>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</si>
  <si>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</si>
  <si>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</si>
  <si>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</si>
  <si>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</si>
  <si>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</si>
  <si>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</si>
  <si>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</si>
  <si>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</si>
  <si>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</si>
  <si>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</si>
  <si>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</si>
  <si>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</si>
  <si>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</si>
  <si>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</si>
  <si>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</si>
  <si>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</si>
  <si>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</si>
  <si>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</si>
  <si>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</si>
  <si>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</si>
  <si>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</si>
  <si>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</si>
  <si>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</si>
  <si>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</si>
  <si>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</si>
  <si>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</si>
  <si>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</si>
  <si>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</si>
  <si>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</si>
  <si>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</si>
  <si>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</si>
  <si>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</si>
  <si>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</si>
  <si>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</si>
  <si>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</si>
  <si>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</si>
  <si>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</si>
  <si>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</si>
  <si>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</si>
  <si>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</si>
  <si>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</si>
  <si>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</si>
  <si>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</si>
  <si>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</si>
  <si>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</si>
  <si>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</si>
  <si>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</si>
  <si>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</si>
  <si>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</si>
  <si>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</si>
  <si>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</si>
  <si>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</si>
  <si>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</si>
  <si>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</si>
  <si>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</si>
  <si>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</si>
  <si>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</si>
  <si>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</si>
  <si>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</si>
  <si>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</si>
  <si>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</si>
  <si>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</si>
  <si>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</si>
  <si>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</si>
  <si>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</si>
  <si>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</si>
  <si>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</si>
  <si>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</si>
  <si>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</si>
  <si>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</si>
  <si>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</si>
  <si>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</si>
  <si>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</si>
  <si>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</si>
  <si>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</si>
  <si>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</si>
  <si>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</si>
  <si>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</si>
  <si>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</si>
  <si>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</si>
  <si>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</si>
  <si>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</si>
  <si>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</si>
  <si>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</si>
  <si>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</si>
  <si>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</si>
  <si>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</si>
  <si>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</si>
  <si>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</si>
  <si>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</si>
  <si>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</si>
  <si>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</si>
  <si>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</si>
  <si>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</si>
  <si>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</si>
  <si>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</si>
  <si>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</si>
  <si>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</si>
  <si>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</si>
  <si>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</si>
  <si>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</si>
  <si>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</si>
  <si>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</si>
  <si>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</si>
  <si>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</si>
  <si>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</si>
  <si>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</si>
  <si>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</si>
  <si>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</si>
  <si>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</si>
  <si>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</si>
  <si>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</si>
  <si>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</si>
  <si>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</si>
  <si>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</si>
  <si>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</si>
  <si>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</si>
  <si>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</si>
  <si>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</si>
  <si>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</si>
  <si>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</si>
  <si>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</si>
  <si>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</si>
  <si>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</si>
  <si>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</si>
  <si>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</si>
  <si>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</si>
  <si>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</si>
  <si>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预备费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</si>
  <si>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</si>
  <si>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</si>
  <si>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</si>
  <si>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</si>
  <si>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</si>
  <si>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  地方政府一般债务发行费用支出</t>
  </si>
  <si>
    <t>其他支出</t>
  </si>
  <si>
    <t xml:space="preserve">    年初预留</t>
  </si>
  <si>
    <t>附件14</t>
  </si>
  <si>
    <t>2020年攀枝花市西区一般公共预算收支平衡表（草案）</t>
  </si>
  <si>
    <t>收  入</t>
  </si>
  <si>
    <t>支  出</t>
  </si>
  <si>
    <t xml:space="preserve">预算数 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</si>
  <si>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</si>
  <si>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</si>
  <si>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</si>
  <si>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</si>
  <si>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</si>
  <si>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</si>
  <si>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</si>
  <si>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</si>
  <si>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上解收入</t>
  </si>
  <si>
    <t xml:space="preserve">  上解支出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</si>
  <si>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</si>
  <si>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</si>
  <si>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</si>
  <si>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</si>
  <si>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</si>
  <si>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援助其他地区支出</t>
  </si>
  <si>
    <t xml:space="preserve">  债务转贷支出</t>
  </si>
  <si>
    <t xml:space="preserve">  国债转贷收入</t>
  </si>
  <si>
    <t xml:space="preserve">  地方政府债务还本支出</t>
  </si>
  <si>
    <t xml:space="preserve">  国债转贷资金上年结余</t>
  </si>
  <si>
    <t xml:space="preserve">  拨付转贷资金数</t>
  </si>
  <si>
    <t xml:space="preserve">  上年结余收入</t>
  </si>
  <si>
    <t xml:space="preserve">  国债转贷资金结余</t>
  </si>
  <si>
    <t xml:space="preserve">  调入资金   </t>
  </si>
  <si>
    <t xml:space="preserve">  调出资金</t>
  </si>
  <si>
    <t xml:space="preserve">        调入预算稳定调节金</t>
  </si>
  <si>
    <t xml:space="preserve">    补充预算稳定调节基金</t>
  </si>
  <si>
    <t xml:space="preserve">        从政府性基金预算调入</t>
  </si>
  <si>
    <t xml:space="preserve">    补充预算财转金</t>
  </si>
  <si>
    <t xml:space="preserve">        从国有资本经营预算调入</t>
  </si>
  <si>
    <t xml:space="preserve">    其他调出资金</t>
  </si>
  <si>
    <t xml:space="preserve">        从其他资金调入</t>
  </si>
  <si>
    <t>省级预备费</t>
  </si>
  <si>
    <t>附件15</t>
  </si>
  <si>
    <t>2020年攀枝花市西区税收返还和转移支付补助预算表（草案）</t>
  </si>
  <si>
    <t xml:space="preserve">    增值税和消费税税收返还收入 </t>
  </si>
  <si>
    <t xml:space="preserve">    成品油价格和税费改革税收返还收入</t>
  </si>
  <si>
    <t xml:space="preserve"> 一般性转移支付收入</t>
  </si>
  <si>
    <t xml:space="preserve">    体制补助收入</t>
  </si>
  <si>
    <r>
      <t xml:space="preserve"> </t>
    </r>
    <r>
      <rPr>
        <sz val="11"/>
        <color indexed="8"/>
        <rFont val="仿宋_GB2312"/>
        <family val="3"/>
      </rPr>
      <t xml:space="preserve">   县级基本财力保障机制奖补资金收入</t>
    </r>
  </si>
  <si>
    <r>
      <t xml:space="preserve"> </t>
    </r>
    <r>
      <rPr>
        <sz val="11"/>
        <color indexed="8"/>
        <rFont val="仿宋_GB2312"/>
        <family val="3"/>
      </rPr>
      <t xml:space="preserve">   </t>
    </r>
    <r>
      <rPr>
        <sz val="11"/>
        <rFont val="仿宋_GB2312"/>
        <family val="3"/>
      </rPr>
      <t>企业事业单位划转补助收入</t>
    </r>
  </si>
  <si>
    <t>附件16</t>
  </si>
  <si>
    <t>2020年攀枝花市西区一般公共预算基本支出表（草案）</t>
  </si>
  <si>
    <t>经济分类科目</t>
  </si>
  <si>
    <t>一、机关工资福利支出</t>
  </si>
  <si>
    <t>        工资奖金津补贴</t>
  </si>
  <si>
    <t>        社会保障缴费</t>
  </si>
  <si>
    <t>        住房公积金</t>
  </si>
  <si>
    <t>        其他工资福利支出</t>
  </si>
  <si>
    <t>二、机关商品和服务支出</t>
  </si>
  <si>
    <t>        办公经费</t>
  </si>
  <si>
    <t>        会议费</t>
  </si>
  <si>
    <r>
      <t>    </t>
    </r>
    <r>
      <rPr>
        <sz val="11"/>
        <rFont val="仿宋_GB2312"/>
        <family val="3"/>
      </rPr>
      <t xml:space="preserve">  差旅费</t>
    </r>
  </si>
  <si>
    <t>        专用材料购置费</t>
  </si>
  <si>
    <t>        委托业务费</t>
  </si>
  <si>
    <t>        公务接待费</t>
  </si>
  <si>
    <t>        因公出国（境）费用</t>
  </si>
  <si>
    <t>        公务用车运行维护费</t>
  </si>
  <si>
    <t>        维修（护）费</t>
  </si>
  <si>
    <t>        其他商品和服务支出</t>
  </si>
  <si>
    <t>三、机关资本性支出（一）</t>
  </si>
  <si>
    <t>        房屋建筑物构建</t>
  </si>
  <si>
    <t>        基础设施建设</t>
  </si>
  <si>
    <t>        公务用车购置</t>
  </si>
  <si>
    <t>        土地征迁补偿和安置支出</t>
  </si>
  <si>
    <t>        设备购置</t>
  </si>
  <si>
    <t>        大型修缮</t>
  </si>
  <si>
    <t>        其他资本性支出</t>
  </si>
  <si>
    <t>四、机关资本性支出（二）</t>
  </si>
  <si>
    <t>五、对事业单位经常性补助</t>
  </si>
  <si>
    <t>        工资福利支出</t>
  </si>
  <si>
    <t>        商品和服务支出</t>
  </si>
  <si>
    <t>        其他对事业单位补助</t>
  </si>
  <si>
    <t>六、对事业单位资本性补助</t>
  </si>
  <si>
    <t>        资本性支出（一）</t>
  </si>
  <si>
    <t>        资本性支出（二）</t>
  </si>
  <si>
    <t>七、对企业补助</t>
  </si>
  <si>
    <t>        费用补贴</t>
  </si>
  <si>
    <t>        利息补贴</t>
  </si>
  <si>
    <t>        其他对企业补助</t>
  </si>
  <si>
    <t>八、对企业资本性支出</t>
  </si>
  <si>
    <t>        对企业资本性支出（一）</t>
  </si>
  <si>
    <t>        对企业资本性支出（二）</t>
  </si>
  <si>
    <t>九、对个人和家庭的补助</t>
  </si>
  <si>
    <t>        社会福利和救助</t>
  </si>
  <si>
    <t>        助学金</t>
  </si>
  <si>
    <t>        个人农业生产补贴</t>
  </si>
  <si>
    <t>        离退休费</t>
  </si>
  <si>
    <t>        其他对个人和家庭补助</t>
  </si>
  <si>
    <t>十、对社会保障基金补助</t>
  </si>
  <si>
    <t>        对社会保险基金补助</t>
  </si>
  <si>
    <t>        补充全国社会保障基金</t>
  </si>
  <si>
    <t>十一、债务利息及费用支出</t>
  </si>
  <si>
    <t>        国内债务付息</t>
  </si>
  <si>
    <t>        国外债务付息</t>
  </si>
  <si>
    <t>        国内债务发行费用</t>
  </si>
  <si>
    <t>        国外债务发行费用</t>
  </si>
  <si>
    <t>十二、债务还本支出</t>
  </si>
  <si>
    <t>        国内债务还本</t>
  </si>
  <si>
    <t>        国外债务还本</t>
  </si>
  <si>
    <t>十三、转移性支出</t>
  </si>
  <si>
    <t>        上下级政府间转移性支出</t>
  </si>
  <si>
    <t>        援助其他地区支出</t>
  </si>
  <si>
    <t>        债务转贷</t>
  </si>
  <si>
    <t>        调出资金</t>
  </si>
  <si>
    <t>十四、预备费及预留</t>
  </si>
  <si>
    <t>        预备费</t>
  </si>
  <si>
    <t>        预留</t>
  </si>
  <si>
    <t>十五、其他支出</t>
  </si>
  <si>
    <t>        赠与</t>
  </si>
  <si>
    <t>        国家赔偿费用支出</t>
  </si>
  <si>
    <t>        对民间非盈利组织和群众性自治组织补贴</t>
  </si>
  <si>
    <t>        其他支出</t>
  </si>
  <si>
    <t>附件17</t>
  </si>
  <si>
    <t>2020年攀枝花市西区政府性基金收入预算表（草案）</t>
  </si>
  <si>
    <t>一、农网还贷资金收入</t>
  </si>
  <si>
    <t>二、港口建设费收入</t>
  </si>
  <si>
    <t>三、新型墙体材料专项基金收入</t>
  </si>
  <si>
    <t>四、国家电影事业发展专项资金收入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</si>
  <si>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</si>
  <si>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</si>
  <si>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</si>
  <si>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</si>
  <si>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</si>
  <si>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十五、污水处理费收入</t>
  </si>
  <si>
    <t>十六、彩票发行机构和彩票销售机构的业务费用</t>
  </si>
  <si>
    <t>十七、其他政府性基金收入</t>
  </si>
  <si>
    <t>政府性基金收入合计</t>
  </si>
  <si>
    <t>附件18</t>
  </si>
  <si>
    <t>2020年攀枝花市西区政府性基金支出预算表（草案）</t>
  </si>
  <si>
    <t>一、国家电影事业发展专项资金及对应专项债务收入安排的支出</t>
  </si>
  <si>
    <t>二、大中型水库移民后期扶持基金支出</t>
  </si>
  <si>
    <t>三、小型水库移民扶助基金及对应专项债务收入安排的支出</t>
  </si>
  <si>
    <t>四、国有土地使用权出让收入及对应专项债务收入安排的支出</t>
  </si>
  <si>
    <t>五、城市公用事业附加及对应专项债务收入安排的支出</t>
  </si>
  <si>
    <t>六、国有土地收益基金及对应专项债务收入安排的支出</t>
  </si>
  <si>
    <t>七、农业土地开发资金及对应专项债务收入安排的支出</t>
  </si>
  <si>
    <t>八、城市基础设施配套费及对应专项债务收入安排的支出</t>
  </si>
  <si>
    <t>九、其他</t>
  </si>
  <si>
    <t>政府性基金支出合计</t>
  </si>
  <si>
    <t>附件19</t>
  </si>
  <si>
    <t>2020年攀枝花市西区政府性基金收支平衡表（草案）</t>
  </si>
  <si>
    <t>收 入</t>
  </si>
  <si>
    <t>支 出</t>
  </si>
  <si>
    <t xml:space="preserve">  专项债务收入</t>
  </si>
  <si>
    <t xml:space="preserve">  上年结转收入</t>
  </si>
  <si>
    <t xml:space="preserve">  专项债务还本支出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</si>
</sst>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___@"/>
    <numFmt numFmtId="180" formatCode="#,##0_);[Red]\(#,##0\)"/>
    <numFmt numFmtId="181" formatCode="_ * #,##0_ ;_ * \-#,##0_ ;_ * &quot;-&quot;??_ ;_ @_ "/>
    <numFmt numFmtId="182" formatCode="0.0%"/>
  </numFmts>
  <fonts count="64">
    <font>
      <sz val="11"/>
      <name val="宋体"/>
      <family val="0"/>
    </font>
    <font>
      <sz val="11"/>
      <name val="仿宋_GB2312"/>
      <family val="3"/>
    </font>
    <font>
      <b/>
      <sz val="16"/>
      <name val="仿宋_GB2312"/>
      <family val="3"/>
    </font>
    <font>
      <sz val="16"/>
      <name val="宋体"/>
      <family val="0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6"/>
      <color indexed="8"/>
      <name val="仿宋_GB2312"/>
      <family val="3"/>
    </font>
    <font>
      <sz val="11"/>
      <name val="Arial"/>
      <family val="2"/>
    </font>
    <font>
      <b/>
      <sz val="1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b/>
      <sz val="10"/>
      <name val="黑体"/>
      <family val="0"/>
    </font>
    <font>
      <sz val="16"/>
      <name val="仿宋_GB2312"/>
      <family val="3"/>
    </font>
    <font>
      <b/>
      <sz val="10"/>
      <color indexed="8"/>
      <name val="仿宋_GB2312"/>
      <family val="3"/>
    </font>
    <font>
      <b/>
      <sz val="12"/>
      <name val="仿宋_GB2312"/>
      <family val="3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177" fontId="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178" fontId="1" fillId="0" borderId="0" xfId="0" applyNumberFormat="1" applyFont="1" applyAlignment="1" applyProtection="1">
      <alignment horizontal="right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78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179" fontId="5" fillId="0" borderId="10" xfId="0" applyNumberFormat="1" applyFont="1" applyBorder="1" applyAlignment="1" applyProtection="1">
      <alignment horizontal="left" vertical="center"/>
      <protection/>
    </xf>
    <xf numFmtId="179" fontId="5" fillId="0" borderId="10" xfId="0" applyNumberFormat="1" applyFont="1" applyBorder="1" applyAlignment="1" applyProtection="1">
      <alignment vertical="center"/>
      <protection/>
    </xf>
    <xf numFmtId="179" fontId="6" fillId="0" borderId="10" xfId="0" applyNumberFormat="1" applyFont="1" applyBorder="1" applyAlignment="1" applyProtection="1">
      <alignment horizontal="left" vertical="center"/>
      <protection/>
    </xf>
    <xf numFmtId="178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178" fontId="0" fillId="0" borderId="0" xfId="0" applyNumberFormat="1" applyFont="1" applyAlignment="1" applyProtection="1">
      <alignment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178" fontId="0" fillId="0" borderId="0" xfId="0" applyNumberFormat="1" applyFont="1" applyAlignment="1" applyProtection="1">
      <alignment/>
      <protection/>
    </xf>
    <xf numFmtId="178" fontId="2" fillId="0" borderId="0" xfId="0" applyNumberFormat="1" applyFont="1" applyAlignment="1" applyProtection="1">
      <alignment horizontal="center" vertical="center"/>
      <protection/>
    </xf>
    <xf numFmtId="178" fontId="1" fillId="0" borderId="0" xfId="0" applyNumberFormat="1" applyFont="1" applyAlignment="1" applyProtection="1">
      <alignment vertical="center"/>
      <protection/>
    </xf>
    <xf numFmtId="178" fontId="1" fillId="0" borderId="0" xfId="0" applyNumberFormat="1" applyFont="1" applyAlignment="1" applyProtection="1">
      <alignment horizontal="right" vertical="center"/>
      <protection/>
    </xf>
    <xf numFmtId="178" fontId="4" fillId="0" borderId="10" xfId="0" applyNumberFormat="1" applyFont="1" applyBorder="1" applyAlignment="1" applyProtection="1">
      <alignment horizontal="center" vertical="center"/>
      <protection/>
    </xf>
    <xf numFmtId="178" fontId="1" fillId="0" borderId="10" xfId="0" applyNumberFormat="1" applyFont="1" applyBorder="1" applyAlignment="1" applyProtection="1">
      <alignment horizontal="left" vertical="center" wrapText="1"/>
      <protection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176" fontId="1" fillId="0" borderId="10" xfId="0" applyNumberFormat="1" applyFont="1" applyBorder="1" applyAlignment="1" applyProtection="1">
      <alignment horizontal="center" vertical="center" wrapText="1"/>
      <protection/>
    </xf>
    <xf numFmtId="178" fontId="3" fillId="0" borderId="0" xfId="0" applyNumberFormat="1" applyFont="1" applyAlignment="1" applyProtection="1">
      <alignment/>
      <protection/>
    </xf>
    <xf numFmtId="180" fontId="1" fillId="0" borderId="10" xfId="0" applyNumberFormat="1" applyFont="1" applyBorder="1" applyAlignment="1" applyProtection="1">
      <alignment vertical="center" wrapText="1"/>
      <protection/>
    </xf>
    <xf numFmtId="180" fontId="1" fillId="0" borderId="10" xfId="0" applyNumberFormat="1" applyFont="1" applyBorder="1" applyAlignment="1" applyProtection="1">
      <alignment horizontal="center" vertical="center" wrapText="1"/>
      <protection/>
    </xf>
    <xf numFmtId="178" fontId="7" fillId="0" borderId="0" xfId="0" applyNumberFormat="1" applyFont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180" fontId="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horizontal="center" vertical="center"/>
      <protection/>
    </xf>
    <xf numFmtId="180" fontId="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180" fontId="6" fillId="0" borderId="0" xfId="0" applyNumberFormat="1" applyFont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180" fontId="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180" fontId="1" fillId="0" borderId="0" xfId="0" applyNumberFormat="1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3" fontId="4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3" fontId="1" fillId="0" borderId="10" xfId="0" applyNumberFormat="1" applyFont="1" applyBorder="1" applyAlignment="1" applyProtection="1">
      <alignment horizontal="left" vertical="center"/>
      <protection/>
    </xf>
    <xf numFmtId="1" fontId="0" fillId="0" borderId="0" xfId="0" applyNumberFormat="1" applyFont="1" applyAlignment="1" applyProtection="1">
      <alignment/>
      <protection/>
    </xf>
    <xf numFmtId="178" fontId="1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180" fontId="0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Fill="1" applyBorder="1" applyAlignment="1">
      <alignment horizontal="left" vertical="center"/>
    </xf>
    <xf numFmtId="1" fontId="14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80" fontId="17" fillId="0" borderId="10" xfId="0" applyNumberFormat="1" applyFont="1" applyFill="1" applyBorder="1" applyAlignment="1">
      <alignment horizontal="center" vertical="center" wrapText="1"/>
    </xf>
    <xf numFmtId="180" fontId="17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right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180" fontId="19" fillId="0" borderId="10" xfId="0" applyNumberFormat="1" applyFont="1" applyBorder="1" applyAlignment="1" applyProtection="1">
      <alignment horizontal="right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3" fontId="19" fillId="0" borderId="17" xfId="0" applyNumberFormat="1" applyFont="1" applyBorder="1" applyAlignment="1" applyProtection="1">
      <alignment horizontal="right" vertical="center" wrapText="1"/>
      <protection/>
    </xf>
    <xf numFmtId="3" fontId="19" fillId="0" borderId="10" xfId="0" applyNumberFormat="1" applyFont="1" applyBorder="1" applyAlignment="1" applyProtection="1">
      <alignment horizontal="right" vertical="center" wrapText="1"/>
      <protection/>
    </xf>
    <xf numFmtId="0" fontId="19" fillId="0" borderId="13" xfId="0" applyFont="1" applyBorder="1" applyAlignment="1" applyProtection="1">
      <alignment horizontal="left" vertical="center" wrapText="1"/>
      <protection/>
    </xf>
    <xf numFmtId="3" fontId="19" fillId="0" borderId="18" xfId="0" applyNumberFormat="1" applyFont="1" applyBorder="1" applyAlignment="1" applyProtection="1">
      <alignment horizontal="right" vertical="center" wrapText="1"/>
      <protection/>
    </xf>
    <xf numFmtId="180" fontId="19" fillId="0" borderId="18" xfId="0" applyNumberFormat="1" applyFont="1" applyBorder="1" applyAlignment="1" applyProtection="1">
      <alignment horizontal="right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3" fontId="19" fillId="0" borderId="19" xfId="0" applyNumberFormat="1" applyFont="1" applyBorder="1" applyAlignment="1" applyProtection="1">
      <alignment horizontal="left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180" fontId="19" fillId="0" borderId="20" xfId="0" applyNumberFormat="1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180" fontId="4" fillId="0" borderId="0" xfId="0" applyNumberFormat="1" applyFont="1" applyAlignment="1" applyProtection="1">
      <alignment vertical="center" wrapText="1"/>
      <protection/>
    </xf>
    <xf numFmtId="3" fontId="18" fillId="0" borderId="10" xfId="0" applyNumberFormat="1" applyFont="1" applyBorder="1" applyAlignment="1" applyProtection="1">
      <alignment horizontal="right" vertical="center" wrapText="1"/>
      <protection/>
    </xf>
    <xf numFmtId="180" fontId="18" fillId="0" borderId="10" xfId="0" applyNumberFormat="1" applyFont="1" applyBorder="1" applyAlignment="1" applyProtection="1">
      <alignment horizontal="right" vertical="center" wrapText="1"/>
      <protection/>
    </xf>
    <xf numFmtId="3" fontId="18" fillId="0" borderId="10" xfId="0" applyNumberFormat="1" applyFont="1" applyBorder="1" applyAlignment="1" applyProtection="1">
      <alignment horizontal="left" vertical="center" wrapText="1"/>
      <protection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180" fontId="1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7" xfId="0" applyNumberFormat="1" applyFont="1" applyBorder="1" applyAlignment="1" applyProtection="1">
      <alignment horizontal="right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3" fontId="4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/>
      <protection/>
    </xf>
    <xf numFmtId="3" fontId="4" fillId="0" borderId="10" xfId="0" applyNumberFormat="1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181" fontId="5" fillId="0" borderId="10" xfId="0" applyNumberFormat="1" applyFont="1" applyBorder="1" applyAlignment="1" applyProtection="1">
      <alignment horizontal="center" vertical="center"/>
      <protection/>
    </xf>
    <xf numFmtId="181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3" fontId="4" fillId="0" borderId="10" xfId="0" applyNumberFormat="1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wrapText="1"/>
      <protection/>
    </xf>
    <xf numFmtId="0" fontId="2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76" fontId="6" fillId="0" borderId="10" xfId="0" applyNumberFormat="1" applyFont="1" applyBorder="1" applyAlignment="1" applyProtection="1">
      <alignment horizontal="center" vertical="center"/>
      <protection/>
    </xf>
    <xf numFmtId="178" fontId="6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78" fontId="5" fillId="0" borderId="10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9" fontId="6" fillId="0" borderId="10" xfId="0" applyNumberFormat="1" applyFont="1" applyBorder="1" applyAlignment="1" applyProtection="1">
      <alignment horizontal="center" vertical="center"/>
      <protection/>
    </xf>
    <xf numFmtId="182" fontId="6" fillId="0" borderId="10" xfId="0" applyNumberFormat="1" applyFont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180" fontId="5" fillId="0" borderId="10" xfId="0" applyNumberFormat="1" applyFont="1" applyBorder="1" applyAlignment="1" applyProtection="1">
      <alignment horizontal="center" vertical="center" wrapText="1"/>
      <protection/>
    </xf>
    <xf numFmtId="182" fontId="5" fillId="0" borderId="10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3" fontId="22" fillId="0" borderId="10" xfId="0" applyNumberFormat="1" applyFont="1" applyBorder="1" applyAlignment="1" applyProtection="1">
      <alignment horizontal="center" vertical="center"/>
      <protection/>
    </xf>
    <xf numFmtId="3" fontId="22" fillId="0" borderId="0" xfId="0" applyNumberFormat="1" applyFont="1" applyAlignment="1" applyProtection="1">
      <alignment/>
      <protection/>
    </xf>
    <xf numFmtId="3" fontId="22" fillId="0" borderId="10" xfId="0" applyNumberFormat="1" applyFont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3" fontId="19" fillId="0" borderId="10" xfId="0" applyNumberFormat="1" applyFont="1" applyBorder="1" applyAlignment="1" applyProtection="1">
      <alignment horizontal="center" vertical="center"/>
      <protection/>
    </xf>
    <xf numFmtId="3" fontId="19" fillId="0" borderId="10" xfId="0" applyNumberFormat="1" applyFont="1" applyBorder="1" applyAlignment="1" applyProtection="1">
      <alignment horizontal="left" vertical="center" wrapText="1"/>
      <protection/>
    </xf>
    <xf numFmtId="3" fontId="18" fillId="0" borderId="10" xfId="0" applyNumberFormat="1" applyFont="1" applyBorder="1" applyAlignment="1" applyProtection="1">
      <alignment horizontal="center" vertical="center"/>
      <protection/>
    </xf>
    <xf numFmtId="3" fontId="18" fillId="0" borderId="14" xfId="0" applyNumberFormat="1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/>
    </xf>
    <xf numFmtId="3" fontId="18" fillId="0" borderId="19" xfId="0" applyNumberFormat="1" applyFont="1" applyBorder="1" applyAlignment="1" applyProtection="1">
      <alignment horizontal="left" vertical="center" wrapText="1"/>
      <protection/>
    </xf>
    <xf numFmtId="3" fontId="18" fillId="0" borderId="20" xfId="0" applyNumberFormat="1" applyFont="1" applyBorder="1" applyAlignment="1" applyProtection="1">
      <alignment horizontal="left" vertical="center" wrapText="1"/>
      <protection/>
    </xf>
    <xf numFmtId="3" fontId="18" fillId="0" borderId="18" xfId="0" applyNumberFormat="1" applyFont="1" applyBorder="1" applyAlignment="1" applyProtection="1">
      <alignment horizontal="center" vertical="center"/>
      <protection/>
    </xf>
    <xf numFmtId="3" fontId="19" fillId="0" borderId="18" xfId="0" applyNumberFormat="1" applyFont="1" applyBorder="1" applyAlignment="1" applyProtection="1">
      <alignment horizontal="center" vertical="center"/>
      <protection/>
    </xf>
    <xf numFmtId="3" fontId="19" fillId="0" borderId="14" xfId="0" applyNumberFormat="1" applyFont="1" applyBorder="1" applyAlignment="1" applyProtection="1">
      <alignment horizontal="center" vertical="center"/>
      <protection/>
    </xf>
    <xf numFmtId="3" fontId="19" fillId="0" borderId="20" xfId="0" applyNumberFormat="1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center" vertical="center"/>
      <protection/>
    </xf>
    <xf numFmtId="3" fontId="18" fillId="0" borderId="17" xfId="0" applyNumberFormat="1" applyFont="1" applyBorder="1" applyAlignment="1" applyProtection="1">
      <alignment horizontal="left" vertical="center" wrapText="1"/>
      <protection/>
    </xf>
    <xf numFmtId="3" fontId="19" fillId="0" borderId="17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14" fillId="0" borderId="0" xfId="0" applyFont="1" applyFill="1" applyAlignment="1" applyProtection="1">
      <alignment wrapText="1"/>
      <protection/>
    </xf>
    <xf numFmtId="180" fontId="7" fillId="0" borderId="0" xfId="0" applyNumberFormat="1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/>
      <protection/>
    </xf>
    <xf numFmtId="180" fontId="0" fillId="0" borderId="0" xfId="0" applyNumberFormat="1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18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/>
      <protection/>
    </xf>
    <xf numFmtId="182" fontId="7" fillId="0" borderId="0" xfId="0" applyNumberFormat="1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182" fontId="4" fillId="0" borderId="10" xfId="0" applyNumberFormat="1" applyFont="1" applyBorder="1" applyAlignment="1" applyProtection="1">
      <alignment horizontal="center" vertical="center" wrapText="1"/>
      <protection locked="0"/>
    </xf>
    <xf numFmtId="181" fontId="5" fillId="0" borderId="10" xfId="0" applyNumberFormat="1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center" vertical="center"/>
      <protection/>
    </xf>
    <xf numFmtId="10" fontId="5" fillId="0" borderId="10" xfId="0" applyNumberFormat="1" applyFont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1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7\&#37096;&#38376;&#39044;&#31639;\&#25209;&#22797;\&#20844;&#24320;\&#39044;&#20915;&#31639;&#20449;&#24687;&#20844;&#24320;&#26679;&#34920;\&#39044;&#20915;&#31639;&#20449;&#24687;&#20844;&#24320;&#26679;&#349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zoomScaleSheetLayoutView="100" workbookViewId="0" topLeftCell="A10">
      <selection activeCell="A27" sqref="A27"/>
    </sheetView>
  </sheetViews>
  <sheetFormatPr defaultColWidth="9.00390625" defaultRowHeight="13.5"/>
  <cols>
    <col min="1" max="1" width="25.50390625" style="2" customWidth="1"/>
    <col min="2" max="2" width="15.75390625" style="2" customWidth="1"/>
    <col min="3" max="3" width="15.75390625" style="24" customWidth="1"/>
    <col min="4" max="4" width="15.75390625" style="2" customWidth="1"/>
    <col min="5" max="5" width="15.75390625" style="224" customWidth="1"/>
    <col min="6" max="229" width="9.00390625" style="2" customWidth="1"/>
    <col min="230" max="230" width="34.125" style="2" customWidth="1"/>
    <col min="231" max="232" width="10.875" style="2" customWidth="1"/>
    <col min="233" max="233" width="11.625" style="2" customWidth="1"/>
    <col min="234" max="234" width="11.875" style="2" customWidth="1"/>
    <col min="235" max="16384" width="9.00390625" style="2" customWidth="1"/>
  </cols>
  <sheetData>
    <row r="2" ht="12.75" customHeight="1">
      <c r="A2" s="152" t="s">
        <v>0</v>
      </c>
    </row>
    <row r="3" spans="1:5" ht="27" customHeight="1">
      <c r="A3" s="47" t="s">
        <v>1</v>
      </c>
      <c r="B3" s="47"/>
      <c r="C3" s="47"/>
      <c r="D3" s="47"/>
      <c r="E3" s="47"/>
    </row>
    <row r="4" ht="25.5" customHeight="1">
      <c r="E4" s="225" t="s">
        <v>2</v>
      </c>
    </row>
    <row r="5" spans="1:5" ht="27" customHeight="1">
      <c r="A5" s="226" t="s">
        <v>3</v>
      </c>
      <c r="B5" s="167" t="s">
        <v>4</v>
      </c>
      <c r="C5" s="167" t="s">
        <v>5</v>
      </c>
      <c r="D5" s="167" t="s">
        <v>6</v>
      </c>
      <c r="E5" s="227" t="s">
        <v>7</v>
      </c>
    </row>
    <row r="6" spans="1:5" ht="27" customHeight="1">
      <c r="A6" s="228" t="s">
        <v>8</v>
      </c>
      <c r="B6" s="229">
        <f>SUM(B7:B23)</f>
        <v>13000</v>
      </c>
      <c r="C6" s="229">
        <f>SUM(C7:C23)</f>
        <v>12000</v>
      </c>
      <c r="D6" s="76">
        <f>SUM(D7:D23)</f>
        <v>12003</v>
      </c>
      <c r="E6" s="230">
        <f>D6/C6</f>
        <v>1.00025</v>
      </c>
    </row>
    <row r="7" spans="1:5" ht="22.5" customHeight="1">
      <c r="A7" s="82" t="s">
        <v>9</v>
      </c>
      <c r="B7" s="231">
        <v>5500</v>
      </c>
      <c r="C7" s="53">
        <v>5694</v>
      </c>
      <c r="D7" s="55">
        <v>5697</v>
      </c>
      <c r="E7" s="232">
        <f>D7/C7</f>
        <v>1.0005268703898842</v>
      </c>
    </row>
    <row r="8" spans="1:5" ht="22.5" customHeight="1">
      <c r="A8" s="82" t="s">
        <v>10</v>
      </c>
      <c r="B8" s="231"/>
      <c r="C8" s="53"/>
      <c r="D8" s="55"/>
      <c r="E8" s="232">
        <v>1</v>
      </c>
    </row>
    <row r="9" spans="1:5" ht="22.5" customHeight="1">
      <c r="A9" s="82" t="s">
        <v>11</v>
      </c>
      <c r="B9" s="231">
        <v>800</v>
      </c>
      <c r="C9" s="53">
        <v>880</v>
      </c>
      <c r="D9" s="55">
        <v>880</v>
      </c>
      <c r="E9" s="232">
        <f>D9/C9</f>
        <v>1</v>
      </c>
    </row>
    <row r="10" spans="1:5" ht="22.5" customHeight="1">
      <c r="A10" s="82" t="s">
        <v>12</v>
      </c>
      <c r="B10" s="231"/>
      <c r="C10" s="53"/>
      <c r="D10" s="55"/>
      <c r="E10" s="232"/>
    </row>
    <row r="11" spans="1:5" ht="22.5" customHeight="1">
      <c r="A11" s="82" t="s">
        <v>13</v>
      </c>
      <c r="B11" s="231">
        <v>500</v>
      </c>
      <c r="C11" s="53">
        <v>252</v>
      </c>
      <c r="D11" s="55">
        <v>252</v>
      </c>
      <c r="E11" s="232">
        <f>D11/C11</f>
        <v>1</v>
      </c>
    </row>
    <row r="12" spans="1:5" ht="22.5" customHeight="1">
      <c r="A12" s="82" t="s">
        <v>14</v>
      </c>
      <c r="B12" s="231">
        <v>150</v>
      </c>
      <c r="C12" s="53">
        <v>170</v>
      </c>
      <c r="D12" s="55">
        <v>170</v>
      </c>
      <c r="E12" s="232">
        <f>D12/C12</f>
        <v>1</v>
      </c>
    </row>
    <row r="13" spans="1:5" ht="22.5" customHeight="1">
      <c r="A13" s="82" t="s">
        <v>15</v>
      </c>
      <c r="B13" s="231">
        <v>1500</v>
      </c>
      <c r="C13" s="53">
        <v>1278</v>
      </c>
      <c r="D13" s="55">
        <v>1278</v>
      </c>
      <c r="E13" s="232"/>
    </row>
    <row r="14" spans="1:5" ht="22.5" customHeight="1">
      <c r="A14" s="82" t="s">
        <v>16</v>
      </c>
      <c r="B14" s="231">
        <v>400</v>
      </c>
      <c r="C14" s="53">
        <v>307</v>
      </c>
      <c r="D14" s="55">
        <v>307</v>
      </c>
      <c r="E14" s="232">
        <f>D14/C14</f>
        <v>1</v>
      </c>
    </row>
    <row r="15" spans="1:5" ht="22.5" customHeight="1">
      <c r="A15" s="82" t="s">
        <v>17</v>
      </c>
      <c r="B15" s="231">
        <v>350</v>
      </c>
      <c r="C15" s="53">
        <v>396</v>
      </c>
      <c r="D15" s="55">
        <v>396</v>
      </c>
      <c r="E15" s="232">
        <f>D15/C15</f>
        <v>1</v>
      </c>
    </row>
    <row r="16" spans="1:5" ht="22.5" customHeight="1">
      <c r="A16" s="82" t="s">
        <v>18</v>
      </c>
      <c r="B16" s="231">
        <v>900</v>
      </c>
      <c r="C16" s="53">
        <v>941</v>
      </c>
      <c r="D16" s="55">
        <v>941</v>
      </c>
      <c r="E16" s="232">
        <f>D16/C16</f>
        <v>1</v>
      </c>
    </row>
    <row r="17" spans="1:5" ht="22.5" customHeight="1">
      <c r="A17" s="82" t="s">
        <v>19</v>
      </c>
      <c r="B17" s="231"/>
      <c r="C17" s="53"/>
      <c r="D17" s="55"/>
      <c r="E17" s="232"/>
    </row>
    <row r="18" spans="1:5" ht="22.5" customHeight="1">
      <c r="A18" s="82" t="s">
        <v>20</v>
      </c>
      <c r="B18" s="231">
        <v>800</v>
      </c>
      <c r="C18" s="53">
        <v>640</v>
      </c>
      <c r="D18" s="55">
        <v>640</v>
      </c>
      <c r="E18" s="232">
        <f>D18/C18</f>
        <v>1</v>
      </c>
    </row>
    <row r="19" spans="1:5" ht="22.5" customHeight="1">
      <c r="A19" s="82" t="s">
        <v>21</v>
      </c>
      <c r="B19" s="231">
        <v>1500</v>
      </c>
      <c r="C19" s="231">
        <v>637</v>
      </c>
      <c r="D19" s="55">
        <v>637</v>
      </c>
      <c r="E19" s="232">
        <f>D19/C19</f>
        <v>1</v>
      </c>
    </row>
    <row r="20" spans="1:5" ht="22.5" customHeight="1">
      <c r="A20" s="82" t="s">
        <v>22</v>
      </c>
      <c r="B20" s="231">
        <v>600</v>
      </c>
      <c r="C20" s="231">
        <v>732</v>
      </c>
      <c r="D20" s="55">
        <v>732</v>
      </c>
      <c r="E20" s="232">
        <f>D20/C20</f>
        <v>1</v>
      </c>
    </row>
    <row r="21" spans="1:5" ht="22.5" customHeight="1">
      <c r="A21" s="82" t="s">
        <v>23</v>
      </c>
      <c r="B21" s="231"/>
      <c r="C21" s="231"/>
      <c r="D21" s="55"/>
      <c r="E21" s="232"/>
    </row>
    <row r="22" spans="1:5" ht="22.5" customHeight="1">
      <c r="A22" s="82" t="s">
        <v>24</v>
      </c>
      <c r="B22" s="233"/>
      <c r="C22" s="231">
        <v>73</v>
      </c>
      <c r="D22" s="231">
        <v>73</v>
      </c>
      <c r="E22" s="232"/>
    </row>
    <row r="23" spans="1:5" ht="22.5" customHeight="1">
      <c r="A23" s="82" t="s">
        <v>25</v>
      </c>
      <c r="B23" s="231"/>
      <c r="C23" s="234"/>
      <c r="D23" s="53"/>
      <c r="E23" s="232"/>
    </row>
    <row r="24" spans="1:5" s="163" customFormat="1" ht="27" customHeight="1">
      <c r="A24" s="83" t="s">
        <v>26</v>
      </c>
      <c r="B24" s="229">
        <f>SUM(B25:B30)</f>
        <v>4240</v>
      </c>
      <c r="C24" s="229">
        <f>SUM(C25:C30)</f>
        <v>5575</v>
      </c>
      <c r="D24" s="76">
        <f>SUM(D25:D30)</f>
        <v>5589</v>
      </c>
      <c r="E24" s="230">
        <f aca="true" t="shared" si="0" ref="E24:E31">D24/C24</f>
        <v>1.0025112107623317</v>
      </c>
    </row>
    <row r="25" spans="1:5" ht="21.75" customHeight="1">
      <c r="A25" s="235" t="s">
        <v>27</v>
      </c>
      <c r="B25" s="231">
        <v>1400</v>
      </c>
      <c r="C25" s="231">
        <v>1617</v>
      </c>
      <c r="D25" s="55">
        <v>1617</v>
      </c>
      <c r="E25" s="232">
        <f t="shared" si="0"/>
        <v>1</v>
      </c>
    </row>
    <row r="26" spans="1:5" ht="21.75" customHeight="1">
      <c r="A26" s="235" t="s">
        <v>28</v>
      </c>
      <c r="B26" s="231">
        <v>50</v>
      </c>
      <c r="C26" s="231">
        <v>820</v>
      </c>
      <c r="D26" s="55">
        <v>823</v>
      </c>
      <c r="E26" s="232">
        <f t="shared" si="0"/>
        <v>1.0036585365853659</v>
      </c>
    </row>
    <row r="27" spans="1:5" ht="21.75" customHeight="1">
      <c r="A27" s="82" t="s">
        <v>29</v>
      </c>
      <c r="B27" s="231">
        <v>300</v>
      </c>
      <c r="C27" s="231">
        <v>1627</v>
      </c>
      <c r="D27" s="55">
        <v>1638</v>
      </c>
      <c r="E27" s="232">
        <f t="shared" si="0"/>
        <v>1.006760909649662</v>
      </c>
    </row>
    <row r="28" spans="1:5" ht="32.25" customHeight="1">
      <c r="A28" s="236" t="s">
        <v>30</v>
      </c>
      <c r="B28" s="231">
        <v>2000</v>
      </c>
      <c r="C28" s="231">
        <v>700</v>
      </c>
      <c r="D28" s="55">
        <v>701</v>
      </c>
      <c r="E28" s="232">
        <f t="shared" si="0"/>
        <v>1.0014285714285713</v>
      </c>
    </row>
    <row r="29" spans="1:5" ht="25.5" customHeight="1">
      <c r="A29" s="236" t="s">
        <v>31</v>
      </c>
      <c r="B29" s="233"/>
      <c r="C29" s="231">
        <v>203</v>
      </c>
      <c r="D29" s="231">
        <v>203</v>
      </c>
      <c r="E29" s="232"/>
    </row>
    <row r="30" spans="1:5" ht="25.5" customHeight="1">
      <c r="A30" s="82" t="s">
        <v>32</v>
      </c>
      <c r="B30" s="231">
        <v>490</v>
      </c>
      <c r="C30" s="231">
        <v>608</v>
      </c>
      <c r="D30" s="55">
        <v>607</v>
      </c>
      <c r="E30" s="232">
        <f t="shared" si="0"/>
        <v>0.9983552631578947</v>
      </c>
    </row>
    <row r="31" spans="1:5" s="163" customFormat="1" ht="27" customHeight="1">
      <c r="A31" s="172" t="s">
        <v>33</v>
      </c>
      <c r="B31" s="229">
        <f>B24+B6</f>
        <v>17240</v>
      </c>
      <c r="C31" s="229">
        <f>C6+C24</f>
        <v>17575</v>
      </c>
      <c r="D31" s="229">
        <f>D24+D6</f>
        <v>17592</v>
      </c>
      <c r="E31" s="230">
        <f t="shared" si="0"/>
        <v>1.0009672830725462</v>
      </c>
    </row>
  </sheetData>
  <sheetProtection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27" sqref="A27"/>
    </sheetView>
  </sheetViews>
  <sheetFormatPr defaultColWidth="36.625" defaultRowHeight="13.5"/>
  <cols>
    <col min="1" max="1" width="35.00390625" style="1" customWidth="1"/>
    <col min="2" max="4" width="17.875" style="1" customWidth="1"/>
    <col min="5" max="16384" width="36.625" style="1" customWidth="1"/>
  </cols>
  <sheetData>
    <row r="1" spans="1:4" ht="12.75" customHeight="1">
      <c r="A1" s="4" t="s">
        <v>1282</v>
      </c>
      <c r="B1" s="8"/>
      <c r="C1" s="8"/>
      <c r="D1" s="4"/>
    </row>
    <row r="2" spans="1:5" ht="24.75" customHeight="1">
      <c r="A2" s="116" t="s">
        <v>1283</v>
      </c>
      <c r="B2" s="116"/>
      <c r="C2" s="116"/>
      <c r="D2" s="116"/>
      <c r="E2" s="102"/>
    </row>
    <row r="3" spans="1:4" ht="29.25" customHeight="1">
      <c r="A3" s="71"/>
      <c r="B3" s="71"/>
      <c r="C3" s="71"/>
      <c r="D3" s="72" t="s">
        <v>2</v>
      </c>
    </row>
    <row r="4" spans="1:4" ht="41.25" customHeight="1">
      <c r="A4" s="11" t="s">
        <v>3</v>
      </c>
      <c r="B4" s="11" t="s">
        <v>1284</v>
      </c>
      <c r="C4" s="11" t="s">
        <v>1285</v>
      </c>
      <c r="D4" s="11" t="s">
        <v>1286</v>
      </c>
    </row>
    <row r="5" spans="1:4" ht="77.25" customHeight="1">
      <c r="A5" s="13" t="s">
        <v>1287</v>
      </c>
      <c r="B5" s="55">
        <v>122406</v>
      </c>
      <c r="C5" s="55">
        <v>31614</v>
      </c>
      <c r="D5" s="40">
        <f>B5+C5</f>
        <v>154020</v>
      </c>
    </row>
    <row r="6" spans="1:4" ht="77.25" customHeight="1">
      <c r="A6" s="13" t="s">
        <v>1288</v>
      </c>
      <c r="B6" s="55">
        <v>7812</v>
      </c>
      <c r="C6" s="55">
        <v>8236</v>
      </c>
      <c r="D6" s="40">
        <f>B6+C6</f>
        <v>16048</v>
      </c>
    </row>
    <row r="7" spans="1:4" ht="77.25" customHeight="1">
      <c r="A7" s="13" t="s">
        <v>1289</v>
      </c>
      <c r="B7" s="55">
        <v>9369</v>
      </c>
      <c r="C7" s="55">
        <v>10296</v>
      </c>
      <c r="D7" s="40">
        <f>B7+C7</f>
        <v>19665</v>
      </c>
    </row>
    <row r="8" spans="1:4" ht="77.25" customHeight="1">
      <c r="A8" s="13" t="s">
        <v>1290</v>
      </c>
      <c r="B8" s="55">
        <f>B5+B6-B7</f>
        <v>120849</v>
      </c>
      <c r="C8" s="55">
        <f>C5+C6-C7</f>
        <v>29554</v>
      </c>
      <c r="D8" s="40">
        <f>D5+D6-D7</f>
        <v>150403</v>
      </c>
    </row>
    <row r="9" spans="1:3" ht="12.75" customHeight="1">
      <c r="A9" s="117"/>
      <c r="B9" s="117"/>
      <c r="C9" s="117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>
      <c r="G17" s="115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A27" sqref="A27"/>
    </sheetView>
  </sheetViews>
  <sheetFormatPr defaultColWidth="47.625" defaultRowHeight="13.5"/>
  <cols>
    <col min="1" max="1" width="30.00390625" style="1" customWidth="1"/>
    <col min="2" max="4" width="19.00390625" style="1" customWidth="1"/>
    <col min="5" max="16384" width="47.625" style="1" customWidth="1"/>
  </cols>
  <sheetData>
    <row r="1" spans="1:4" ht="20.25" customHeight="1">
      <c r="A1" s="4" t="s">
        <v>1291</v>
      </c>
      <c r="B1" s="4"/>
      <c r="C1" s="4"/>
      <c r="D1" s="4"/>
    </row>
    <row r="2" spans="1:7" ht="29.25" customHeight="1">
      <c r="A2" s="61" t="s">
        <v>1292</v>
      </c>
      <c r="B2" s="61"/>
      <c r="C2" s="61"/>
      <c r="D2" s="61"/>
      <c r="E2" s="105"/>
      <c r="F2" s="102"/>
      <c r="G2" s="102"/>
    </row>
    <row r="3" spans="1:5" ht="31.5" customHeight="1">
      <c r="A3" s="106" t="s">
        <v>1293</v>
      </c>
      <c r="B3" s="106"/>
      <c r="C3" s="106"/>
      <c r="D3" s="107" t="s">
        <v>2</v>
      </c>
      <c r="E3" s="56"/>
    </row>
    <row r="4" spans="1:5" ht="29.25" customHeight="1">
      <c r="A4" s="108" t="s">
        <v>1294</v>
      </c>
      <c r="B4" s="108" t="s">
        <v>1295</v>
      </c>
      <c r="C4" s="108" t="s">
        <v>1296</v>
      </c>
      <c r="D4" s="108" t="s">
        <v>1286</v>
      </c>
      <c r="E4" s="56"/>
    </row>
    <row r="5" spans="1:5" ht="29.25" customHeight="1">
      <c r="A5" s="109" t="s">
        <v>1297</v>
      </c>
      <c r="B5" s="110">
        <v>143152</v>
      </c>
      <c r="C5" s="111">
        <v>31714</v>
      </c>
      <c r="D5" s="53">
        <f>B5+C5</f>
        <v>174866</v>
      </c>
      <c r="E5" s="56"/>
    </row>
    <row r="6" spans="1:5" ht="30" customHeight="1">
      <c r="A6" s="112" t="s">
        <v>1286</v>
      </c>
      <c r="B6" s="113">
        <f>B5</f>
        <v>143152</v>
      </c>
      <c r="C6" s="113">
        <f>C5</f>
        <v>31714</v>
      </c>
      <c r="D6" s="113">
        <f>D5</f>
        <v>174866</v>
      </c>
      <c r="E6" s="56"/>
    </row>
    <row r="7" spans="1:5" ht="12.75" customHeight="1">
      <c r="A7" s="114"/>
      <c r="B7" s="114"/>
      <c r="C7" s="114"/>
      <c r="D7" s="59"/>
      <c r="E7" s="56"/>
    </row>
    <row r="8" spans="1:5" ht="12.75" customHeight="1">
      <c r="A8" s="59"/>
      <c r="B8" s="59"/>
      <c r="C8" s="59"/>
      <c r="D8" s="59"/>
      <c r="E8" s="56"/>
    </row>
    <row r="9" spans="1:5" ht="12.75" customHeight="1">
      <c r="A9" s="59"/>
      <c r="B9" s="59"/>
      <c r="C9" s="59"/>
      <c r="D9" s="59"/>
      <c r="E9" s="56"/>
    </row>
    <row r="10" spans="1:5" ht="12.75" customHeight="1">
      <c r="A10" s="56"/>
      <c r="B10" s="56"/>
      <c r="C10" s="56"/>
      <c r="D10" s="56"/>
      <c r="E10" s="56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>
      <c r="I17" s="115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zoomScaleSheetLayoutView="100" workbookViewId="0" topLeftCell="A1">
      <selection activeCell="A27" sqref="A27"/>
    </sheetView>
  </sheetViews>
  <sheetFormatPr defaultColWidth="9.00390625" defaultRowHeight="19.5" customHeight="1"/>
  <cols>
    <col min="1" max="1" width="51.375" style="1" customWidth="1"/>
    <col min="2" max="2" width="37.25390625" style="1" customWidth="1"/>
    <col min="3" max="16384" width="9.00390625" style="1" customWidth="1"/>
  </cols>
  <sheetData>
    <row r="1" spans="1:2" ht="18.75" customHeight="1">
      <c r="A1" s="4" t="s">
        <v>1298</v>
      </c>
      <c r="B1" s="4"/>
    </row>
    <row r="2" spans="1:3" ht="18.75" customHeight="1">
      <c r="A2" s="6" t="s">
        <v>1299</v>
      </c>
      <c r="B2" s="6"/>
      <c r="C2" s="102"/>
    </row>
    <row r="3" spans="1:2" ht="17.25" customHeight="1">
      <c r="A3" s="4"/>
      <c r="B3" s="103" t="s">
        <v>2</v>
      </c>
    </row>
    <row r="4" spans="1:2" ht="20.25" customHeight="1">
      <c r="A4" s="11" t="s">
        <v>36</v>
      </c>
      <c r="B4" s="11" t="s">
        <v>1300</v>
      </c>
    </row>
    <row r="5" spans="1:2" ht="15.75" customHeight="1">
      <c r="A5" s="83" t="s">
        <v>8</v>
      </c>
      <c r="B5" s="14">
        <f>SUM(B6:B21)</f>
        <v>12400</v>
      </c>
    </row>
    <row r="6" spans="1:2" ht="15.75" customHeight="1">
      <c r="A6" s="82" t="s">
        <v>9</v>
      </c>
      <c r="B6" s="20">
        <v>6165</v>
      </c>
    </row>
    <row r="7" spans="1:2" ht="15.75" customHeight="1">
      <c r="A7" s="82" t="s">
        <v>11</v>
      </c>
      <c r="B7" s="20">
        <v>965</v>
      </c>
    </row>
    <row r="8" spans="1:2" ht="15.75" customHeight="1">
      <c r="A8" s="82" t="s">
        <v>12</v>
      </c>
      <c r="B8" s="20"/>
    </row>
    <row r="9" spans="1:2" ht="15.75" customHeight="1">
      <c r="A9" s="82" t="s">
        <v>13</v>
      </c>
      <c r="B9" s="20">
        <v>267</v>
      </c>
    </row>
    <row r="10" spans="1:2" ht="15.75" customHeight="1">
      <c r="A10" s="82" t="s">
        <v>14</v>
      </c>
      <c r="B10" s="20">
        <v>166</v>
      </c>
    </row>
    <row r="11" spans="1:2" ht="15.75" customHeight="1">
      <c r="A11" s="82" t="s">
        <v>15</v>
      </c>
      <c r="B11" s="20">
        <v>1446</v>
      </c>
    </row>
    <row r="12" spans="1:2" ht="15.75" customHeight="1">
      <c r="A12" s="82" t="s">
        <v>16</v>
      </c>
      <c r="B12" s="20">
        <v>284</v>
      </c>
    </row>
    <row r="13" spans="1:2" ht="15.75" customHeight="1">
      <c r="A13" s="82" t="s">
        <v>17</v>
      </c>
      <c r="B13" s="20">
        <v>416</v>
      </c>
    </row>
    <row r="14" spans="1:2" ht="15.75" customHeight="1">
      <c r="A14" s="82" t="s">
        <v>18</v>
      </c>
      <c r="B14" s="20">
        <v>1029</v>
      </c>
    </row>
    <row r="15" spans="1:2" ht="15.75" customHeight="1">
      <c r="A15" s="82" t="s">
        <v>19</v>
      </c>
      <c r="B15" s="20"/>
    </row>
    <row r="16" spans="1:2" ht="15.75" customHeight="1">
      <c r="A16" s="82" t="s">
        <v>20</v>
      </c>
      <c r="B16" s="20">
        <v>575</v>
      </c>
    </row>
    <row r="17" spans="1:2" ht="15.75" customHeight="1">
      <c r="A17" s="82" t="s">
        <v>21</v>
      </c>
      <c r="B17" s="20">
        <v>188</v>
      </c>
    </row>
    <row r="18" spans="1:2" ht="15.75" customHeight="1">
      <c r="A18" s="82" t="s">
        <v>22</v>
      </c>
      <c r="B18" s="20">
        <v>822</v>
      </c>
    </row>
    <row r="19" spans="1:2" ht="15.75" customHeight="1">
      <c r="A19" s="82" t="s">
        <v>23</v>
      </c>
      <c r="B19" s="20"/>
    </row>
    <row r="20" spans="1:2" ht="15.75" customHeight="1">
      <c r="A20" s="82" t="s">
        <v>24</v>
      </c>
      <c r="B20" s="20">
        <v>77</v>
      </c>
    </row>
    <row r="21" spans="1:2" ht="15.75" customHeight="1">
      <c r="A21" s="82" t="s">
        <v>25</v>
      </c>
      <c r="B21" s="20"/>
    </row>
    <row r="22" spans="1:2" ht="15.75" customHeight="1">
      <c r="A22" s="83" t="s">
        <v>26</v>
      </c>
      <c r="B22" s="14">
        <f>SUM(B23:B29)</f>
        <v>6100</v>
      </c>
    </row>
    <row r="23" spans="1:2" ht="15.75" customHeight="1">
      <c r="A23" s="82" t="s">
        <v>27</v>
      </c>
      <c r="B23" s="20">
        <v>1400</v>
      </c>
    </row>
    <row r="24" spans="1:2" ht="15.75" customHeight="1">
      <c r="A24" s="82" t="s">
        <v>28</v>
      </c>
      <c r="B24" s="20"/>
    </row>
    <row r="25" spans="1:2" ht="15.75" customHeight="1">
      <c r="A25" s="82" t="s">
        <v>29</v>
      </c>
      <c r="B25" s="20">
        <v>2000</v>
      </c>
    </row>
    <row r="26" spans="1:2" ht="15.75" customHeight="1">
      <c r="A26" s="82" t="s">
        <v>1301</v>
      </c>
      <c r="B26" s="20"/>
    </row>
    <row r="27" spans="1:2" ht="15.75" customHeight="1">
      <c r="A27" s="104" t="s">
        <v>1302</v>
      </c>
      <c r="B27" s="20">
        <v>2500</v>
      </c>
    </row>
    <row r="28" spans="1:2" ht="15.75" customHeight="1">
      <c r="A28" s="78" t="s">
        <v>31</v>
      </c>
      <c r="B28" s="20"/>
    </row>
    <row r="29" spans="1:2" ht="15.75" customHeight="1">
      <c r="A29" s="82" t="s">
        <v>32</v>
      </c>
      <c r="B29" s="20">
        <v>200</v>
      </c>
    </row>
    <row r="30" spans="1:2" ht="15.75" customHeight="1">
      <c r="A30" s="11" t="s">
        <v>33</v>
      </c>
      <c r="B30" s="32">
        <f>B5+B22</f>
        <v>18500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1279"/>
  <sheetViews>
    <sheetView zoomScale="96" zoomScaleNormal="96" zoomScaleSheetLayoutView="96" workbookViewId="0" topLeftCell="A662">
      <selection activeCell="A27" sqref="A27"/>
    </sheetView>
  </sheetViews>
  <sheetFormatPr defaultColWidth="54.75390625" defaultRowHeight="13.5"/>
  <cols>
    <col min="1" max="1" width="50.375" style="57" customWidth="1"/>
    <col min="2" max="2" width="38.00390625" style="86" customWidth="1"/>
    <col min="3" max="16384" width="54.75390625" style="57" customWidth="1"/>
  </cols>
  <sheetData>
    <row r="1" spans="1:2" ht="12.75" customHeight="1">
      <c r="A1" s="87" t="s">
        <v>1303</v>
      </c>
      <c r="B1" s="88"/>
    </row>
    <row r="2" spans="1:2" ht="23.25" customHeight="1">
      <c r="A2" s="89" t="s">
        <v>1304</v>
      </c>
      <c r="B2" s="89"/>
    </row>
    <row r="3" spans="1:2" ht="14.25" customHeight="1">
      <c r="A3" s="87"/>
      <c r="B3" s="62" t="s">
        <v>2</v>
      </c>
    </row>
    <row r="4" spans="1:2" ht="17.25" customHeight="1">
      <c r="A4" s="90" t="s">
        <v>36</v>
      </c>
      <c r="B4" s="91" t="s">
        <v>1300</v>
      </c>
    </row>
    <row r="5" spans="1:2" s="84" customFormat="1" ht="14.25" customHeight="1">
      <c r="A5" s="92" t="s">
        <v>1305</v>
      </c>
      <c r="B5" s="93">
        <f>B6+B18+B27+B38+B50+B61+B84+B106+B116+B125+B149+B164+B170+B178+B185+B192+B199+B206+B233+B237</f>
        <v>12938</v>
      </c>
    </row>
    <row r="6" spans="1:2" s="84" customFormat="1" ht="14.25" customHeight="1">
      <c r="A6" s="92" t="s">
        <v>1306</v>
      </c>
      <c r="B6" s="94">
        <f>SUM(B7:B17)</f>
        <v>446</v>
      </c>
    </row>
    <row r="7" spans="1:2" ht="14.25" customHeight="1">
      <c r="A7" s="95" t="s">
        <v>1307</v>
      </c>
      <c r="B7" s="96">
        <v>320</v>
      </c>
    </row>
    <row r="8" spans="1:2" ht="14.25" customHeight="1">
      <c r="A8" s="95" t="s">
        <v>1308</v>
      </c>
      <c r="B8" s="96">
        <v>85</v>
      </c>
    </row>
    <row r="9" spans="1:2" ht="14.25" customHeight="1" hidden="1">
      <c r="A9" s="95" t="s">
        <v>1309</v>
      </c>
      <c r="B9" s="96"/>
    </row>
    <row r="10" spans="1:2" ht="14.25" customHeight="1" hidden="1">
      <c r="A10" s="95" t="s">
        <v>1310</v>
      </c>
      <c r="B10" s="96"/>
    </row>
    <row r="11" spans="1:2" ht="14.25" customHeight="1" hidden="1">
      <c r="A11" s="95" t="s">
        <v>1311</v>
      </c>
      <c r="B11" s="96"/>
    </row>
    <row r="12" spans="1:2" ht="14.25" customHeight="1" hidden="1">
      <c r="A12" s="95" t="s">
        <v>1312</v>
      </c>
      <c r="B12" s="96"/>
    </row>
    <row r="13" spans="1:2" ht="14.25" customHeight="1" hidden="1">
      <c r="A13" s="95" t="s">
        <v>1313</v>
      </c>
      <c r="B13" s="96"/>
    </row>
    <row r="14" spans="1:2" ht="14.25" customHeight="1" hidden="1">
      <c r="A14" s="95" t="s">
        <v>1314</v>
      </c>
      <c r="B14" s="96"/>
    </row>
    <row r="15" spans="1:2" ht="14.25" customHeight="1" hidden="1">
      <c r="A15" s="95" t="s">
        <v>1315</v>
      </c>
      <c r="B15" s="96"/>
    </row>
    <row r="16" spans="1:2" ht="14.25" customHeight="1">
      <c r="A16" s="95" t="s">
        <v>1316</v>
      </c>
      <c r="B16" s="96">
        <v>41</v>
      </c>
    </row>
    <row r="17" spans="1:2" ht="14.25" customHeight="1" hidden="1">
      <c r="A17" s="95" t="s">
        <v>1317</v>
      </c>
      <c r="B17" s="96"/>
    </row>
    <row r="18" spans="1:2" s="84" customFormat="1" ht="14.25" customHeight="1">
      <c r="A18" s="92" t="s">
        <v>1318</v>
      </c>
      <c r="B18" s="94">
        <f>SUM(B19:B26)</f>
        <v>421</v>
      </c>
    </row>
    <row r="19" spans="1:2" ht="14.25" customHeight="1">
      <c r="A19" s="95" t="s">
        <v>1307</v>
      </c>
      <c r="B19" s="96">
        <v>314</v>
      </c>
    </row>
    <row r="20" spans="1:2" ht="14.25" customHeight="1">
      <c r="A20" s="95" t="s">
        <v>1308</v>
      </c>
      <c r="B20" s="96">
        <v>75</v>
      </c>
    </row>
    <row r="21" spans="1:2" ht="14.25" customHeight="1" hidden="1">
      <c r="A21" s="95" t="s">
        <v>1309</v>
      </c>
      <c r="B21" s="96"/>
    </row>
    <row r="22" spans="1:2" ht="14.25" customHeight="1" hidden="1">
      <c r="A22" s="95" t="s">
        <v>1319</v>
      </c>
      <c r="B22" s="96"/>
    </row>
    <row r="23" spans="1:2" ht="14.25" customHeight="1" hidden="1">
      <c r="A23" s="95" t="s">
        <v>1320</v>
      </c>
      <c r="B23" s="96"/>
    </row>
    <row r="24" spans="1:2" ht="14.25" customHeight="1" hidden="1">
      <c r="A24" s="95" t="s">
        <v>1321</v>
      </c>
      <c r="B24" s="96"/>
    </row>
    <row r="25" spans="1:2" ht="14.25" customHeight="1">
      <c r="A25" s="95" t="s">
        <v>1316</v>
      </c>
      <c r="B25" s="96">
        <v>32</v>
      </c>
    </row>
    <row r="26" spans="1:2" ht="14.25" customHeight="1" hidden="1">
      <c r="A26" s="95" t="s">
        <v>1322</v>
      </c>
      <c r="B26" s="96"/>
    </row>
    <row r="27" spans="1:2" s="84" customFormat="1" ht="14.25" customHeight="1">
      <c r="A27" s="92" t="s">
        <v>1323</v>
      </c>
      <c r="B27" s="94">
        <f>SUM(B28:B37)</f>
        <v>6155</v>
      </c>
    </row>
    <row r="28" spans="1:2" ht="14.25" customHeight="1">
      <c r="A28" s="95" t="s">
        <v>1307</v>
      </c>
      <c r="B28" s="96">
        <v>1806</v>
      </c>
    </row>
    <row r="29" spans="1:2" ht="14.25" customHeight="1">
      <c r="A29" s="95" t="s">
        <v>1308</v>
      </c>
      <c r="B29" s="96">
        <v>234</v>
      </c>
    </row>
    <row r="30" spans="1:2" ht="14.25" customHeight="1">
      <c r="A30" s="95" t="s">
        <v>1309</v>
      </c>
      <c r="B30" s="96">
        <v>635</v>
      </c>
    </row>
    <row r="31" spans="1:2" ht="14.25" customHeight="1" hidden="1">
      <c r="A31" s="95" t="s">
        <v>1324</v>
      </c>
      <c r="B31" s="96"/>
    </row>
    <row r="32" spans="1:2" ht="14.25" customHeight="1" hidden="1">
      <c r="A32" s="95" t="s">
        <v>1325</v>
      </c>
      <c r="B32" s="96"/>
    </row>
    <row r="33" spans="1:2" ht="14.25" customHeight="1" hidden="1">
      <c r="A33" s="95" t="s">
        <v>1326</v>
      </c>
      <c r="B33" s="96"/>
    </row>
    <row r="34" spans="1:2" ht="14.25" customHeight="1">
      <c r="A34" s="95" t="s">
        <v>1327</v>
      </c>
      <c r="B34" s="96">
        <v>34</v>
      </c>
    </row>
    <row r="35" spans="1:2" ht="14.25" customHeight="1" hidden="1">
      <c r="A35" s="95" t="s">
        <v>1328</v>
      </c>
      <c r="B35" s="96"/>
    </row>
    <row r="36" spans="1:2" ht="14.25" customHeight="1">
      <c r="A36" s="95" t="s">
        <v>1316</v>
      </c>
      <c r="B36" s="96">
        <v>1368</v>
      </c>
    </row>
    <row r="37" spans="1:2" ht="14.25" customHeight="1">
      <c r="A37" s="95" t="s">
        <v>1329</v>
      </c>
      <c r="B37" s="96">
        <v>2078</v>
      </c>
    </row>
    <row r="38" spans="1:2" s="84" customFormat="1" ht="14.25" customHeight="1">
      <c r="A38" s="92" t="s">
        <v>1330</v>
      </c>
      <c r="B38" s="94">
        <f>SUM(B39:B49)</f>
        <v>295</v>
      </c>
    </row>
    <row r="39" spans="1:2" ht="14.25" customHeight="1">
      <c r="A39" s="95" t="s">
        <v>1307</v>
      </c>
      <c r="B39" s="96">
        <v>158</v>
      </c>
    </row>
    <row r="40" spans="1:2" ht="14.25" customHeight="1" hidden="1">
      <c r="A40" s="95" t="s">
        <v>1308</v>
      </c>
      <c r="B40" s="96"/>
    </row>
    <row r="41" spans="1:2" ht="14.25" customHeight="1" hidden="1">
      <c r="A41" s="95" t="s">
        <v>1309</v>
      </c>
      <c r="B41" s="96"/>
    </row>
    <row r="42" spans="1:2" ht="14.25" customHeight="1" hidden="1">
      <c r="A42" s="95" t="s">
        <v>1331</v>
      </c>
      <c r="B42" s="96"/>
    </row>
    <row r="43" spans="1:2" ht="14.25" customHeight="1" hidden="1">
      <c r="A43" s="95" t="s">
        <v>1332</v>
      </c>
      <c r="B43" s="96"/>
    </row>
    <row r="44" spans="1:2" ht="14.25" customHeight="1" hidden="1">
      <c r="A44" s="95" t="s">
        <v>1333</v>
      </c>
      <c r="B44" s="96"/>
    </row>
    <row r="45" spans="1:2" ht="14.25" customHeight="1" hidden="1">
      <c r="A45" s="95" t="s">
        <v>1334</v>
      </c>
      <c r="B45" s="96"/>
    </row>
    <row r="46" spans="1:2" ht="14.25" customHeight="1" hidden="1">
      <c r="A46" s="95" t="s">
        <v>1335</v>
      </c>
      <c r="B46" s="96"/>
    </row>
    <row r="47" spans="1:2" ht="14.25" customHeight="1" hidden="1">
      <c r="A47" s="95" t="s">
        <v>1336</v>
      </c>
      <c r="B47" s="96"/>
    </row>
    <row r="48" spans="1:2" ht="14.25" customHeight="1">
      <c r="A48" s="95" t="s">
        <v>1316</v>
      </c>
      <c r="B48" s="96">
        <v>137</v>
      </c>
    </row>
    <row r="49" spans="1:2" ht="14.25" customHeight="1" hidden="1">
      <c r="A49" s="95" t="s">
        <v>1337</v>
      </c>
      <c r="B49" s="96"/>
    </row>
    <row r="50" spans="1:2" s="84" customFormat="1" ht="14.25" customHeight="1">
      <c r="A50" s="92" t="s">
        <v>1338</v>
      </c>
      <c r="B50" s="94">
        <f>SUM(B51:B60)</f>
        <v>261</v>
      </c>
    </row>
    <row r="51" spans="1:2" ht="14.25" customHeight="1">
      <c r="A51" s="95" t="s">
        <v>1307</v>
      </c>
      <c r="B51" s="96">
        <v>107</v>
      </c>
    </row>
    <row r="52" spans="1:2" ht="14.25" customHeight="1" hidden="1">
      <c r="A52" s="95" t="s">
        <v>1308</v>
      </c>
      <c r="B52" s="96"/>
    </row>
    <row r="53" spans="1:2" ht="14.25" customHeight="1" hidden="1">
      <c r="A53" s="95" t="s">
        <v>1309</v>
      </c>
      <c r="B53" s="96"/>
    </row>
    <row r="54" spans="1:2" ht="14.25" customHeight="1" hidden="1">
      <c r="A54" s="95" t="s">
        <v>1339</v>
      </c>
      <c r="B54" s="96"/>
    </row>
    <row r="55" spans="1:2" ht="14.25" customHeight="1">
      <c r="A55" s="95" t="s">
        <v>1340</v>
      </c>
      <c r="B55" s="96">
        <v>50</v>
      </c>
    </row>
    <row r="56" spans="1:2" ht="14.25" customHeight="1" hidden="1">
      <c r="A56" s="95" t="s">
        <v>1341</v>
      </c>
      <c r="B56" s="96"/>
    </row>
    <row r="57" spans="1:2" ht="14.25" customHeight="1" hidden="1">
      <c r="A57" s="95" t="s">
        <v>1342</v>
      </c>
      <c r="B57" s="96"/>
    </row>
    <row r="58" spans="1:2" ht="14.25" customHeight="1" hidden="1">
      <c r="A58" s="95" t="s">
        <v>1343</v>
      </c>
      <c r="B58" s="96"/>
    </row>
    <row r="59" spans="1:2" ht="14.25" customHeight="1">
      <c r="A59" s="95" t="s">
        <v>1316</v>
      </c>
      <c r="B59" s="96">
        <v>104</v>
      </c>
    </row>
    <row r="60" spans="1:2" ht="14.25" customHeight="1" hidden="1">
      <c r="A60" s="95" t="s">
        <v>1344</v>
      </c>
      <c r="B60" s="96"/>
    </row>
    <row r="61" spans="1:2" s="84" customFormat="1" ht="14.25">
      <c r="A61" s="92" t="s">
        <v>1345</v>
      </c>
      <c r="B61" s="94">
        <f>SUM(B62:B71)</f>
        <v>514</v>
      </c>
    </row>
    <row r="62" spans="1:2" ht="14.25" customHeight="1">
      <c r="A62" s="95" t="s">
        <v>1307</v>
      </c>
      <c r="B62" s="96">
        <v>268</v>
      </c>
    </row>
    <row r="63" spans="1:2" ht="14.25" customHeight="1">
      <c r="A63" s="95" t="s">
        <v>1308</v>
      </c>
      <c r="B63" s="96">
        <v>30</v>
      </c>
    </row>
    <row r="64" spans="1:2" ht="14.25" customHeight="1" hidden="1">
      <c r="A64" s="95" t="s">
        <v>1309</v>
      </c>
      <c r="B64" s="96"/>
    </row>
    <row r="65" spans="1:2" ht="14.25" customHeight="1" hidden="1">
      <c r="A65" s="95" t="s">
        <v>1346</v>
      </c>
      <c r="B65" s="96"/>
    </row>
    <row r="66" spans="1:2" ht="14.25" customHeight="1" hidden="1">
      <c r="A66" s="95" t="s">
        <v>1347</v>
      </c>
      <c r="B66" s="96"/>
    </row>
    <row r="67" spans="1:2" ht="14.25" customHeight="1" hidden="1">
      <c r="A67" s="95" t="s">
        <v>1348</v>
      </c>
      <c r="B67" s="96"/>
    </row>
    <row r="68" spans="1:2" ht="14.25" customHeight="1" hidden="1">
      <c r="A68" s="95" t="s">
        <v>1349</v>
      </c>
      <c r="B68" s="96"/>
    </row>
    <row r="69" spans="1:2" ht="12.75" customHeight="1" hidden="1">
      <c r="A69" s="95" t="s">
        <v>1350</v>
      </c>
      <c r="B69" s="96"/>
    </row>
    <row r="70" spans="1:2" ht="14.25" customHeight="1">
      <c r="A70" s="95" t="s">
        <v>1349</v>
      </c>
      <c r="B70" s="96">
        <v>9</v>
      </c>
    </row>
    <row r="71" spans="1:2" ht="14.25" customHeight="1">
      <c r="A71" s="95" t="s">
        <v>1316</v>
      </c>
      <c r="B71" s="96">
        <v>207</v>
      </c>
    </row>
    <row r="72" spans="1:2" ht="14.25" customHeight="1" hidden="1">
      <c r="A72" s="95" t="s">
        <v>1351</v>
      </c>
      <c r="B72" s="96"/>
    </row>
    <row r="73" spans="1:2" ht="14.25" customHeight="1" hidden="1">
      <c r="A73" s="95" t="s">
        <v>1307</v>
      </c>
      <c r="B73" s="96"/>
    </row>
    <row r="74" spans="1:2" ht="14.25" customHeight="1" hidden="1">
      <c r="A74" s="95" t="s">
        <v>1308</v>
      </c>
      <c r="B74" s="96"/>
    </row>
    <row r="75" spans="1:2" ht="14.25" customHeight="1" hidden="1">
      <c r="A75" s="95" t="s">
        <v>1309</v>
      </c>
      <c r="B75" s="96"/>
    </row>
    <row r="76" spans="1:2" ht="14.25" customHeight="1" hidden="1">
      <c r="A76" s="95" t="s">
        <v>1352</v>
      </c>
      <c r="B76" s="96"/>
    </row>
    <row r="77" spans="1:2" ht="14.25" customHeight="1" hidden="1">
      <c r="A77" s="95" t="s">
        <v>1353</v>
      </c>
      <c r="B77" s="96"/>
    </row>
    <row r="78" spans="1:2" ht="14.25" customHeight="1" hidden="1">
      <c r="A78" s="95" t="s">
        <v>1354</v>
      </c>
      <c r="B78" s="96"/>
    </row>
    <row r="79" spans="1:2" ht="14.25" customHeight="1" hidden="1">
      <c r="A79" s="95" t="s">
        <v>1355</v>
      </c>
      <c r="B79" s="96"/>
    </row>
    <row r="80" spans="1:2" ht="14.25" customHeight="1" hidden="1">
      <c r="A80" s="95" t="s">
        <v>1356</v>
      </c>
      <c r="B80" s="96"/>
    </row>
    <row r="81" spans="1:2" ht="14.25" customHeight="1" hidden="1">
      <c r="A81" s="95" t="s">
        <v>1349</v>
      </c>
      <c r="B81" s="96"/>
    </row>
    <row r="82" spans="1:2" ht="14.25" customHeight="1" hidden="1">
      <c r="A82" s="95" t="s">
        <v>1316</v>
      </c>
      <c r="B82" s="96"/>
    </row>
    <row r="83" spans="1:2" ht="14.25" customHeight="1" hidden="1">
      <c r="A83" s="95" t="s">
        <v>1357</v>
      </c>
      <c r="B83" s="96"/>
    </row>
    <row r="84" spans="1:2" s="84" customFormat="1" ht="14.25" customHeight="1">
      <c r="A84" s="92" t="s">
        <v>1358</v>
      </c>
      <c r="B84" s="94">
        <f>SUM(B85:B92)</f>
        <v>128</v>
      </c>
    </row>
    <row r="85" spans="1:2" ht="14.25" customHeight="1">
      <c r="A85" s="95" t="s">
        <v>1307</v>
      </c>
      <c r="B85" s="96">
        <v>118</v>
      </c>
    </row>
    <row r="86" spans="1:2" ht="14.25" customHeight="1" hidden="1">
      <c r="A86" s="95" t="s">
        <v>1308</v>
      </c>
      <c r="B86" s="96"/>
    </row>
    <row r="87" spans="1:2" ht="14.25" customHeight="1" hidden="1">
      <c r="A87" s="95" t="s">
        <v>1309</v>
      </c>
      <c r="B87" s="96"/>
    </row>
    <row r="88" spans="1:2" ht="14.25" customHeight="1" hidden="1">
      <c r="A88" s="95" t="s">
        <v>1359</v>
      </c>
      <c r="B88" s="96"/>
    </row>
    <row r="89" spans="1:2" ht="14.25" customHeight="1" hidden="1">
      <c r="A89" s="95" t="s">
        <v>1360</v>
      </c>
      <c r="B89" s="96"/>
    </row>
    <row r="90" spans="1:2" ht="14.25" customHeight="1" hidden="1">
      <c r="A90" s="95" t="s">
        <v>1349</v>
      </c>
      <c r="B90" s="96"/>
    </row>
    <row r="91" spans="1:2" ht="13.5" customHeight="1">
      <c r="A91" s="97" t="s">
        <v>1316</v>
      </c>
      <c r="B91" s="98">
        <v>10</v>
      </c>
    </row>
    <row r="92" spans="1:2" ht="14.25" customHeight="1" hidden="1">
      <c r="A92" s="95" t="s">
        <v>1361</v>
      </c>
      <c r="B92" s="96"/>
    </row>
    <row r="93" spans="1:2" ht="14.25" customHeight="1" hidden="1">
      <c r="A93" s="95" t="s">
        <v>1362</v>
      </c>
      <c r="B93" s="96"/>
    </row>
    <row r="94" spans="1:2" ht="14.25" customHeight="1" hidden="1">
      <c r="A94" s="95" t="s">
        <v>1307</v>
      </c>
      <c r="B94" s="96"/>
    </row>
    <row r="95" spans="1:2" ht="14.25" customHeight="1" hidden="1">
      <c r="A95" s="95" t="s">
        <v>1308</v>
      </c>
      <c r="B95" s="96"/>
    </row>
    <row r="96" spans="1:2" ht="14.25" customHeight="1" hidden="1">
      <c r="A96" s="95" t="s">
        <v>1309</v>
      </c>
      <c r="B96" s="96"/>
    </row>
    <row r="97" spans="1:2" ht="14.25" customHeight="1" hidden="1">
      <c r="A97" s="95" t="s">
        <v>1363</v>
      </c>
      <c r="B97" s="96"/>
    </row>
    <row r="98" spans="1:2" ht="14.25" customHeight="1" hidden="1">
      <c r="A98" s="95" t="s">
        <v>1364</v>
      </c>
      <c r="B98" s="96"/>
    </row>
    <row r="99" spans="1:2" ht="14.25" customHeight="1" hidden="1">
      <c r="A99" s="95" t="s">
        <v>1349</v>
      </c>
      <c r="B99" s="96"/>
    </row>
    <row r="100" spans="1:2" ht="14.25" customHeight="1" hidden="1">
      <c r="A100" s="95" t="s">
        <v>1365</v>
      </c>
      <c r="B100" s="96"/>
    </row>
    <row r="101" spans="1:2" ht="14.25" customHeight="1" hidden="1">
      <c r="A101" s="95" t="s">
        <v>1366</v>
      </c>
      <c r="B101" s="96"/>
    </row>
    <row r="102" spans="1:2" ht="14.25" customHeight="1" hidden="1">
      <c r="A102" s="95" t="s">
        <v>1367</v>
      </c>
      <c r="B102" s="96"/>
    </row>
    <row r="103" spans="1:2" ht="14.25" customHeight="1" hidden="1">
      <c r="A103" s="95" t="s">
        <v>1368</v>
      </c>
      <c r="B103" s="96"/>
    </row>
    <row r="104" spans="1:2" ht="14.25" customHeight="1" hidden="1">
      <c r="A104" s="95" t="s">
        <v>1316</v>
      </c>
      <c r="B104" s="96"/>
    </row>
    <row r="105" spans="1:2" ht="14.25" customHeight="1" hidden="1">
      <c r="A105" s="95" t="s">
        <v>1369</v>
      </c>
      <c r="B105" s="96"/>
    </row>
    <row r="106" spans="1:2" s="84" customFormat="1" ht="14.25" customHeight="1">
      <c r="A106" s="92" t="s">
        <v>1370</v>
      </c>
      <c r="B106" s="94">
        <f>SUM(B107:B115)</f>
        <v>434</v>
      </c>
    </row>
    <row r="107" spans="1:2" ht="14.25" customHeight="1">
      <c r="A107" s="95" t="s">
        <v>1307</v>
      </c>
      <c r="B107" s="96">
        <v>263</v>
      </c>
    </row>
    <row r="108" spans="1:2" ht="14.25" customHeight="1" hidden="1">
      <c r="A108" s="95" t="s">
        <v>1308</v>
      </c>
      <c r="B108" s="96"/>
    </row>
    <row r="109" spans="1:2" ht="14.25" customHeight="1" hidden="1">
      <c r="A109" s="95" t="s">
        <v>1309</v>
      </c>
      <c r="B109" s="96"/>
    </row>
    <row r="110" spans="1:2" ht="14.25" customHeight="1" hidden="1">
      <c r="A110" s="95" t="s">
        <v>1371</v>
      </c>
      <c r="B110" s="96"/>
    </row>
    <row r="111" spans="1:2" ht="14.25" customHeight="1" hidden="1">
      <c r="A111" s="95" t="s">
        <v>1372</v>
      </c>
      <c r="B111" s="96"/>
    </row>
    <row r="112" spans="1:2" ht="14.25" customHeight="1" hidden="1">
      <c r="A112" s="95" t="s">
        <v>1373</v>
      </c>
      <c r="B112" s="96"/>
    </row>
    <row r="113" spans="1:2" ht="14.25" customHeight="1" hidden="1">
      <c r="A113" s="95" t="s">
        <v>1374</v>
      </c>
      <c r="B113" s="96"/>
    </row>
    <row r="114" spans="1:2" ht="14.25" customHeight="1">
      <c r="A114" s="95" t="s">
        <v>1316</v>
      </c>
      <c r="B114" s="96">
        <v>171</v>
      </c>
    </row>
    <row r="115" spans="1:2" ht="14.25" customHeight="1" hidden="1">
      <c r="A115" s="95" t="s">
        <v>1375</v>
      </c>
      <c r="B115" s="96"/>
    </row>
    <row r="116" spans="1:2" s="84" customFormat="1" ht="14.25" customHeight="1">
      <c r="A116" s="92" t="s">
        <v>1376</v>
      </c>
      <c r="B116" s="94">
        <f>SUM(B117:B124)</f>
        <v>494</v>
      </c>
    </row>
    <row r="117" spans="1:2" ht="14.25" customHeight="1">
      <c r="A117" s="95" t="s">
        <v>1307</v>
      </c>
      <c r="B117" s="96">
        <v>381</v>
      </c>
    </row>
    <row r="118" spans="1:2" ht="14.25" customHeight="1" hidden="1">
      <c r="A118" s="95" t="s">
        <v>1308</v>
      </c>
      <c r="B118" s="96"/>
    </row>
    <row r="119" spans="1:2" ht="14.25" customHeight="1" hidden="1">
      <c r="A119" s="95" t="s">
        <v>1309</v>
      </c>
      <c r="B119" s="96"/>
    </row>
    <row r="120" spans="1:2" ht="14.25" customHeight="1" hidden="1">
      <c r="A120" s="95" t="s">
        <v>1377</v>
      </c>
      <c r="B120" s="96"/>
    </row>
    <row r="121" spans="1:2" ht="14.25" customHeight="1" hidden="1">
      <c r="A121" s="95" t="s">
        <v>1378</v>
      </c>
      <c r="B121" s="96"/>
    </row>
    <row r="122" spans="1:2" ht="14.25" hidden="1">
      <c r="A122" s="95" t="s">
        <v>1379</v>
      </c>
      <c r="B122" s="96"/>
    </row>
    <row r="123" spans="1:2" ht="14.25" customHeight="1">
      <c r="A123" s="95" t="s">
        <v>1316</v>
      </c>
      <c r="B123" s="96">
        <v>113</v>
      </c>
    </row>
    <row r="124" spans="1:2" ht="14.25" customHeight="1" hidden="1">
      <c r="A124" s="95" t="s">
        <v>1380</v>
      </c>
      <c r="B124" s="96"/>
    </row>
    <row r="125" spans="1:2" s="84" customFormat="1" ht="14.25" customHeight="1">
      <c r="A125" s="92" t="s">
        <v>1381</v>
      </c>
      <c r="B125" s="94">
        <f>SUM(B126:B135)</f>
        <v>375</v>
      </c>
    </row>
    <row r="126" spans="1:2" ht="14.25" customHeight="1">
      <c r="A126" s="95" t="s">
        <v>1307</v>
      </c>
      <c r="B126" s="96">
        <v>157</v>
      </c>
    </row>
    <row r="127" spans="1:2" ht="14.25" customHeight="1" hidden="1">
      <c r="A127" s="95" t="s">
        <v>1308</v>
      </c>
      <c r="B127" s="96"/>
    </row>
    <row r="128" spans="1:2" ht="14.25" customHeight="1" hidden="1">
      <c r="A128" s="95" t="s">
        <v>1309</v>
      </c>
      <c r="B128" s="96"/>
    </row>
    <row r="129" spans="1:2" ht="14.25" customHeight="1" hidden="1">
      <c r="A129" s="95" t="s">
        <v>1382</v>
      </c>
      <c r="B129" s="96"/>
    </row>
    <row r="130" spans="1:2" ht="14.25" customHeight="1" hidden="1">
      <c r="A130" s="95" t="s">
        <v>1383</v>
      </c>
      <c r="B130" s="96"/>
    </row>
    <row r="131" spans="1:2" ht="14.25" customHeight="1" hidden="1">
      <c r="A131" s="95" t="s">
        <v>1384</v>
      </c>
      <c r="B131" s="96"/>
    </row>
    <row r="132" spans="1:2" ht="14.25" customHeight="1" hidden="1">
      <c r="A132" s="95" t="s">
        <v>1385</v>
      </c>
      <c r="B132" s="96"/>
    </row>
    <row r="133" spans="1:2" ht="14.25" customHeight="1" hidden="1">
      <c r="A133" s="95" t="s">
        <v>1386</v>
      </c>
      <c r="B133" s="96"/>
    </row>
    <row r="134" spans="1:2" ht="14.25" customHeight="1">
      <c r="A134" s="95" t="s">
        <v>1316</v>
      </c>
      <c r="B134" s="96">
        <v>218</v>
      </c>
    </row>
    <row r="135" spans="1:2" ht="13.5" customHeight="1" hidden="1">
      <c r="A135" s="95" t="s">
        <v>1387</v>
      </c>
      <c r="B135" s="96"/>
    </row>
    <row r="136" spans="1:2" ht="14.25" customHeight="1" hidden="1">
      <c r="A136" s="95" t="s">
        <v>1388</v>
      </c>
      <c r="B136" s="96"/>
    </row>
    <row r="137" spans="1:2" ht="14.25" customHeight="1" hidden="1">
      <c r="A137" s="95" t="s">
        <v>1307</v>
      </c>
      <c r="B137" s="96"/>
    </row>
    <row r="138" spans="1:2" ht="14.25" customHeight="1" hidden="1">
      <c r="A138" s="95" t="s">
        <v>1308</v>
      </c>
      <c r="B138" s="96"/>
    </row>
    <row r="139" spans="1:2" ht="14.25" customHeight="1" hidden="1">
      <c r="A139" s="95" t="s">
        <v>1309</v>
      </c>
      <c r="B139" s="96"/>
    </row>
    <row r="140" spans="1:2" ht="14.25" customHeight="1" hidden="1">
      <c r="A140" s="95" t="s">
        <v>1389</v>
      </c>
      <c r="B140" s="96"/>
    </row>
    <row r="141" spans="1:2" ht="14.25" customHeight="1" hidden="1">
      <c r="A141" s="95" t="s">
        <v>1390</v>
      </c>
      <c r="B141" s="96"/>
    </row>
    <row r="142" spans="1:2" ht="14.25" customHeight="1" hidden="1">
      <c r="A142" s="95" t="s">
        <v>1391</v>
      </c>
      <c r="B142" s="96"/>
    </row>
    <row r="143" spans="1:2" ht="14.25" customHeight="1" hidden="1">
      <c r="A143" s="95" t="s">
        <v>1392</v>
      </c>
      <c r="B143" s="96"/>
    </row>
    <row r="144" spans="1:2" ht="14.25" customHeight="1" hidden="1">
      <c r="A144" s="95" t="s">
        <v>1393</v>
      </c>
      <c r="B144" s="96"/>
    </row>
    <row r="145" spans="1:2" ht="14.25" customHeight="1" hidden="1">
      <c r="A145" s="95" t="s">
        <v>1394</v>
      </c>
      <c r="B145" s="96"/>
    </row>
    <row r="146" spans="1:2" ht="14.25" customHeight="1" hidden="1">
      <c r="A146" s="95" t="s">
        <v>1395</v>
      </c>
      <c r="B146" s="96"/>
    </row>
    <row r="147" spans="1:2" ht="14.25" customHeight="1" hidden="1">
      <c r="A147" s="95" t="s">
        <v>1316</v>
      </c>
      <c r="B147" s="96"/>
    </row>
    <row r="148" spans="1:2" ht="14.25" customHeight="1" hidden="1">
      <c r="A148" s="95" t="s">
        <v>1396</v>
      </c>
      <c r="B148" s="96"/>
    </row>
    <row r="149" spans="1:2" s="84" customFormat="1" ht="14.25" customHeight="1">
      <c r="A149" s="92" t="s">
        <v>1397</v>
      </c>
      <c r="B149" s="94">
        <f>SUM(B150:B155)</f>
        <v>10</v>
      </c>
    </row>
    <row r="150" spans="1:2" ht="14.25" customHeight="1" hidden="1">
      <c r="A150" s="95" t="s">
        <v>1307</v>
      </c>
      <c r="B150" s="96"/>
    </row>
    <row r="151" spans="1:2" ht="14.25" customHeight="1" hidden="1">
      <c r="A151" s="95" t="s">
        <v>1308</v>
      </c>
      <c r="B151" s="96"/>
    </row>
    <row r="152" spans="1:2" ht="14.25" customHeight="1" hidden="1">
      <c r="A152" s="95" t="s">
        <v>1309</v>
      </c>
      <c r="B152" s="96"/>
    </row>
    <row r="153" spans="1:2" ht="14.25" customHeight="1">
      <c r="A153" s="95" t="s">
        <v>1398</v>
      </c>
      <c r="B153" s="96">
        <v>10</v>
      </c>
    </row>
    <row r="154" spans="1:2" ht="14.25" customHeight="1" hidden="1">
      <c r="A154" s="95" t="s">
        <v>1316</v>
      </c>
      <c r="B154" s="96"/>
    </row>
    <row r="155" spans="1:2" ht="14.25" customHeight="1" hidden="1">
      <c r="A155" s="95" t="s">
        <v>1399</v>
      </c>
      <c r="B155" s="96"/>
    </row>
    <row r="156" spans="1:2" ht="14.25" customHeight="1" hidden="1">
      <c r="A156" s="95" t="s">
        <v>1400</v>
      </c>
      <c r="B156" s="96"/>
    </row>
    <row r="157" spans="1:2" ht="14.25" customHeight="1" hidden="1">
      <c r="A157" s="95" t="s">
        <v>1307</v>
      </c>
      <c r="B157" s="96"/>
    </row>
    <row r="158" spans="1:2" ht="14.25" customHeight="1" hidden="1">
      <c r="A158" s="95" t="s">
        <v>1308</v>
      </c>
      <c r="B158" s="96"/>
    </row>
    <row r="159" spans="1:2" ht="14.25" customHeight="1" hidden="1">
      <c r="A159" s="95" t="s">
        <v>1309</v>
      </c>
      <c r="B159" s="96"/>
    </row>
    <row r="160" spans="1:2" ht="14.25" customHeight="1" hidden="1">
      <c r="A160" s="95" t="s">
        <v>1401</v>
      </c>
      <c r="B160" s="96"/>
    </row>
    <row r="161" spans="1:2" ht="14.25" customHeight="1" hidden="1">
      <c r="A161" s="95" t="s">
        <v>1402</v>
      </c>
      <c r="B161" s="96"/>
    </row>
    <row r="162" spans="1:2" ht="14.25" customHeight="1" hidden="1">
      <c r="A162" s="95" t="s">
        <v>1316</v>
      </c>
      <c r="B162" s="96"/>
    </row>
    <row r="163" spans="1:2" ht="14.25" customHeight="1" hidden="1">
      <c r="A163" s="95" t="s">
        <v>1403</v>
      </c>
      <c r="B163" s="96"/>
    </row>
    <row r="164" spans="1:2" s="84" customFormat="1" ht="14.25" customHeight="1">
      <c r="A164" s="92" t="s">
        <v>1404</v>
      </c>
      <c r="B164" s="94">
        <f>SUM(B165:B169)</f>
        <v>62</v>
      </c>
    </row>
    <row r="165" spans="1:2" ht="14.25" customHeight="1">
      <c r="A165" s="95" t="s">
        <v>1307</v>
      </c>
      <c r="B165" s="96">
        <v>62</v>
      </c>
    </row>
    <row r="166" spans="1:2" ht="14.25" customHeight="1" hidden="1">
      <c r="A166" s="95" t="s">
        <v>1308</v>
      </c>
      <c r="B166" s="96"/>
    </row>
    <row r="167" spans="1:2" ht="14.25" customHeight="1" hidden="1">
      <c r="A167" s="95" t="s">
        <v>1309</v>
      </c>
      <c r="B167" s="96"/>
    </row>
    <row r="168" spans="1:2" ht="14.25" customHeight="1" hidden="1">
      <c r="A168" s="95" t="s">
        <v>1405</v>
      </c>
      <c r="B168" s="96"/>
    </row>
    <row r="169" spans="1:2" ht="14.25" customHeight="1" hidden="1">
      <c r="A169" s="95" t="s">
        <v>1406</v>
      </c>
      <c r="B169" s="96"/>
    </row>
    <row r="170" spans="1:2" ht="14.25" customHeight="1">
      <c r="A170" s="92" t="s">
        <v>1407</v>
      </c>
      <c r="B170" s="96">
        <f>B176+B177</f>
        <v>71</v>
      </c>
    </row>
    <row r="171" spans="1:2" ht="14.25" customHeight="1" hidden="1">
      <c r="A171" s="95" t="s">
        <v>1307</v>
      </c>
      <c r="B171" s="96"/>
    </row>
    <row r="172" spans="1:2" ht="14.25" customHeight="1" hidden="1">
      <c r="A172" s="95" t="s">
        <v>1308</v>
      </c>
      <c r="B172" s="96"/>
    </row>
    <row r="173" spans="1:2" ht="14.25" customHeight="1" hidden="1">
      <c r="A173" s="95" t="s">
        <v>1309</v>
      </c>
      <c r="B173" s="96"/>
    </row>
    <row r="174" spans="1:2" ht="14.25" customHeight="1" hidden="1">
      <c r="A174" s="95" t="s">
        <v>1321</v>
      </c>
      <c r="B174" s="96"/>
    </row>
    <row r="175" spans="1:2" ht="14.25" customHeight="1" hidden="1">
      <c r="A175" s="95" t="s">
        <v>1316</v>
      </c>
      <c r="B175" s="96"/>
    </row>
    <row r="176" spans="1:2" ht="14.25" customHeight="1">
      <c r="A176" s="95" t="s">
        <v>1307</v>
      </c>
      <c r="B176" s="96">
        <v>68</v>
      </c>
    </row>
    <row r="177" spans="1:2" ht="14.25" customHeight="1">
      <c r="A177" s="95" t="s">
        <v>1308</v>
      </c>
      <c r="B177" s="96">
        <v>3</v>
      </c>
    </row>
    <row r="178" spans="1:2" s="84" customFormat="1" ht="14.25" customHeight="1">
      <c r="A178" s="92" t="s">
        <v>1408</v>
      </c>
      <c r="B178" s="94">
        <f>SUM(B179:B184)</f>
        <v>388</v>
      </c>
    </row>
    <row r="179" spans="1:2" ht="14.25" customHeight="1">
      <c r="A179" s="95" t="s">
        <v>1307</v>
      </c>
      <c r="B179" s="96">
        <v>289</v>
      </c>
    </row>
    <row r="180" spans="1:2" ht="14.25" customHeight="1">
      <c r="A180" s="95" t="s">
        <v>1308</v>
      </c>
      <c r="B180" s="96">
        <v>10</v>
      </c>
    </row>
    <row r="181" spans="1:2" ht="14.25" customHeight="1" hidden="1">
      <c r="A181" s="95" t="s">
        <v>1309</v>
      </c>
      <c r="B181" s="96"/>
    </row>
    <row r="182" spans="1:2" ht="14.25" customHeight="1" hidden="1">
      <c r="A182" s="95" t="s">
        <v>1409</v>
      </c>
      <c r="B182" s="96"/>
    </row>
    <row r="183" spans="1:2" ht="14.25" customHeight="1">
      <c r="A183" s="95" t="s">
        <v>1316</v>
      </c>
      <c r="B183" s="96">
        <v>75</v>
      </c>
    </row>
    <row r="184" spans="1:2" ht="14.25" customHeight="1">
      <c r="A184" s="95" t="s">
        <v>1410</v>
      </c>
      <c r="B184" s="96">
        <v>14</v>
      </c>
    </row>
    <row r="185" spans="1:2" s="84" customFormat="1" ht="14.25" customHeight="1">
      <c r="A185" s="92" t="s">
        <v>1411</v>
      </c>
      <c r="B185" s="94">
        <f>SUM(B186:B191)</f>
        <v>453</v>
      </c>
    </row>
    <row r="186" spans="1:2" ht="14.25" customHeight="1">
      <c r="A186" s="95" t="s">
        <v>1307</v>
      </c>
      <c r="B186" s="96">
        <v>341</v>
      </c>
    </row>
    <row r="187" spans="1:2" ht="14.25" customHeight="1">
      <c r="A187" s="95" t="s">
        <v>1308</v>
      </c>
      <c r="B187" s="96">
        <v>8</v>
      </c>
    </row>
    <row r="188" spans="1:2" ht="14.25" customHeight="1" hidden="1">
      <c r="A188" s="95" t="s">
        <v>1309</v>
      </c>
      <c r="B188" s="96"/>
    </row>
    <row r="189" spans="1:2" ht="14.25" customHeight="1" hidden="1">
      <c r="A189" s="95" t="s">
        <v>1412</v>
      </c>
      <c r="B189" s="96"/>
    </row>
    <row r="190" spans="1:2" ht="14.25" customHeight="1">
      <c r="A190" s="95" t="s">
        <v>1316</v>
      </c>
      <c r="B190" s="96">
        <v>104</v>
      </c>
    </row>
    <row r="191" spans="1:2" ht="14.25" customHeight="1" hidden="1">
      <c r="A191" s="95" t="s">
        <v>1413</v>
      </c>
      <c r="B191" s="96"/>
    </row>
    <row r="192" spans="1:2" s="84" customFormat="1" ht="14.25" customHeight="1">
      <c r="A192" s="92" t="s">
        <v>1414</v>
      </c>
      <c r="B192" s="94">
        <f>SUM(B193:B198)</f>
        <v>385</v>
      </c>
    </row>
    <row r="193" spans="1:2" ht="14.25" customHeight="1">
      <c r="A193" s="95" t="s">
        <v>1307</v>
      </c>
      <c r="B193" s="96">
        <v>218</v>
      </c>
    </row>
    <row r="194" spans="1:2" ht="14.25" customHeight="1">
      <c r="A194" s="95" t="s">
        <v>1308</v>
      </c>
      <c r="B194" s="96">
        <v>93</v>
      </c>
    </row>
    <row r="195" spans="1:2" ht="14.25" hidden="1">
      <c r="A195" s="95" t="s">
        <v>1309</v>
      </c>
      <c r="B195" s="96"/>
    </row>
    <row r="196" spans="1:2" ht="14.25" customHeight="1" hidden="1">
      <c r="A196" s="95" t="s">
        <v>1415</v>
      </c>
      <c r="B196" s="96"/>
    </row>
    <row r="197" spans="1:2" ht="14.25" customHeight="1">
      <c r="A197" s="95" t="s">
        <v>1316</v>
      </c>
      <c r="B197" s="96">
        <v>74</v>
      </c>
    </row>
    <row r="198" spans="1:2" ht="14.25" customHeight="1" hidden="1">
      <c r="A198" s="95" t="s">
        <v>1416</v>
      </c>
      <c r="B198" s="96"/>
    </row>
    <row r="199" spans="1:2" s="84" customFormat="1" ht="14.25" customHeight="1">
      <c r="A199" s="92" t="s">
        <v>1417</v>
      </c>
      <c r="B199" s="94">
        <f>SUM(B200:B205)</f>
        <v>348</v>
      </c>
    </row>
    <row r="200" spans="1:2" ht="14.25" customHeight="1">
      <c r="A200" s="95" t="s">
        <v>1307</v>
      </c>
      <c r="B200" s="96">
        <v>145</v>
      </c>
    </row>
    <row r="201" spans="1:2" ht="14.25" customHeight="1">
      <c r="A201" s="95" t="s">
        <v>1308</v>
      </c>
      <c r="B201" s="96">
        <v>59</v>
      </c>
    </row>
    <row r="202" spans="1:2" ht="14.25" customHeight="1" hidden="1">
      <c r="A202" s="95" t="s">
        <v>1309</v>
      </c>
      <c r="B202" s="96"/>
    </row>
    <row r="203" spans="1:2" ht="14.25" customHeight="1" hidden="1">
      <c r="A203" s="95" t="s">
        <v>1418</v>
      </c>
      <c r="B203" s="96"/>
    </row>
    <row r="204" spans="1:2" ht="14.25" customHeight="1">
      <c r="A204" s="95" t="s">
        <v>1316</v>
      </c>
      <c r="B204" s="96">
        <v>144</v>
      </c>
    </row>
    <row r="205" spans="1:2" ht="14.25" customHeight="1" hidden="1">
      <c r="A205" s="95" t="s">
        <v>1419</v>
      </c>
      <c r="B205" s="96"/>
    </row>
    <row r="206" spans="1:2" s="84" customFormat="1" ht="14.25" customHeight="1">
      <c r="A206" s="92" t="s">
        <v>1420</v>
      </c>
      <c r="B206" s="94">
        <f>SUM(B207:B212)</f>
        <v>196</v>
      </c>
    </row>
    <row r="207" spans="1:2" ht="14.25" customHeight="1">
      <c r="A207" s="95" t="s">
        <v>1307</v>
      </c>
      <c r="B207" s="96">
        <v>124</v>
      </c>
    </row>
    <row r="208" spans="1:2" ht="14.25" customHeight="1">
      <c r="A208" s="95" t="s">
        <v>1308</v>
      </c>
      <c r="B208" s="96">
        <v>50</v>
      </c>
    </row>
    <row r="209" spans="1:2" ht="14.25" customHeight="1" hidden="1">
      <c r="A209" s="95" t="s">
        <v>1309</v>
      </c>
      <c r="B209" s="96"/>
    </row>
    <row r="210" spans="1:2" ht="14.25" customHeight="1" hidden="1">
      <c r="A210" s="95" t="s">
        <v>1421</v>
      </c>
      <c r="B210" s="96"/>
    </row>
    <row r="211" spans="1:2" ht="14.25" customHeight="1" hidden="1">
      <c r="A211" s="95" t="s">
        <v>1422</v>
      </c>
      <c r="B211" s="96"/>
    </row>
    <row r="212" spans="1:2" ht="14.25" customHeight="1">
      <c r="A212" s="95" t="s">
        <v>1316</v>
      </c>
      <c r="B212" s="96">
        <v>22</v>
      </c>
    </row>
    <row r="213" spans="1:2" ht="14.25" customHeight="1" hidden="1">
      <c r="A213" s="95" t="s">
        <v>1423</v>
      </c>
      <c r="B213" s="96"/>
    </row>
    <row r="214" spans="1:2" ht="14.25" customHeight="1" hidden="1">
      <c r="A214" s="95" t="s">
        <v>1424</v>
      </c>
      <c r="B214" s="96"/>
    </row>
    <row r="215" spans="1:2" ht="14.25" customHeight="1" hidden="1">
      <c r="A215" s="95" t="s">
        <v>1307</v>
      </c>
      <c r="B215" s="96"/>
    </row>
    <row r="216" spans="1:2" ht="14.25" customHeight="1" hidden="1">
      <c r="A216" s="95" t="s">
        <v>1308</v>
      </c>
      <c r="B216" s="96"/>
    </row>
    <row r="217" spans="1:2" ht="14.25" customHeight="1" hidden="1">
      <c r="A217" s="95" t="s">
        <v>1309</v>
      </c>
      <c r="B217" s="96"/>
    </row>
    <row r="218" spans="1:2" ht="14.25" customHeight="1" hidden="1">
      <c r="A218" s="95" t="s">
        <v>1316</v>
      </c>
      <c r="B218" s="96"/>
    </row>
    <row r="219" spans="1:2" ht="14.25" customHeight="1" hidden="1">
      <c r="A219" s="95" t="s">
        <v>1425</v>
      </c>
      <c r="B219" s="96"/>
    </row>
    <row r="220" spans="1:2" ht="14.25" customHeight="1" hidden="1">
      <c r="A220" s="95" t="s">
        <v>1426</v>
      </c>
      <c r="B220" s="96"/>
    </row>
    <row r="221" spans="1:2" ht="14.25" customHeight="1" hidden="1">
      <c r="A221" s="95" t="s">
        <v>1307</v>
      </c>
      <c r="B221" s="96"/>
    </row>
    <row r="222" spans="1:2" ht="14.25" customHeight="1" hidden="1">
      <c r="A222" s="95" t="s">
        <v>1308</v>
      </c>
      <c r="B222" s="96"/>
    </row>
    <row r="223" spans="1:2" ht="14.25" customHeight="1" hidden="1">
      <c r="A223" s="95" t="s">
        <v>1309</v>
      </c>
      <c r="B223" s="96"/>
    </row>
    <row r="224" spans="1:2" ht="14.25" customHeight="1" hidden="1">
      <c r="A224" s="95" t="s">
        <v>1316</v>
      </c>
      <c r="B224" s="96"/>
    </row>
    <row r="225" spans="1:2" ht="14.25" customHeight="1" hidden="1">
      <c r="A225" s="95" t="s">
        <v>1427</v>
      </c>
      <c r="B225" s="96"/>
    </row>
    <row r="226" spans="1:2" ht="14.25" customHeight="1" hidden="1">
      <c r="A226" s="95" t="s">
        <v>1428</v>
      </c>
      <c r="B226" s="96"/>
    </row>
    <row r="227" spans="1:2" ht="14.25" customHeight="1" hidden="1">
      <c r="A227" s="95" t="s">
        <v>1307</v>
      </c>
      <c r="B227" s="96"/>
    </row>
    <row r="228" spans="1:2" ht="14.25" customHeight="1" hidden="1">
      <c r="A228" s="95" t="s">
        <v>1308</v>
      </c>
      <c r="B228" s="96"/>
    </row>
    <row r="229" spans="1:2" ht="14.25" customHeight="1" hidden="1">
      <c r="A229" s="95" t="s">
        <v>1309</v>
      </c>
      <c r="B229" s="96"/>
    </row>
    <row r="230" spans="1:2" ht="14.25" customHeight="1" hidden="1">
      <c r="A230" s="95" t="s">
        <v>1429</v>
      </c>
      <c r="B230" s="96"/>
    </row>
    <row r="231" spans="1:2" ht="14.25" customHeight="1" hidden="1">
      <c r="A231" s="95" t="s">
        <v>1316</v>
      </c>
      <c r="B231" s="96"/>
    </row>
    <row r="232" spans="1:2" ht="14.25" customHeight="1" hidden="1">
      <c r="A232" s="95" t="s">
        <v>1430</v>
      </c>
      <c r="B232" s="96"/>
    </row>
    <row r="233" spans="1:2" ht="14.25" customHeight="1">
      <c r="A233" s="92" t="s">
        <v>1426</v>
      </c>
      <c r="B233" s="94">
        <f>B234+B235+B236</f>
        <v>458</v>
      </c>
    </row>
    <row r="234" spans="1:2" ht="14.25" customHeight="1">
      <c r="A234" s="95" t="s">
        <v>1307</v>
      </c>
      <c r="B234" s="96">
        <v>166</v>
      </c>
    </row>
    <row r="235" spans="1:2" ht="14.25" customHeight="1">
      <c r="A235" s="95" t="s">
        <v>1308</v>
      </c>
      <c r="B235" s="96">
        <v>169</v>
      </c>
    </row>
    <row r="236" spans="1:2" ht="14.25" customHeight="1">
      <c r="A236" s="95" t="s">
        <v>1316</v>
      </c>
      <c r="B236" s="96">
        <v>123</v>
      </c>
    </row>
    <row r="237" spans="1:2" s="84" customFormat="1" ht="14.25" customHeight="1">
      <c r="A237" s="92" t="s">
        <v>1431</v>
      </c>
      <c r="B237" s="94">
        <f>SUM(B238:B251)</f>
        <v>1044</v>
      </c>
    </row>
    <row r="238" spans="1:2" ht="14.25" customHeight="1">
      <c r="A238" s="95" t="s">
        <v>1307</v>
      </c>
      <c r="B238" s="96">
        <v>990</v>
      </c>
    </row>
    <row r="239" spans="1:2" ht="14.25" customHeight="1" hidden="1">
      <c r="A239" s="95" t="s">
        <v>1308</v>
      </c>
      <c r="B239" s="96"/>
    </row>
    <row r="240" spans="1:2" ht="14.25" customHeight="1" hidden="1">
      <c r="A240" s="95" t="s">
        <v>1309</v>
      </c>
      <c r="B240" s="96"/>
    </row>
    <row r="241" spans="1:2" ht="14.25" customHeight="1" hidden="1">
      <c r="A241" s="95" t="s">
        <v>1432</v>
      </c>
      <c r="B241" s="96"/>
    </row>
    <row r="242" spans="1:2" ht="14.25" customHeight="1" hidden="1">
      <c r="A242" s="95" t="s">
        <v>1433</v>
      </c>
      <c r="B242" s="96"/>
    </row>
    <row r="243" spans="1:2" ht="14.25" customHeight="1" hidden="1">
      <c r="A243" s="95" t="s">
        <v>1349</v>
      </c>
      <c r="B243" s="96"/>
    </row>
    <row r="244" spans="1:2" ht="14.25" customHeight="1" hidden="1">
      <c r="A244" s="95" t="s">
        <v>1434</v>
      </c>
      <c r="B244" s="96"/>
    </row>
    <row r="245" spans="1:2" ht="14.25" customHeight="1" hidden="1">
      <c r="A245" s="95" t="s">
        <v>1435</v>
      </c>
      <c r="B245" s="96"/>
    </row>
    <row r="246" spans="1:2" ht="14.25" customHeight="1" hidden="1">
      <c r="A246" s="95" t="s">
        <v>1436</v>
      </c>
      <c r="B246" s="96"/>
    </row>
    <row r="247" spans="1:2" ht="14.25" customHeight="1" hidden="1">
      <c r="A247" s="95" t="s">
        <v>1437</v>
      </c>
      <c r="B247" s="96"/>
    </row>
    <row r="248" spans="1:2" ht="14.25" customHeight="1" hidden="1">
      <c r="A248" s="95" t="s">
        <v>1438</v>
      </c>
      <c r="B248" s="96"/>
    </row>
    <row r="249" spans="1:2" ht="14.25" hidden="1">
      <c r="A249" s="95" t="s">
        <v>1439</v>
      </c>
      <c r="B249" s="96"/>
    </row>
    <row r="250" spans="1:2" ht="14.25" customHeight="1">
      <c r="A250" s="95" t="s">
        <v>1316</v>
      </c>
      <c r="B250" s="96">
        <v>54</v>
      </c>
    </row>
    <row r="251" spans="1:2" ht="14.25" customHeight="1" hidden="1">
      <c r="A251" s="95" t="s">
        <v>1440</v>
      </c>
      <c r="B251" s="96"/>
    </row>
    <row r="252" spans="1:2" s="84" customFormat="1" ht="14.25" customHeight="1" hidden="1">
      <c r="A252" s="92" t="s">
        <v>179</v>
      </c>
      <c r="B252" s="94"/>
    </row>
    <row r="253" spans="1:2" ht="14.25" customHeight="1" hidden="1">
      <c r="A253" s="95" t="s">
        <v>708</v>
      </c>
      <c r="B253" s="96"/>
    </row>
    <row r="254" spans="1:2" ht="14.25" customHeight="1" hidden="1">
      <c r="A254" s="95" t="s">
        <v>1441</v>
      </c>
      <c r="B254" s="96"/>
    </row>
    <row r="255" spans="1:2" s="84" customFormat="1" ht="14.25" customHeight="1" hidden="1">
      <c r="A255" s="92" t="s">
        <v>209</v>
      </c>
      <c r="B255" s="94"/>
    </row>
    <row r="256" spans="1:2" ht="14.25" customHeight="1" hidden="1">
      <c r="A256" s="95" t="s">
        <v>1442</v>
      </c>
      <c r="B256" s="96"/>
    </row>
    <row r="257" spans="1:2" ht="14.25" customHeight="1" hidden="1">
      <c r="A257" s="95" t="s">
        <v>1443</v>
      </c>
      <c r="B257" s="96"/>
    </row>
    <row r="258" spans="1:2" ht="14.25" customHeight="1" hidden="1">
      <c r="A258" s="95" t="s">
        <v>1444</v>
      </c>
      <c r="B258" s="96"/>
    </row>
    <row r="259" spans="1:2" ht="14.25" customHeight="1" hidden="1">
      <c r="A259" s="95" t="s">
        <v>1445</v>
      </c>
      <c r="B259" s="96"/>
    </row>
    <row r="260" spans="1:2" ht="14.25" customHeight="1" hidden="1">
      <c r="A260" s="95" t="s">
        <v>1446</v>
      </c>
      <c r="B260" s="96"/>
    </row>
    <row r="261" spans="1:2" ht="14.25" customHeight="1" hidden="1">
      <c r="A261" s="95" t="s">
        <v>1447</v>
      </c>
      <c r="B261" s="96"/>
    </row>
    <row r="262" spans="1:2" ht="14.25" customHeight="1" hidden="1">
      <c r="A262" s="95" t="s">
        <v>1448</v>
      </c>
      <c r="B262" s="96"/>
    </row>
    <row r="263" spans="1:2" ht="14.25" customHeight="1" hidden="1">
      <c r="A263" s="95" t="s">
        <v>1449</v>
      </c>
      <c r="B263" s="96"/>
    </row>
    <row r="264" spans="1:2" ht="14.25" customHeight="1" hidden="1">
      <c r="A264" s="95" t="s">
        <v>1450</v>
      </c>
      <c r="B264" s="96"/>
    </row>
    <row r="265" spans="1:2" ht="14.25" customHeight="1" hidden="1">
      <c r="A265" s="95" t="s">
        <v>1451</v>
      </c>
      <c r="B265" s="96"/>
    </row>
    <row r="266" spans="1:2" ht="14.25" customHeight="1" hidden="1">
      <c r="A266" s="95" t="s">
        <v>1452</v>
      </c>
      <c r="B266" s="96"/>
    </row>
    <row r="267" spans="1:2" s="84" customFormat="1" ht="14.25" customHeight="1">
      <c r="A267" s="92" t="s">
        <v>228</v>
      </c>
      <c r="B267" s="94">
        <f>B268+B271+B282+B289+B297+B306+B322</f>
        <v>2941</v>
      </c>
    </row>
    <row r="268" spans="1:2" ht="14.25" customHeight="1" hidden="1">
      <c r="A268" s="95" t="s">
        <v>1453</v>
      </c>
      <c r="B268" s="96"/>
    </row>
    <row r="269" spans="1:2" ht="14.25" customHeight="1" hidden="1">
      <c r="A269" s="95" t="s">
        <v>1454</v>
      </c>
      <c r="B269" s="96"/>
    </row>
    <row r="270" spans="1:2" ht="14.25" customHeight="1" hidden="1">
      <c r="A270" s="95" t="s">
        <v>1455</v>
      </c>
      <c r="B270" s="96"/>
    </row>
    <row r="271" spans="1:2" ht="14.25" customHeight="1">
      <c r="A271" s="95" t="s">
        <v>1456</v>
      </c>
      <c r="B271" s="94">
        <f>B272+B273</f>
        <v>719</v>
      </c>
    </row>
    <row r="272" spans="1:2" ht="14.25" customHeight="1" hidden="1">
      <c r="A272" s="95" t="s">
        <v>1307</v>
      </c>
      <c r="B272" s="96"/>
    </row>
    <row r="273" spans="1:2" ht="14.25" customHeight="1">
      <c r="A273" s="95" t="s">
        <v>1308</v>
      </c>
      <c r="B273" s="96">
        <v>719</v>
      </c>
    </row>
    <row r="274" spans="1:2" ht="14.25" customHeight="1" hidden="1">
      <c r="A274" s="95" t="s">
        <v>1309</v>
      </c>
      <c r="B274" s="96"/>
    </row>
    <row r="275" spans="1:2" ht="14.25" customHeight="1" hidden="1">
      <c r="A275" s="95" t="s">
        <v>1349</v>
      </c>
      <c r="B275" s="96"/>
    </row>
    <row r="276" spans="1:2" ht="14.25" customHeight="1" hidden="1">
      <c r="A276" s="95" t="s">
        <v>1457</v>
      </c>
      <c r="B276" s="96"/>
    </row>
    <row r="277" spans="1:2" ht="14.25" customHeight="1" hidden="1">
      <c r="A277" s="95" t="s">
        <v>1458</v>
      </c>
      <c r="B277" s="96"/>
    </row>
    <row r="278" spans="1:2" ht="14.25" customHeight="1" hidden="1">
      <c r="A278" s="95" t="s">
        <v>1459</v>
      </c>
      <c r="B278" s="96"/>
    </row>
    <row r="279" spans="1:2" ht="14.25" customHeight="1" hidden="1">
      <c r="A279" s="95" t="s">
        <v>1460</v>
      </c>
      <c r="B279" s="96"/>
    </row>
    <row r="280" spans="1:2" ht="14.25" customHeight="1" hidden="1">
      <c r="A280" s="95" t="s">
        <v>1316</v>
      </c>
      <c r="B280" s="96"/>
    </row>
    <row r="281" spans="1:2" ht="14.25" customHeight="1" hidden="1">
      <c r="A281" s="95" t="s">
        <v>1461</v>
      </c>
      <c r="B281" s="96"/>
    </row>
    <row r="282" spans="1:2" ht="14.25" customHeight="1" hidden="1">
      <c r="A282" s="95" t="s">
        <v>1462</v>
      </c>
      <c r="B282" s="96"/>
    </row>
    <row r="283" spans="1:2" ht="14.25" customHeight="1" hidden="1">
      <c r="A283" s="95" t="s">
        <v>1307</v>
      </c>
      <c r="B283" s="96"/>
    </row>
    <row r="284" spans="1:2" ht="14.25" customHeight="1" hidden="1">
      <c r="A284" s="95" t="s">
        <v>1308</v>
      </c>
      <c r="B284" s="96"/>
    </row>
    <row r="285" spans="1:2" ht="14.25" customHeight="1" hidden="1">
      <c r="A285" s="95" t="s">
        <v>1309</v>
      </c>
      <c r="B285" s="96"/>
    </row>
    <row r="286" spans="1:2" ht="14.25" customHeight="1" hidden="1">
      <c r="A286" s="95" t="s">
        <v>1463</v>
      </c>
      <c r="B286" s="96"/>
    </row>
    <row r="287" spans="1:2" ht="14.25" customHeight="1" hidden="1">
      <c r="A287" s="95" t="s">
        <v>1316</v>
      </c>
      <c r="B287" s="96"/>
    </row>
    <row r="288" spans="1:2" ht="14.25" customHeight="1" hidden="1">
      <c r="A288" s="95" t="s">
        <v>1464</v>
      </c>
      <c r="B288" s="96"/>
    </row>
    <row r="289" spans="1:2" s="84" customFormat="1" ht="14.25" customHeight="1">
      <c r="A289" s="92" t="s">
        <v>1465</v>
      </c>
      <c r="B289" s="94">
        <f>SUM(B290:B296)</f>
        <v>684</v>
      </c>
    </row>
    <row r="290" spans="1:2" ht="14.25" customHeight="1">
      <c r="A290" s="95" t="s">
        <v>1307</v>
      </c>
      <c r="B290" s="96">
        <v>603</v>
      </c>
    </row>
    <row r="291" spans="1:2" ht="14.25" customHeight="1">
      <c r="A291" s="95" t="s">
        <v>1308</v>
      </c>
      <c r="B291" s="96">
        <v>67</v>
      </c>
    </row>
    <row r="292" spans="1:2" ht="14.25" customHeight="1" hidden="1">
      <c r="A292" s="95" t="s">
        <v>1309</v>
      </c>
      <c r="B292" s="96"/>
    </row>
    <row r="293" spans="1:2" ht="14.25" customHeight="1" hidden="1">
      <c r="A293" s="95" t="s">
        <v>1466</v>
      </c>
      <c r="B293" s="96"/>
    </row>
    <row r="294" spans="1:2" ht="14.25" customHeight="1" hidden="1">
      <c r="A294" s="95" t="s">
        <v>1467</v>
      </c>
      <c r="B294" s="96"/>
    </row>
    <row r="295" spans="1:2" ht="14.25" customHeight="1">
      <c r="A295" s="95" t="s">
        <v>1316</v>
      </c>
      <c r="B295" s="96">
        <v>11</v>
      </c>
    </row>
    <row r="296" spans="1:2" ht="14.25" customHeight="1">
      <c r="A296" s="95" t="s">
        <v>1468</v>
      </c>
      <c r="B296" s="96">
        <v>3</v>
      </c>
    </row>
    <row r="297" spans="1:2" s="84" customFormat="1" ht="14.25" customHeight="1">
      <c r="A297" s="92" t="s">
        <v>1469</v>
      </c>
      <c r="B297" s="94">
        <f>SUM(B298:B305)</f>
        <v>1111</v>
      </c>
    </row>
    <row r="298" spans="1:2" ht="14.25" customHeight="1">
      <c r="A298" s="95" t="s">
        <v>1307</v>
      </c>
      <c r="B298" s="96">
        <v>1035</v>
      </c>
    </row>
    <row r="299" spans="1:2" ht="14.25" customHeight="1">
      <c r="A299" s="95" t="s">
        <v>1308</v>
      </c>
      <c r="B299" s="96">
        <v>76</v>
      </c>
    </row>
    <row r="300" spans="1:2" ht="14.25" customHeight="1" hidden="1">
      <c r="A300" s="95" t="s">
        <v>1309</v>
      </c>
      <c r="B300" s="96"/>
    </row>
    <row r="301" spans="1:2" ht="14.25" customHeight="1" hidden="1">
      <c r="A301" s="95" t="s">
        <v>1470</v>
      </c>
      <c r="B301" s="96"/>
    </row>
    <row r="302" spans="1:2" ht="14.25" customHeight="1" hidden="1">
      <c r="A302" s="95" t="s">
        <v>1471</v>
      </c>
      <c r="B302" s="96"/>
    </row>
    <row r="303" spans="1:2" ht="14.25" customHeight="1" hidden="1">
      <c r="A303" s="95" t="s">
        <v>1472</v>
      </c>
      <c r="B303" s="96"/>
    </row>
    <row r="304" spans="1:2" ht="14.25" customHeight="1" hidden="1">
      <c r="A304" s="95" t="s">
        <v>1316</v>
      </c>
      <c r="B304" s="96"/>
    </row>
    <row r="305" spans="1:2" ht="14.25" customHeight="1" hidden="1">
      <c r="A305" s="95" t="s">
        <v>1473</v>
      </c>
      <c r="B305" s="96"/>
    </row>
    <row r="306" spans="1:2" s="84" customFormat="1" ht="14.25" customHeight="1">
      <c r="A306" s="92" t="s">
        <v>1474</v>
      </c>
      <c r="B306" s="94">
        <f>SUM(B307:B321)</f>
        <v>427</v>
      </c>
    </row>
    <row r="307" spans="1:2" ht="14.25" customHeight="1">
      <c r="A307" s="95" t="s">
        <v>1307</v>
      </c>
      <c r="B307" s="96">
        <v>400</v>
      </c>
    </row>
    <row r="308" spans="1:2" ht="14.25" customHeight="1" hidden="1">
      <c r="A308" s="95" t="s">
        <v>1308</v>
      </c>
      <c r="B308" s="96"/>
    </row>
    <row r="309" spans="1:2" ht="14.25" customHeight="1" hidden="1">
      <c r="A309" s="95" t="s">
        <v>1309</v>
      </c>
      <c r="B309" s="96"/>
    </row>
    <row r="310" spans="1:2" ht="14.25" customHeight="1" hidden="1">
      <c r="A310" s="95" t="s">
        <v>1475</v>
      </c>
      <c r="B310" s="96"/>
    </row>
    <row r="311" spans="1:2" ht="14.25" customHeight="1" hidden="1">
      <c r="A311" s="95" t="s">
        <v>1476</v>
      </c>
      <c r="B311" s="96"/>
    </row>
    <row r="312" spans="1:2" ht="14.25" customHeight="1" hidden="1">
      <c r="A312" s="95" t="s">
        <v>1477</v>
      </c>
      <c r="B312" s="96"/>
    </row>
    <row r="313" spans="1:2" ht="14.25" customHeight="1" hidden="1">
      <c r="A313" s="95" t="s">
        <v>1478</v>
      </c>
      <c r="B313" s="96"/>
    </row>
    <row r="314" spans="1:2" ht="14.25" customHeight="1" hidden="1">
      <c r="A314" s="95" t="s">
        <v>1479</v>
      </c>
      <c r="B314" s="96"/>
    </row>
    <row r="315" spans="1:2" ht="14.25" customHeight="1" hidden="1">
      <c r="A315" s="95" t="s">
        <v>1480</v>
      </c>
      <c r="B315" s="96"/>
    </row>
    <row r="316" spans="1:2" ht="14.25" customHeight="1" hidden="1">
      <c r="A316" s="95" t="s">
        <v>1481</v>
      </c>
      <c r="B316" s="96"/>
    </row>
    <row r="317" spans="1:2" ht="14.25" customHeight="1" hidden="1">
      <c r="A317" s="95" t="s">
        <v>1482</v>
      </c>
      <c r="B317" s="96"/>
    </row>
    <row r="318" spans="1:2" ht="14.25" customHeight="1" hidden="1">
      <c r="A318" s="95" t="s">
        <v>1483</v>
      </c>
      <c r="B318" s="96"/>
    </row>
    <row r="319" spans="1:2" ht="14.25" customHeight="1" hidden="1">
      <c r="A319" s="95" t="s">
        <v>1349</v>
      </c>
      <c r="B319" s="96"/>
    </row>
    <row r="320" spans="1:2" ht="14.25" customHeight="1">
      <c r="A320" s="95" t="s">
        <v>1316</v>
      </c>
      <c r="B320" s="96">
        <v>27</v>
      </c>
    </row>
    <row r="321" spans="1:2" ht="13.5" customHeight="1" hidden="1">
      <c r="A321" s="95" t="s">
        <v>1484</v>
      </c>
      <c r="B321" s="96"/>
    </row>
    <row r="322" spans="1:2" ht="14.25" customHeight="1" hidden="1">
      <c r="A322" s="95" t="s">
        <v>1485</v>
      </c>
      <c r="B322" s="96"/>
    </row>
    <row r="323" spans="1:2" ht="14.25" customHeight="1" hidden="1">
      <c r="A323" s="95" t="s">
        <v>1307</v>
      </c>
      <c r="B323" s="96"/>
    </row>
    <row r="324" spans="1:2" ht="14.25" customHeight="1" hidden="1">
      <c r="A324" s="95" t="s">
        <v>1308</v>
      </c>
      <c r="B324" s="96"/>
    </row>
    <row r="325" spans="1:2" ht="14.25" customHeight="1" hidden="1">
      <c r="A325" s="95" t="s">
        <v>1309</v>
      </c>
      <c r="B325" s="96"/>
    </row>
    <row r="326" spans="1:2" ht="14.25" customHeight="1" hidden="1">
      <c r="A326" s="95" t="s">
        <v>1486</v>
      </c>
      <c r="B326" s="96"/>
    </row>
    <row r="327" spans="1:2" ht="14.25" customHeight="1" hidden="1">
      <c r="A327" s="95" t="s">
        <v>1487</v>
      </c>
      <c r="B327" s="96"/>
    </row>
    <row r="328" spans="1:2" ht="14.25" customHeight="1" hidden="1">
      <c r="A328" s="95" t="s">
        <v>1488</v>
      </c>
      <c r="B328" s="96"/>
    </row>
    <row r="329" spans="1:2" ht="14.25" customHeight="1" hidden="1">
      <c r="A329" s="95" t="s">
        <v>1349</v>
      </c>
      <c r="B329" s="96"/>
    </row>
    <row r="330" spans="1:2" ht="14.25" customHeight="1" hidden="1">
      <c r="A330" s="95" t="s">
        <v>1316</v>
      </c>
      <c r="B330" s="96"/>
    </row>
    <row r="331" spans="1:2" ht="14.25" customHeight="1" hidden="1">
      <c r="A331" s="95" t="s">
        <v>1489</v>
      </c>
      <c r="B331" s="96"/>
    </row>
    <row r="332" spans="1:2" ht="14.25" customHeight="1" hidden="1">
      <c r="A332" s="95" t="s">
        <v>1490</v>
      </c>
      <c r="B332" s="96"/>
    </row>
    <row r="333" spans="1:2" ht="14.25" customHeight="1" hidden="1">
      <c r="A333" s="95" t="s">
        <v>1307</v>
      </c>
      <c r="B333" s="96"/>
    </row>
    <row r="334" spans="1:2" ht="14.25" customHeight="1" hidden="1">
      <c r="A334" s="95" t="s">
        <v>1308</v>
      </c>
      <c r="B334" s="96"/>
    </row>
    <row r="335" spans="1:2" ht="14.25" customHeight="1" hidden="1">
      <c r="A335" s="95" t="s">
        <v>1309</v>
      </c>
      <c r="B335" s="96"/>
    </row>
    <row r="336" spans="1:2" ht="14.25" customHeight="1" hidden="1">
      <c r="A336" s="95" t="s">
        <v>1491</v>
      </c>
      <c r="B336" s="96"/>
    </row>
    <row r="337" spans="1:2" ht="14.25" customHeight="1" hidden="1">
      <c r="A337" s="95" t="s">
        <v>1492</v>
      </c>
      <c r="B337" s="96"/>
    </row>
    <row r="338" spans="1:2" ht="14.25" customHeight="1" hidden="1">
      <c r="A338" s="95" t="s">
        <v>1493</v>
      </c>
      <c r="B338" s="96"/>
    </row>
    <row r="339" spans="1:2" ht="14.25" customHeight="1" hidden="1">
      <c r="A339" s="95" t="s">
        <v>1349</v>
      </c>
      <c r="B339" s="96"/>
    </row>
    <row r="340" spans="1:2" ht="14.25" customHeight="1" hidden="1">
      <c r="A340" s="95" t="s">
        <v>1316</v>
      </c>
      <c r="B340" s="96"/>
    </row>
    <row r="341" spans="1:2" ht="14.25" customHeight="1" hidden="1">
      <c r="A341" s="95" t="s">
        <v>1494</v>
      </c>
      <c r="B341" s="96"/>
    </row>
    <row r="342" spans="1:2" ht="14.25" customHeight="1" hidden="1">
      <c r="A342" s="95" t="s">
        <v>1495</v>
      </c>
      <c r="B342" s="96"/>
    </row>
    <row r="343" spans="1:2" ht="14.25" customHeight="1" hidden="1">
      <c r="A343" s="95" t="s">
        <v>1307</v>
      </c>
      <c r="B343" s="96"/>
    </row>
    <row r="344" spans="1:2" ht="14.25" customHeight="1" hidden="1">
      <c r="A344" s="95" t="s">
        <v>1308</v>
      </c>
      <c r="B344" s="96"/>
    </row>
    <row r="345" spans="1:2" ht="14.25" customHeight="1" hidden="1">
      <c r="A345" s="95" t="s">
        <v>1309</v>
      </c>
      <c r="B345" s="96"/>
    </row>
    <row r="346" spans="1:2" ht="14.25" customHeight="1" hidden="1">
      <c r="A346" s="95" t="s">
        <v>1496</v>
      </c>
      <c r="B346" s="96"/>
    </row>
    <row r="347" spans="1:2" ht="14.25" customHeight="1" hidden="1">
      <c r="A347" s="95" t="s">
        <v>1497</v>
      </c>
      <c r="B347" s="96"/>
    </row>
    <row r="348" spans="1:2" ht="14.25" customHeight="1" hidden="1">
      <c r="A348" s="95" t="s">
        <v>1316</v>
      </c>
      <c r="B348" s="96"/>
    </row>
    <row r="349" spans="1:2" ht="14.25" customHeight="1" hidden="1">
      <c r="A349" s="95" t="s">
        <v>1498</v>
      </c>
      <c r="B349" s="96"/>
    </row>
    <row r="350" spans="1:2" ht="14.25" customHeight="1" hidden="1">
      <c r="A350" s="95" t="s">
        <v>1499</v>
      </c>
      <c r="B350" s="96"/>
    </row>
    <row r="351" spans="1:2" ht="14.25" customHeight="1" hidden="1">
      <c r="A351" s="95" t="s">
        <v>1307</v>
      </c>
      <c r="B351" s="96"/>
    </row>
    <row r="352" spans="1:2" ht="14.25" customHeight="1" hidden="1">
      <c r="A352" s="95" t="s">
        <v>1308</v>
      </c>
      <c r="B352" s="96"/>
    </row>
    <row r="353" spans="1:2" ht="14.25" customHeight="1" hidden="1">
      <c r="A353" s="95" t="s">
        <v>1349</v>
      </c>
      <c r="B353" s="96"/>
    </row>
    <row r="354" spans="1:2" ht="14.25" customHeight="1" hidden="1">
      <c r="A354" s="95" t="s">
        <v>1500</v>
      </c>
      <c r="B354" s="96"/>
    </row>
    <row r="355" spans="1:2" ht="14.25" customHeight="1" hidden="1">
      <c r="A355" s="95" t="s">
        <v>1501</v>
      </c>
      <c r="B355" s="96"/>
    </row>
    <row r="356" spans="1:2" ht="14.25" customHeight="1" hidden="1">
      <c r="A356" s="95" t="s">
        <v>1502</v>
      </c>
      <c r="B356" s="96"/>
    </row>
    <row r="357" spans="1:2" ht="14.25" customHeight="1" hidden="1">
      <c r="A357" s="95" t="s">
        <v>1503</v>
      </c>
      <c r="B357" s="96"/>
    </row>
    <row r="358" spans="1:2" s="84" customFormat="1" ht="14.25" customHeight="1">
      <c r="A358" s="92" t="s">
        <v>278</v>
      </c>
      <c r="B358" s="94">
        <f>B359+B364+B410</f>
        <v>13081</v>
      </c>
    </row>
    <row r="359" spans="1:2" s="84" customFormat="1" ht="14.25" customHeight="1">
      <c r="A359" s="92" t="s">
        <v>1504</v>
      </c>
      <c r="B359" s="94">
        <f>SUM(B360:B363)</f>
        <v>816</v>
      </c>
    </row>
    <row r="360" spans="1:2" ht="14.25" customHeight="1">
      <c r="A360" s="95" t="s">
        <v>1307</v>
      </c>
      <c r="B360" s="96">
        <v>110</v>
      </c>
    </row>
    <row r="361" spans="1:2" ht="14.25" customHeight="1" hidden="1">
      <c r="A361" s="95" t="s">
        <v>1308</v>
      </c>
      <c r="B361" s="96"/>
    </row>
    <row r="362" spans="1:2" ht="14.25" customHeight="1" hidden="1">
      <c r="A362" s="95" t="s">
        <v>1309</v>
      </c>
      <c r="B362" s="96"/>
    </row>
    <row r="363" spans="1:2" ht="15" customHeight="1">
      <c r="A363" s="95" t="s">
        <v>1505</v>
      </c>
      <c r="B363" s="96">
        <v>706</v>
      </c>
    </row>
    <row r="364" spans="1:2" s="84" customFormat="1" ht="14.25" customHeight="1">
      <c r="A364" s="92" t="s">
        <v>1506</v>
      </c>
      <c r="B364" s="94">
        <f>SUM(B365:B372)</f>
        <v>11992</v>
      </c>
    </row>
    <row r="365" spans="1:2" ht="14.25" customHeight="1">
      <c r="A365" s="95" t="s">
        <v>1507</v>
      </c>
      <c r="B365" s="96">
        <v>273</v>
      </c>
    </row>
    <row r="366" spans="1:2" ht="14.25" customHeight="1">
      <c r="A366" s="95" t="s">
        <v>1508</v>
      </c>
      <c r="B366" s="96">
        <v>5833</v>
      </c>
    </row>
    <row r="367" spans="1:2" ht="14.25" customHeight="1">
      <c r="A367" s="95" t="s">
        <v>1509</v>
      </c>
      <c r="B367" s="96">
        <v>4403</v>
      </c>
    </row>
    <row r="368" spans="1:2" ht="14.25" customHeight="1">
      <c r="A368" s="95" t="s">
        <v>1510</v>
      </c>
      <c r="B368" s="96">
        <v>1483</v>
      </c>
    </row>
    <row r="369" spans="1:2" ht="14.25" customHeight="1" hidden="1">
      <c r="A369" s="95" t="s">
        <v>1511</v>
      </c>
      <c r="B369" s="96"/>
    </row>
    <row r="370" spans="1:2" ht="14.25" customHeight="1" hidden="1">
      <c r="A370" s="95" t="s">
        <v>1512</v>
      </c>
      <c r="B370" s="96"/>
    </row>
    <row r="371" spans="1:2" ht="14.25" customHeight="1" hidden="1">
      <c r="A371" s="95" t="s">
        <v>1513</v>
      </c>
      <c r="B371" s="96"/>
    </row>
    <row r="372" spans="1:2" ht="14.25" customHeight="1" hidden="1">
      <c r="A372" s="95" t="s">
        <v>1514</v>
      </c>
      <c r="B372" s="96"/>
    </row>
    <row r="373" spans="1:2" ht="14.25" customHeight="1" hidden="1">
      <c r="A373" s="95" t="s">
        <v>1515</v>
      </c>
      <c r="B373" s="96"/>
    </row>
    <row r="374" spans="1:2" ht="14.25" customHeight="1" hidden="1">
      <c r="A374" s="95" t="s">
        <v>1516</v>
      </c>
      <c r="B374" s="96"/>
    </row>
    <row r="375" spans="1:2" ht="14.25" customHeight="1" hidden="1">
      <c r="A375" s="95" t="s">
        <v>1517</v>
      </c>
      <c r="B375" s="96"/>
    </row>
    <row r="376" spans="1:2" ht="14.25" customHeight="1" hidden="1">
      <c r="A376" s="95" t="s">
        <v>1518</v>
      </c>
      <c r="B376" s="96"/>
    </row>
    <row r="377" spans="1:2" ht="14.25" customHeight="1" hidden="1">
      <c r="A377" s="95" t="s">
        <v>1519</v>
      </c>
      <c r="B377" s="96"/>
    </row>
    <row r="378" spans="1:2" ht="14.25" customHeight="1" hidden="1">
      <c r="A378" s="95" t="s">
        <v>1520</v>
      </c>
      <c r="B378" s="96"/>
    </row>
    <row r="379" spans="1:2" ht="14.25" customHeight="1" hidden="1">
      <c r="A379" s="95" t="s">
        <v>1521</v>
      </c>
      <c r="B379" s="96"/>
    </row>
    <row r="380" spans="1:2" ht="14.25" customHeight="1" hidden="1">
      <c r="A380" s="95" t="s">
        <v>1522</v>
      </c>
      <c r="B380" s="96"/>
    </row>
    <row r="381" spans="1:2" ht="14.25" customHeight="1" hidden="1">
      <c r="A381" s="95" t="s">
        <v>1523</v>
      </c>
      <c r="B381" s="96"/>
    </row>
    <row r="382" spans="1:2" ht="14.25" customHeight="1" hidden="1">
      <c r="A382" s="95" t="s">
        <v>1524</v>
      </c>
      <c r="B382" s="96"/>
    </row>
    <row r="383" spans="1:2" ht="14.25" customHeight="1" hidden="1">
      <c r="A383" s="95" t="s">
        <v>1525</v>
      </c>
      <c r="B383" s="96"/>
    </row>
    <row r="384" spans="1:2" ht="14.25" customHeight="1" hidden="1">
      <c r="A384" s="95" t="s">
        <v>1526</v>
      </c>
      <c r="B384" s="96"/>
    </row>
    <row r="385" spans="1:2" ht="14.25" customHeight="1" hidden="1">
      <c r="A385" s="95" t="s">
        <v>1527</v>
      </c>
      <c r="B385" s="96"/>
    </row>
    <row r="386" spans="1:2" ht="14.25" customHeight="1" hidden="1">
      <c r="A386" s="95" t="s">
        <v>1528</v>
      </c>
      <c r="B386" s="96"/>
    </row>
    <row r="387" spans="1:2" ht="14.25" customHeight="1" hidden="1">
      <c r="A387" s="95" t="s">
        <v>1529</v>
      </c>
      <c r="B387" s="96"/>
    </row>
    <row r="388" spans="1:2" ht="14.25" customHeight="1" hidden="1">
      <c r="A388" s="95" t="s">
        <v>1530</v>
      </c>
      <c r="B388" s="96"/>
    </row>
    <row r="389" spans="1:2" ht="14.25" customHeight="1" hidden="1">
      <c r="A389" s="95" t="s">
        <v>1531</v>
      </c>
      <c r="B389" s="96"/>
    </row>
    <row r="390" spans="1:2" ht="14.25" customHeight="1" hidden="1">
      <c r="A390" s="95" t="s">
        <v>1532</v>
      </c>
      <c r="B390" s="96"/>
    </row>
    <row r="391" spans="1:2" ht="14.25" customHeight="1" hidden="1">
      <c r="A391" s="95" t="s">
        <v>1533</v>
      </c>
      <c r="B391" s="96"/>
    </row>
    <row r="392" spans="1:2" ht="14.25" customHeight="1" hidden="1">
      <c r="A392" s="95" t="s">
        <v>1534</v>
      </c>
      <c r="B392" s="96"/>
    </row>
    <row r="393" spans="1:2" ht="14.25" customHeight="1" hidden="1">
      <c r="A393" s="95" t="s">
        <v>1535</v>
      </c>
      <c r="B393" s="96"/>
    </row>
    <row r="394" spans="1:2" ht="14.25" customHeight="1" hidden="1">
      <c r="A394" s="95" t="s">
        <v>1536</v>
      </c>
      <c r="B394" s="96"/>
    </row>
    <row r="395" spans="1:2" ht="14.25" customHeight="1" hidden="1">
      <c r="A395" s="95" t="s">
        <v>1537</v>
      </c>
      <c r="B395" s="96"/>
    </row>
    <row r="396" spans="1:2" ht="14.25" customHeight="1" hidden="1">
      <c r="A396" s="95" t="s">
        <v>1538</v>
      </c>
      <c r="B396" s="96"/>
    </row>
    <row r="397" spans="1:2" ht="14.25" customHeight="1" hidden="1">
      <c r="A397" s="95" t="s">
        <v>1539</v>
      </c>
      <c r="B397" s="96"/>
    </row>
    <row r="398" spans="1:2" ht="14.25" customHeight="1" hidden="1">
      <c r="A398" s="95" t="s">
        <v>1540</v>
      </c>
      <c r="B398" s="96"/>
    </row>
    <row r="399" spans="1:2" ht="14.25" customHeight="1" hidden="1">
      <c r="A399" s="95" t="s">
        <v>1541</v>
      </c>
      <c r="B399" s="96"/>
    </row>
    <row r="400" spans="1:2" ht="14.25" customHeight="1" hidden="1">
      <c r="A400" s="95" t="s">
        <v>1542</v>
      </c>
      <c r="B400" s="96"/>
    </row>
    <row r="401" spans="1:2" ht="14.25" customHeight="1" hidden="1">
      <c r="A401" s="95" t="s">
        <v>1543</v>
      </c>
      <c r="B401" s="96"/>
    </row>
    <row r="402" spans="1:2" ht="14.25" customHeight="1" hidden="1">
      <c r="A402" s="95" t="s">
        <v>1544</v>
      </c>
      <c r="B402" s="96"/>
    </row>
    <row r="403" spans="1:2" ht="14.25" customHeight="1" hidden="1">
      <c r="A403" s="95" t="s">
        <v>1545</v>
      </c>
      <c r="B403" s="96"/>
    </row>
    <row r="404" spans="1:2" ht="14.25" customHeight="1" hidden="1">
      <c r="A404" s="95" t="s">
        <v>1546</v>
      </c>
      <c r="B404" s="96"/>
    </row>
    <row r="405" spans="1:2" ht="14.25" customHeight="1" hidden="1">
      <c r="A405" s="95" t="s">
        <v>1547</v>
      </c>
      <c r="B405" s="96"/>
    </row>
    <row r="406" spans="1:2" ht="14.25" customHeight="1" hidden="1">
      <c r="A406" s="95" t="s">
        <v>1548</v>
      </c>
      <c r="B406" s="96"/>
    </row>
    <row r="407" spans="1:2" ht="14.25" customHeight="1" hidden="1">
      <c r="A407" s="95" t="s">
        <v>1549</v>
      </c>
      <c r="B407" s="96"/>
    </row>
    <row r="408" spans="1:2" ht="14.25" customHeight="1" hidden="1">
      <c r="A408" s="95" t="s">
        <v>1550</v>
      </c>
      <c r="B408" s="96"/>
    </row>
    <row r="409" spans="1:2" ht="14.25" customHeight="1" hidden="1">
      <c r="A409" s="95" t="s">
        <v>1551</v>
      </c>
      <c r="B409" s="96"/>
    </row>
    <row r="410" spans="1:2" ht="14.25" customHeight="1">
      <c r="A410" s="92" t="s">
        <v>1552</v>
      </c>
      <c r="B410" s="94">
        <v>273</v>
      </c>
    </row>
    <row r="411" spans="1:2" s="84" customFormat="1" ht="14.25" customHeight="1">
      <c r="A411" s="92" t="s">
        <v>330</v>
      </c>
      <c r="B411" s="94">
        <f>B412+B460</f>
        <v>118</v>
      </c>
    </row>
    <row r="412" spans="1:2" s="84" customFormat="1" ht="14.25" customHeight="1">
      <c r="A412" s="92" t="s">
        <v>1553</v>
      </c>
      <c r="B412" s="94">
        <f>SUM(B413:B416)</f>
        <v>108</v>
      </c>
    </row>
    <row r="413" spans="1:2" ht="14.25" customHeight="1">
      <c r="A413" s="95" t="s">
        <v>1307</v>
      </c>
      <c r="B413" s="96">
        <v>89</v>
      </c>
    </row>
    <row r="414" spans="1:2" ht="14.25" customHeight="1" hidden="1">
      <c r="A414" s="95" t="s">
        <v>1308</v>
      </c>
      <c r="B414" s="96"/>
    </row>
    <row r="415" spans="1:2" ht="14.25" customHeight="1" hidden="1">
      <c r="A415" s="95" t="s">
        <v>1309</v>
      </c>
      <c r="B415" s="96"/>
    </row>
    <row r="416" spans="1:2" ht="14.25" customHeight="1">
      <c r="A416" s="95" t="s">
        <v>1554</v>
      </c>
      <c r="B416" s="96">
        <v>19</v>
      </c>
    </row>
    <row r="417" spans="1:2" s="84" customFormat="1" ht="14.25" customHeight="1" hidden="1">
      <c r="A417" s="92" t="s">
        <v>1555</v>
      </c>
      <c r="B417" s="94"/>
    </row>
    <row r="418" spans="1:2" ht="14.25" customHeight="1" hidden="1">
      <c r="A418" s="95" t="s">
        <v>1556</v>
      </c>
      <c r="B418" s="96"/>
    </row>
    <row r="419" spans="1:2" ht="14.25" customHeight="1" hidden="1">
      <c r="A419" s="95" t="s">
        <v>1557</v>
      </c>
      <c r="B419" s="96"/>
    </row>
    <row r="420" spans="1:2" ht="14.25" customHeight="1" hidden="1">
      <c r="A420" s="95" t="s">
        <v>1558</v>
      </c>
      <c r="B420" s="96"/>
    </row>
    <row r="421" spans="1:2" ht="14.25" customHeight="1" hidden="1">
      <c r="A421" s="95" t="s">
        <v>1559</v>
      </c>
      <c r="B421" s="96"/>
    </row>
    <row r="422" spans="1:2" ht="14.25" customHeight="1" hidden="1">
      <c r="A422" s="95" t="s">
        <v>1560</v>
      </c>
      <c r="B422" s="96"/>
    </row>
    <row r="423" spans="1:2" ht="14.25" customHeight="1" hidden="1">
      <c r="A423" s="95" t="s">
        <v>1561</v>
      </c>
      <c r="B423" s="96"/>
    </row>
    <row r="424" spans="1:2" ht="14.25" customHeight="1" hidden="1">
      <c r="A424" s="95" t="s">
        <v>1562</v>
      </c>
      <c r="B424" s="96"/>
    </row>
    <row r="425" spans="1:2" ht="14.25" customHeight="1" hidden="1">
      <c r="A425" s="95" t="s">
        <v>1563</v>
      </c>
      <c r="B425" s="96"/>
    </row>
    <row r="426" spans="1:2" ht="14.25" customHeight="1" hidden="1">
      <c r="A426" s="95" t="s">
        <v>1556</v>
      </c>
      <c r="B426" s="96"/>
    </row>
    <row r="427" spans="1:2" ht="14.25" customHeight="1" hidden="1">
      <c r="A427" s="95" t="s">
        <v>1564</v>
      </c>
      <c r="B427" s="96"/>
    </row>
    <row r="428" spans="1:2" ht="14.25" customHeight="1" hidden="1">
      <c r="A428" s="95" t="s">
        <v>1565</v>
      </c>
      <c r="B428" s="96"/>
    </row>
    <row r="429" spans="1:2" ht="14.25" customHeight="1" hidden="1">
      <c r="A429" s="95" t="s">
        <v>1566</v>
      </c>
      <c r="B429" s="96"/>
    </row>
    <row r="430" spans="1:2" ht="14.25" customHeight="1" hidden="1">
      <c r="A430" s="95" t="s">
        <v>1567</v>
      </c>
      <c r="B430" s="96"/>
    </row>
    <row r="431" spans="1:2" ht="14.25" customHeight="1" hidden="1">
      <c r="A431" s="95" t="s">
        <v>1568</v>
      </c>
      <c r="B431" s="96"/>
    </row>
    <row r="432" spans="1:2" ht="14.25" customHeight="1" hidden="1">
      <c r="A432" s="95" t="s">
        <v>1556</v>
      </c>
      <c r="B432" s="96"/>
    </row>
    <row r="433" spans="1:2" ht="14.25" customHeight="1" hidden="1">
      <c r="A433" s="95" t="s">
        <v>1569</v>
      </c>
      <c r="B433" s="96"/>
    </row>
    <row r="434" spans="1:2" ht="14.25" customHeight="1" hidden="1">
      <c r="A434" s="95" t="s">
        <v>1570</v>
      </c>
      <c r="B434" s="96"/>
    </row>
    <row r="435" spans="1:2" ht="14.25" customHeight="1" hidden="1">
      <c r="A435" s="95" t="s">
        <v>1571</v>
      </c>
      <c r="B435" s="96"/>
    </row>
    <row r="436" spans="1:2" ht="14.25" customHeight="1" hidden="1">
      <c r="A436" s="95" t="s">
        <v>1556</v>
      </c>
      <c r="B436" s="96"/>
    </row>
    <row r="437" spans="1:2" ht="14.25" customHeight="1" hidden="1">
      <c r="A437" s="95" t="s">
        <v>1572</v>
      </c>
      <c r="B437" s="96"/>
    </row>
    <row r="438" spans="1:2" ht="14.25" customHeight="1" hidden="1">
      <c r="A438" s="95" t="s">
        <v>1573</v>
      </c>
      <c r="B438" s="96"/>
    </row>
    <row r="439" spans="1:2" ht="14.25" customHeight="1" hidden="1">
      <c r="A439" s="95" t="s">
        <v>1574</v>
      </c>
      <c r="B439" s="96"/>
    </row>
    <row r="440" spans="1:2" ht="14.25" customHeight="1" hidden="1">
      <c r="A440" s="95" t="s">
        <v>1575</v>
      </c>
      <c r="B440" s="96"/>
    </row>
    <row r="441" spans="1:2" ht="14.25" customHeight="1" hidden="1">
      <c r="A441" s="95" t="s">
        <v>1576</v>
      </c>
      <c r="B441" s="96"/>
    </row>
    <row r="442" spans="1:2" ht="14.25" customHeight="1" hidden="1">
      <c r="A442" s="95" t="s">
        <v>1577</v>
      </c>
      <c r="B442" s="96"/>
    </row>
    <row r="443" spans="1:2" ht="14.25" customHeight="1" hidden="1">
      <c r="A443" s="95" t="s">
        <v>1578</v>
      </c>
      <c r="B443" s="96"/>
    </row>
    <row r="444" spans="1:2" ht="14.25" customHeight="1" hidden="1">
      <c r="A444" s="95" t="s">
        <v>1579</v>
      </c>
      <c r="B444" s="96"/>
    </row>
    <row r="445" spans="1:2" ht="14.25" customHeight="1" hidden="1">
      <c r="A445" s="95" t="s">
        <v>1580</v>
      </c>
      <c r="B445" s="96"/>
    </row>
    <row r="446" spans="1:2" ht="14.25" customHeight="1" hidden="1">
      <c r="A446" s="95" t="s">
        <v>1556</v>
      </c>
      <c r="B446" s="96"/>
    </row>
    <row r="447" spans="1:2" ht="14.25" customHeight="1" hidden="1">
      <c r="A447" s="95" t="s">
        <v>1581</v>
      </c>
      <c r="B447" s="96"/>
    </row>
    <row r="448" spans="1:2" ht="14.25" customHeight="1" hidden="1">
      <c r="A448" s="95" t="s">
        <v>1582</v>
      </c>
      <c r="B448" s="96"/>
    </row>
    <row r="449" spans="1:2" ht="14.25" customHeight="1" hidden="1">
      <c r="A449" s="95" t="s">
        <v>1583</v>
      </c>
      <c r="B449" s="96"/>
    </row>
    <row r="450" spans="1:2" ht="14.25" customHeight="1" hidden="1">
      <c r="A450" s="95" t="s">
        <v>1584</v>
      </c>
      <c r="B450" s="96"/>
    </row>
    <row r="451" spans="1:2" ht="14.25" customHeight="1" hidden="1">
      <c r="A451" s="95" t="s">
        <v>1585</v>
      </c>
      <c r="B451" s="96"/>
    </row>
    <row r="452" spans="1:2" ht="14.25" customHeight="1" hidden="1">
      <c r="A452" s="95" t="s">
        <v>1586</v>
      </c>
      <c r="B452" s="96"/>
    </row>
    <row r="453" spans="1:2" ht="14.25" customHeight="1" hidden="1">
      <c r="A453" s="95" t="s">
        <v>1587</v>
      </c>
      <c r="B453" s="96"/>
    </row>
    <row r="454" spans="1:2" ht="14.25" customHeight="1" hidden="1">
      <c r="A454" s="95" t="s">
        <v>1588</v>
      </c>
      <c r="B454" s="96"/>
    </row>
    <row r="455" spans="1:2" ht="14.25" customHeight="1" hidden="1">
      <c r="A455" s="95" t="s">
        <v>1589</v>
      </c>
      <c r="B455" s="96"/>
    </row>
    <row r="456" spans="1:2" ht="14.25" customHeight="1" hidden="1">
      <c r="A456" s="95" t="s">
        <v>1590</v>
      </c>
      <c r="B456" s="96"/>
    </row>
    <row r="457" spans="1:2" ht="14.25" customHeight="1" hidden="1">
      <c r="A457" s="95" t="s">
        <v>1591</v>
      </c>
      <c r="B457" s="96"/>
    </row>
    <row r="458" spans="1:2" ht="14.25" customHeight="1" hidden="1">
      <c r="A458" s="95" t="s">
        <v>1592</v>
      </c>
      <c r="B458" s="96"/>
    </row>
    <row r="459" spans="1:2" ht="14.25" customHeight="1" hidden="1">
      <c r="A459" s="95" t="s">
        <v>1593</v>
      </c>
      <c r="B459" s="96"/>
    </row>
    <row r="460" spans="1:2" s="84" customFormat="1" ht="14.25" customHeight="1">
      <c r="A460" s="92" t="s">
        <v>1594</v>
      </c>
      <c r="B460" s="94">
        <f>SUM(B461:B464)</f>
        <v>10</v>
      </c>
    </row>
    <row r="461" spans="1:2" ht="14.25" customHeight="1" hidden="1">
      <c r="A461" s="95" t="s">
        <v>1595</v>
      </c>
      <c r="B461" s="96"/>
    </row>
    <row r="462" spans="1:2" ht="14.25" customHeight="1" hidden="1">
      <c r="A462" s="95" t="s">
        <v>1596</v>
      </c>
      <c r="B462" s="96"/>
    </row>
    <row r="463" spans="1:2" ht="14.25" customHeight="1" hidden="1">
      <c r="A463" s="95" t="s">
        <v>1597</v>
      </c>
      <c r="B463" s="96"/>
    </row>
    <row r="464" spans="1:2" ht="14.25" customHeight="1">
      <c r="A464" s="95" t="s">
        <v>1598</v>
      </c>
      <c r="B464" s="96">
        <v>10</v>
      </c>
    </row>
    <row r="465" spans="1:2" s="84" customFormat="1" ht="14.25" customHeight="1">
      <c r="A465" s="92" t="s">
        <v>379</v>
      </c>
      <c r="B465" s="94">
        <f>B466+B518</f>
        <v>412</v>
      </c>
    </row>
    <row r="466" spans="1:2" s="84" customFormat="1" ht="14.25" customHeight="1">
      <c r="A466" s="92" t="s">
        <v>1599</v>
      </c>
      <c r="B466" s="94">
        <f>SUM(B467:B481)</f>
        <v>399</v>
      </c>
    </row>
    <row r="467" spans="1:2" ht="14.25" customHeight="1">
      <c r="A467" s="95" t="s">
        <v>1307</v>
      </c>
      <c r="B467" s="96">
        <v>139</v>
      </c>
    </row>
    <row r="468" spans="1:2" ht="14.25" customHeight="1" hidden="1">
      <c r="A468" s="95" t="s">
        <v>1308</v>
      </c>
      <c r="B468" s="96"/>
    </row>
    <row r="469" spans="1:2" ht="14.25" customHeight="1" hidden="1">
      <c r="A469" s="95" t="s">
        <v>1309</v>
      </c>
      <c r="B469" s="96"/>
    </row>
    <row r="470" spans="1:2" ht="14.25" customHeight="1">
      <c r="A470" s="95" t="s">
        <v>1600</v>
      </c>
      <c r="B470" s="96">
        <v>74</v>
      </c>
    </row>
    <row r="471" spans="1:2" ht="14.25" customHeight="1" hidden="1">
      <c r="A471" s="95" t="s">
        <v>1601</v>
      </c>
      <c r="B471" s="96"/>
    </row>
    <row r="472" spans="1:2" ht="14.25" customHeight="1" hidden="1">
      <c r="A472" s="95" t="s">
        <v>1602</v>
      </c>
      <c r="B472" s="96"/>
    </row>
    <row r="473" spans="1:2" ht="14.25" customHeight="1" hidden="1">
      <c r="A473" s="95" t="s">
        <v>1603</v>
      </c>
      <c r="B473" s="96"/>
    </row>
    <row r="474" spans="1:2" ht="14.25" customHeight="1" hidden="1">
      <c r="A474" s="95" t="s">
        <v>1604</v>
      </c>
      <c r="B474" s="96"/>
    </row>
    <row r="475" spans="1:2" ht="14.25" customHeight="1">
      <c r="A475" s="95" t="s">
        <v>1605</v>
      </c>
      <c r="B475" s="96">
        <v>67</v>
      </c>
    </row>
    <row r="476" spans="1:2" ht="14.25" customHeight="1" hidden="1">
      <c r="A476" s="95" t="s">
        <v>1606</v>
      </c>
      <c r="B476" s="96"/>
    </row>
    <row r="477" spans="1:2" ht="14.25" customHeight="1" hidden="1">
      <c r="A477" s="95" t="s">
        <v>1607</v>
      </c>
      <c r="B477" s="96"/>
    </row>
    <row r="478" spans="1:2" ht="14.25" customHeight="1" hidden="1">
      <c r="A478" s="95" t="s">
        <v>1608</v>
      </c>
      <c r="B478" s="96"/>
    </row>
    <row r="479" spans="1:2" ht="14.25" customHeight="1" hidden="1">
      <c r="A479" s="95" t="s">
        <v>1609</v>
      </c>
      <c r="B479" s="96"/>
    </row>
    <row r="480" spans="1:2" ht="14.25" customHeight="1">
      <c r="A480" s="95" t="s">
        <v>1610</v>
      </c>
      <c r="B480" s="96">
        <v>106</v>
      </c>
    </row>
    <row r="481" spans="1:2" ht="14.25" customHeight="1">
      <c r="A481" s="95" t="s">
        <v>1611</v>
      </c>
      <c r="B481" s="96">
        <v>13</v>
      </c>
    </row>
    <row r="482" spans="1:2" s="84" customFormat="1" ht="14.25" customHeight="1" hidden="1">
      <c r="A482" s="92" t="s">
        <v>1612</v>
      </c>
      <c r="B482" s="94"/>
    </row>
    <row r="483" spans="1:2" ht="14.25" customHeight="1" hidden="1">
      <c r="A483" s="95" t="s">
        <v>1307</v>
      </c>
      <c r="B483" s="96"/>
    </row>
    <row r="484" spans="1:2" ht="14.25" customHeight="1" hidden="1">
      <c r="A484" s="95" t="s">
        <v>1308</v>
      </c>
      <c r="B484" s="96"/>
    </row>
    <row r="485" spans="1:2" ht="14.25" customHeight="1" hidden="1">
      <c r="A485" s="95" t="s">
        <v>1309</v>
      </c>
      <c r="B485" s="96"/>
    </row>
    <row r="486" spans="1:2" ht="14.25" customHeight="1" hidden="1">
      <c r="A486" s="95" t="s">
        <v>1613</v>
      </c>
      <c r="B486" s="96"/>
    </row>
    <row r="487" spans="1:2" ht="14.25" customHeight="1" hidden="1">
      <c r="A487" s="95" t="s">
        <v>1614</v>
      </c>
      <c r="B487" s="96"/>
    </row>
    <row r="488" spans="1:2" ht="14.25" customHeight="1" hidden="1">
      <c r="A488" s="95" t="s">
        <v>1615</v>
      </c>
      <c r="B488" s="96"/>
    </row>
    <row r="489" spans="1:2" ht="14.25" customHeight="1" hidden="1">
      <c r="A489" s="95" t="s">
        <v>1616</v>
      </c>
      <c r="B489" s="96"/>
    </row>
    <row r="490" spans="1:2" ht="14.25" customHeight="1" hidden="1">
      <c r="A490" s="95" t="s">
        <v>1617</v>
      </c>
      <c r="B490" s="96"/>
    </row>
    <row r="491" spans="1:2" ht="14.25" customHeight="1" hidden="1">
      <c r="A491" s="95" t="s">
        <v>1307</v>
      </c>
      <c r="B491" s="96"/>
    </row>
    <row r="492" spans="1:2" ht="15" customHeight="1" hidden="1">
      <c r="A492" s="95" t="s">
        <v>1308</v>
      </c>
      <c r="B492" s="96"/>
    </row>
    <row r="493" spans="1:2" ht="14.25" customHeight="1" hidden="1">
      <c r="A493" s="95" t="s">
        <v>1309</v>
      </c>
      <c r="B493" s="96"/>
    </row>
    <row r="494" spans="1:2" ht="14.25" customHeight="1" hidden="1">
      <c r="A494" s="95" t="s">
        <v>1618</v>
      </c>
      <c r="B494" s="96"/>
    </row>
    <row r="495" spans="1:2" ht="14.25" customHeight="1" hidden="1">
      <c r="A495" s="95" t="s">
        <v>1619</v>
      </c>
      <c r="B495" s="96"/>
    </row>
    <row r="496" spans="1:2" ht="14.25" customHeight="1" hidden="1">
      <c r="A496" s="95" t="s">
        <v>1620</v>
      </c>
      <c r="B496" s="96"/>
    </row>
    <row r="497" spans="1:2" ht="14.25" customHeight="1" hidden="1">
      <c r="A497" s="95" t="s">
        <v>1621</v>
      </c>
      <c r="B497" s="96"/>
    </row>
    <row r="498" spans="1:2" ht="14.25" customHeight="1" hidden="1">
      <c r="A498" s="95" t="s">
        <v>1622</v>
      </c>
      <c r="B498" s="96"/>
    </row>
    <row r="499" spans="1:2" ht="14.25" customHeight="1" hidden="1">
      <c r="A499" s="95" t="s">
        <v>1623</v>
      </c>
      <c r="B499" s="96"/>
    </row>
    <row r="500" spans="1:2" ht="14.25" customHeight="1" hidden="1">
      <c r="A500" s="95" t="s">
        <v>1624</v>
      </c>
      <c r="B500" s="96"/>
    </row>
    <row r="501" spans="1:2" ht="14.25" customHeight="1" hidden="1">
      <c r="A501" s="95" t="s">
        <v>1625</v>
      </c>
      <c r="B501" s="96"/>
    </row>
    <row r="502" spans="1:2" ht="14.25" customHeight="1" hidden="1">
      <c r="A502" s="95" t="s">
        <v>1307</v>
      </c>
      <c r="B502" s="96"/>
    </row>
    <row r="503" spans="1:2" ht="14.25" customHeight="1" hidden="1">
      <c r="A503" s="95" t="s">
        <v>1626</v>
      </c>
      <c r="B503" s="96"/>
    </row>
    <row r="504" spans="1:2" ht="14.25" customHeight="1" hidden="1">
      <c r="A504" s="95" t="s">
        <v>1309</v>
      </c>
      <c r="B504" s="96"/>
    </row>
    <row r="505" spans="1:2" ht="14.25" customHeight="1" hidden="1">
      <c r="A505" s="95" t="s">
        <v>1627</v>
      </c>
      <c r="B505" s="96"/>
    </row>
    <row r="506" spans="1:2" ht="14.25" customHeight="1" hidden="1">
      <c r="A506" s="95" t="s">
        <v>1628</v>
      </c>
      <c r="B506" s="96"/>
    </row>
    <row r="507" spans="1:2" ht="14.25" customHeight="1" hidden="1">
      <c r="A507" s="95" t="s">
        <v>1629</v>
      </c>
      <c r="B507" s="96"/>
    </row>
    <row r="508" spans="1:2" ht="14.25" customHeight="1" hidden="1">
      <c r="A508" s="95" t="s">
        <v>1630</v>
      </c>
      <c r="B508" s="96"/>
    </row>
    <row r="509" spans="1:2" ht="14.25" customHeight="1" hidden="1">
      <c r="A509" s="95" t="s">
        <v>1631</v>
      </c>
      <c r="B509" s="96"/>
    </row>
    <row r="510" spans="1:2" ht="14.25" customHeight="1" hidden="1">
      <c r="A510" s="95" t="s">
        <v>1632</v>
      </c>
      <c r="B510" s="96"/>
    </row>
    <row r="511" spans="1:2" ht="14.25" customHeight="1" hidden="1">
      <c r="A511" s="95" t="s">
        <v>1307</v>
      </c>
      <c r="B511" s="96"/>
    </row>
    <row r="512" spans="1:2" ht="14.25" customHeight="1" hidden="1">
      <c r="A512" s="95" t="s">
        <v>1308</v>
      </c>
      <c r="B512" s="96"/>
    </row>
    <row r="513" spans="1:2" ht="14.25" customHeight="1" hidden="1">
      <c r="A513" s="95" t="s">
        <v>1309</v>
      </c>
      <c r="B513" s="96"/>
    </row>
    <row r="514" spans="1:2" ht="14.25" customHeight="1" hidden="1">
      <c r="A514" s="95" t="s">
        <v>1633</v>
      </c>
      <c r="B514" s="96"/>
    </row>
    <row r="515" spans="1:2" ht="14.25" customHeight="1" hidden="1">
      <c r="A515" s="95" t="s">
        <v>1634</v>
      </c>
      <c r="B515" s="96"/>
    </row>
    <row r="516" spans="1:2" ht="14.25" customHeight="1" hidden="1">
      <c r="A516" s="95" t="s">
        <v>1635</v>
      </c>
      <c r="B516" s="96"/>
    </row>
    <row r="517" spans="1:2" ht="14.25" customHeight="1" hidden="1">
      <c r="A517" s="95" t="s">
        <v>1636</v>
      </c>
      <c r="B517" s="96"/>
    </row>
    <row r="518" spans="1:2" s="84" customFormat="1" ht="14.25" customHeight="1">
      <c r="A518" s="92" t="s">
        <v>1637</v>
      </c>
      <c r="B518" s="94">
        <f>SUM(B519:B521)</f>
        <v>13</v>
      </c>
    </row>
    <row r="519" spans="1:2" ht="14.25" customHeight="1" hidden="1">
      <c r="A519" s="95" t="s">
        <v>1638</v>
      </c>
      <c r="B519" s="96"/>
    </row>
    <row r="520" spans="1:2" ht="14.25" customHeight="1" hidden="1">
      <c r="A520" s="95" t="s">
        <v>1639</v>
      </c>
      <c r="B520" s="96"/>
    </row>
    <row r="521" spans="1:2" ht="14.25" customHeight="1">
      <c r="A521" s="95" t="s">
        <v>1640</v>
      </c>
      <c r="B521" s="96">
        <v>13</v>
      </c>
    </row>
    <row r="522" spans="1:2" s="84" customFormat="1" ht="14.25" customHeight="1">
      <c r="A522" s="92" t="s">
        <v>420</v>
      </c>
      <c r="B522" s="94">
        <f>B523+B537+B545+B547+B555+B559+B569+B577+B583+B591+B600+B605+B608+B611+B617+B629+B640</f>
        <v>6565</v>
      </c>
    </row>
    <row r="523" spans="1:2" s="84" customFormat="1" ht="14.25" customHeight="1">
      <c r="A523" s="92" t="s">
        <v>1641</v>
      </c>
      <c r="B523" s="94">
        <f>SUM(B524:B536)</f>
        <v>462</v>
      </c>
    </row>
    <row r="524" spans="1:2" ht="14.25" customHeight="1">
      <c r="A524" s="95" t="s">
        <v>1307</v>
      </c>
      <c r="B524" s="96">
        <v>179</v>
      </c>
    </row>
    <row r="525" spans="1:2" ht="14.25" customHeight="1" hidden="1">
      <c r="A525" s="95" t="s">
        <v>1308</v>
      </c>
      <c r="B525" s="96"/>
    </row>
    <row r="526" spans="1:2" ht="14.25" customHeight="1" hidden="1">
      <c r="A526" s="95" t="s">
        <v>1309</v>
      </c>
      <c r="B526" s="96"/>
    </row>
    <row r="527" spans="1:2" ht="14.25" customHeight="1" hidden="1">
      <c r="A527" s="95" t="s">
        <v>1642</v>
      </c>
      <c r="B527" s="96"/>
    </row>
    <row r="528" spans="1:2" ht="14.25" customHeight="1" hidden="1">
      <c r="A528" s="95" t="s">
        <v>1643</v>
      </c>
      <c r="B528" s="96"/>
    </row>
    <row r="529" spans="1:2" ht="14.25" customHeight="1" hidden="1">
      <c r="A529" s="95" t="s">
        <v>1644</v>
      </c>
      <c r="B529" s="96"/>
    </row>
    <row r="530" spans="1:2" ht="14.25" customHeight="1" hidden="1">
      <c r="A530" s="95" t="s">
        <v>1645</v>
      </c>
      <c r="B530" s="96"/>
    </row>
    <row r="531" spans="1:2" ht="14.25" customHeight="1" hidden="1">
      <c r="A531" s="95" t="s">
        <v>1349</v>
      </c>
      <c r="B531" s="96"/>
    </row>
    <row r="532" spans="1:2" ht="14.25">
      <c r="A532" s="95" t="s">
        <v>1646</v>
      </c>
      <c r="B532" s="96">
        <v>53</v>
      </c>
    </row>
    <row r="533" spans="1:2" ht="14.25" customHeight="1" hidden="1">
      <c r="A533" s="95" t="s">
        <v>1647</v>
      </c>
      <c r="B533" s="96"/>
    </row>
    <row r="534" spans="1:2" ht="14.25" customHeight="1" hidden="1">
      <c r="A534" s="95" t="s">
        <v>1648</v>
      </c>
      <c r="B534" s="96"/>
    </row>
    <row r="535" spans="1:2" ht="14.25" customHeight="1" hidden="1">
      <c r="A535" s="95" t="s">
        <v>1649</v>
      </c>
      <c r="B535" s="96"/>
    </row>
    <row r="536" spans="1:2" ht="14.25" customHeight="1">
      <c r="A536" s="95" t="s">
        <v>1650</v>
      </c>
      <c r="B536" s="96">
        <v>230</v>
      </c>
    </row>
    <row r="537" spans="1:2" s="84" customFormat="1" ht="14.25" customHeight="1">
      <c r="A537" s="92" t="s">
        <v>1651</v>
      </c>
      <c r="B537" s="94">
        <f>SUM(B538:B544)</f>
        <v>626</v>
      </c>
    </row>
    <row r="538" spans="1:2" ht="14.25" customHeight="1">
      <c r="A538" s="95" t="s">
        <v>1307</v>
      </c>
      <c r="B538" s="96">
        <v>354</v>
      </c>
    </row>
    <row r="539" spans="1:2" ht="14.25" customHeight="1" hidden="1">
      <c r="A539" s="95" t="s">
        <v>1308</v>
      </c>
      <c r="B539" s="96"/>
    </row>
    <row r="540" spans="1:2" ht="14.25" customHeight="1" hidden="1">
      <c r="A540" s="95" t="s">
        <v>1309</v>
      </c>
      <c r="B540" s="96"/>
    </row>
    <row r="541" spans="1:2" ht="14.25" customHeight="1" hidden="1">
      <c r="A541" s="95" t="s">
        <v>1652</v>
      </c>
      <c r="B541" s="96"/>
    </row>
    <row r="542" spans="1:2" ht="14.25" customHeight="1">
      <c r="A542" s="95" t="s">
        <v>1653</v>
      </c>
      <c r="B542" s="96">
        <v>1</v>
      </c>
    </row>
    <row r="543" spans="1:2" ht="14.25" customHeight="1" hidden="1">
      <c r="A543" s="95" t="s">
        <v>1654</v>
      </c>
      <c r="B543" s="96"/>
    </row>
    <row r="544" spans="1:2" ht="14.25" customHeight="1">
      <c r="A544" s="95" t="s">
        <v>1655</v>
      </c>
      <c r="B544" s="96">
        <v>271</v>
      </c>
    </row>
    <row r="545" spans="1:2" s="84" customFormat="1" ht="14.25" customHeight="1" hidden="1">
      <c r="A545" s="92" t="s">
        <v>1656</v>
      </c>
      <c r="B545" s="94"/>
    </row>
    <row r="546" spans="1:2" ht="14.25" customHeight="1" hidden="1">
      <c r="A546" s="95" t="s">
        <v>1657</v>
      </c>
      <c r="B546" s="96"/>
    </row>
    <row r="547" spans="1:2" s="84" customFormat="1" ht="14.25" customHeight="1">
      <c r="A547" s="92" t="s">
        <v>1658</v>
      </c>
      <c r="B547" s="94">
        <f>SUM(B548:B554)</f>
        <v>4083</v>
      </c>
    </row>
    <row r="548" spans="1:2" ht="14.25" customHeight="1">
      <c r="A548" s="95" t="s">
        <v>1659</v>
      </c>
      <c r="B548" s="96">
        <v>304</v>
      </c>
    </row>
    <row r="549" spans="1:2" ht="14.25" customHeight="1">
      <c r="A549" s="95" t="s">
        <v>1660</v>
      </c>
      <c r="B549" s="96">
        <v>957</v>
      </c>
    </row>
    <row r="550" spans="1:2" ht="14.25" customHeight="1" hidden="1">
      <c r="A550" s="95" t="s">
        <v>1661</v>
      </c>
      <c r="B550" s="96"/>
    </row>
    <row r="551" spans="1:2" ht="14.25" customHeight="1">
      <c r="A551" s="95" t="s">
        <v>1662</v>
      </c>
      <c r="B551" s="96">
        <v>2822</v>
      </c>
    </row>
    <row r="552" spans="1:2" ht="14.25" customHeight="1" hidden="1">
      <c r="A552" s="95" t="s">
        <v>1663</v>
      </c>
      <c r="B552" s="96"/>
    </row>
    <row r="553" spans="1:2" ht="14.25" customHeight="1" hidden="1">
      <c r="A553" s="95" t="s">
        <v>1664</v>
      </c>
      <c r="B553" s="96"/>
    </row>
    <row r="554" spans="1:2" ht="14.25" customHeight="1" hidden="1">
      <c r="A554" s="95" t="s">
        <v>1665</v>
      </c>
      <c r="B554" s="96"/>
    </row>
    <row r="555" spans="1:2" s="84" customFormat="1" ht="14.25" customHeight="1" hidden="1">
      <c r="A555" s="92" t="s">
        <v>1666</v>
      </c>
      <c r="B555" s="94"/>
    </row>
    <row r="556" spans="1:2" ht="14.25" customHeight="1" hidden="1">
      <c r="A556" s="95" t="s">
        <v>1667</v>
      </c>
      <c r="B556" s="96"/>
    </row>
    <row r="557" spans="1:2" ht="14.25" customHeight="1" hidden="1">
      <c r="A557" s="95" t="s">
        <v>1668</v>
      </c>
      <c r="B557" s="96"/>
    </row>
    <row r="558" spans="1:2" ht="14.25" customHeight="1" hidden="1">
      <c r="A558" s="95" t="s">
        <v>1669</v>
      </c>
      <c r="B558" s="96"/>
    </row>
    <row r="559" spans="1:2" s="84" customFormat="1" ht="14.25" customHeight="1">
      <c r="A559" s="92" t="s">
        <v>1670</v>
      </c>
      <c r="B559" s="94">
        <f>SUM(B560:B568)</f>
        <v>5</v>
      </c>
    </row>
    <row r="560" spans="1:2" ht="14.25" customHeight="1" hidden="1">
      <c r="A560" s="95" t="s">
        <v>1671</v>
      </c>
      <c r="B560" s="96"/>
    </row>
    <row r="561" spans="1:2" ht="14.25" customHeight="1" hidden="1">
      <c r="A561" s="95" t="s">
        <v>1672</v>
      </c>
      <c r="B561" s="96"/>
    </row>
    <row r="562" spans="1:2" ht="14.25" customHeight="1" hidden="1">
      <c r="A562" s="95" t="s">
        <v>1673</v>
      </c>
      <c r="B562" s="96"/>
    </row>
    <row r="563" spans="1:2" ht="14.25" customHeight="1" hidden="1">
      <c r="A563" s="95" t="s">
        <v>1674</v>
      </c>
      <c r="B563" s="96"/>
    </row>
    <row r="564" spans="1:2" ht="14.25" customHeight="1" hidden="1">
      <c r="A564" s="95" t="s">
        <v>1675</v>
      </c>
      <c r="B564" s="96"/>
    </row>
    <row r="565" spans="1:2" ht="14.25" customHeight="1" hidden="1">
      <c r="A565" s="95" t="s">
        <v>1676</v>
      </c>
      <c r="B565" s="96"/>
    </row>
    <row r="566" spans="1:2" ht="14.25" customHeight="1" hidden="1">
      <c r="A566" s="95" t="s">
        <v>1677</v>
      </c>
      <c r="B566" s="96"/>
    </row>
    <row r="567" spans="1:2" ht="14.25" customHeight="1" hidden="1">
      <c r="A567" s="95" t="s">
        <v>1678</v>
      </c>
      <c r="B567" s="96"/>
    </row>
    <row r="568" spans="1:2" ht="14.25" customHeight="1">
      <c r="A568" s="95" t="s">
        <v>1679</v>
      </c>
      <c r="B568" s="96">
        <v>5</v>
      </c>
    </row>
    <row r="569" spans="1:2" s="84" customFormat="1" ht="14.25" customHeight="1">
      <c r="A569" s="92" t="s">
        <v>1680</v>
      </c>
      <c r="B569" s="94">
        <f>SUM(B571:B576)</f>
        <v>206</v>
      </c>
    </row>
    <row r="570" spans="1:2" ht="14.25" customHeight="1">
      <c r="A570" s="95" t="s">
        <v>1681</v>
      </c>
      <c r="B570" s="96">
        <v>1</v>
      </c>
    </row>
    <row r="571" spans="1:2" ht="14.25" customHeight="1">
      <c r="A571" s="95" t="s">
        <v>1682</v>
      </c>
      <c r="B571" s="96">
        <v>4</v>
      </c>
    </row>
    <row r="572" spans="1:2" ht="14.25" customHeight="1">
      <c r="A572" s="95" t="s">
        <v>1683</v>
      </c>
      <c r="B572" s="96">
        <v>3</v>
      </c>
    </row>
    <row r="573" spans="1:2" ht="14.25" customHeight="1" hidden="1">
      <c r="A573" s="95" t="s">
        <v>1684</v>
      </c>
      <c r="B573" s="96"/>
    </row>
    <row r="574" spans="1:2" ht="14.25" customHeight="1">
      <c r="A574" s="95" t="s">
        <v>1685</v>
      </c>
      <c r="B574" s="96">
        <v>144</v>
      </c>
    </row>
    <row r="575" spans="1:2" ht="14.25" customHeight="1" hidden="1">
      <c r="A575" s="95" t="s">
        <v>1686</v>
      </c>
      <c r="B575" s="96"/>
    </row>
    <row r="576" spans="1:2" ht="14.25" customHeight="1">
      <c r="A576" s="95" t="s">
        <v>1687</v>
      </c>
      <c r="B576" s="96">
        <v>55</v>
      </c>
    </row>
    <row r="577" spans="1:2" s="84" customFormat="1" ht="14.25" customHeight="1">
      <c r="A577" s="92" t="s">
        <v>1688</v>
      </c>
      <c r="B577" s="94">
        <f>SUM(B578:B581)</f>
        <v>51</v>
      </c>
    </row>
    <row r="578" spans="1:2" ht="14.25" customHeight="1">
      <c r="A578" s="95" t="s">
        <v>1689</v>
      </c>
      <c r="B578" s="96">
        <v>45</v>
      </c>
    </row>
    <row r="579" spans="1:2" ht="14.25" customHeight="1">
      <c r="A579" s="95" t="s">
        <v>1690</v>
      </c>
      <c r="B579" s="96">
        <v>6</v>
      </c>
    </row>
    <row r="580" spans="1:2" ht="14.25" customHeight="1" hidden="1">
      <c r="A580" s="95" t="s">
        <v>1691</v>
      </c>
      <c r="B580" s="96"/>
    </row>
    <row r="581" spans="1:2" ht="14.25" customHeight="1" hidden="1">
      <c r="A581" s="95" t="s">
        <v>1692</v>
      </c>
      <c r="B581" s="96"/>
    </row>
    <row r="582" spans="1:2" ht="14.25" customHeight="1" hidden="1">
      <c r="A582" s="95" t="s">
        <v>1693</v>
      </c>
      <c r="B582" s="96"/>
    </row>
    <row r="583" spans="1:2" s="84" customFormat="1" ht="14.25" customHeight="1">
      <c r="A583" s="92" t="s">
        <v>1694</v>
      </c>
      <c r="B583" s="94">
        <f>SUM(B584:B590)</f>
        <v>8</v>
      </c>
    </row>
    <row r="584" spans="1:2" ht="14.25" customHeight="1">
      <c r="A584" s="95" t="s">
        <v>1695</v>
      </c>
      <c r="B584" s="96">
        <v>8</v>
      </c>
    </row>
    <row r="585" spans="1:2" ht="14.25" customHeight="1" hidden="1">
      <c r="A585" s="95" t="s">
        <v>1696</v>
      </c>
      <c r="B585" s="96"/>
    </row>
    <row r="586" spans="1:2" ht="14.25" customHeight="1" hidden="1">
      <c r="A586" s="95" t="s">
        <v>1697</v>
      </c>
      <c r="B586" s="96"/>
    </row>
    <row r="587" spans="1:2" ht="14.25" customHeight="1" hidden="1">
      <c r="A587" s="95" t="s">
        <v>1698</v>
      </c>
      <c r="B587" s="96"/>
    </row>
    <row r="588" spans="1:2" ht="14.25" customHeight="1" hidden="1">
      <c r="A588" s="95" t="s">
        <v>1699</v>
      </c>
      <c r="B588" s="96"/>
    </row>
    <row r="589" spans="1:2" ht="14.25" customHeight="1" hidden="1">
      <c r="A589" s="95" t="s">
        <v>1700</v>
      </c>
      <c r="B589" s="96"/>
    </row>
    <row r="590" spans="1:2" ht="14.25" customHeight="1" hidden="1">
      <c r="A590" s="95" t="s">
        <v>1701</v>
      </c>
      <c r="B590" s="96"/>
    </row>
    <row r="591" spans="1:2" s="84" customFormat="1" ht="14.25" customHeight="1">
      <c r="A591" s="92" t="s">
        <v>1702</v>
      </c>
      <c r="B591" s="94">
        <f>SUM(B592:B599)</f>
        <v>307</v>
      </c>
    </row>
    <row r="592" spans="1:2" ht="14.25" customHeight="1">
      <c r="A592" s="95" t="s">
        <v>1307</v>
      </c>
      <c r="B592" s="96">
        <v>32</v>
      </c>
    </row>
    <row r="593" spans="1:2" ht="14.25" customHeight="1" hidden="1">
      <c r="A593" s="95" t="s">
        <v>1308</v>
      </c>
      <c r="B593" s="96"/>
    </row>
    <row r="594" spans="1:2" ht="14.25" customHeight="1" hidden="1">
      <c r="A594" s="95" t="s">
        <v>1309</v>
      </c>
      <c r="B594" s="96"/>
    </row>
    <row r="595" spans="1:2" ht="14.25" customHeight="1" hidden="1">
      <c r="A595" s="95" t="s">
        <v>1703</v>
      </c>
      <c r="B595" s="96"/>
    </row>
    <row r="596" spans="1:2" ht="14.25" customHeight="1">
      <c r="A596" s="95" t="s">
        <v>1704</v>
      </c>
      <c r="B596" s="96">
        <v>177</v>
      </c>
    </row>
    <row r="597" spans="1:2" ht="14.25" customHeight="1" hidden="1">
      <c r="A597" s="95" t="s">
        <v>1705</v>
      </c>
      <c r="B597" s="96"/>
    </row>
    <row r="598" spans="1:2" ht="14.25" customHeight="1">
      <c r="A598" s="95" t="s">
        <v>1706</v>
      </c>
      <c r="B598" s="96">
        <v>88</v>
      </c>
    </row>
    <row r="599" spans="1:2" ht="14.25" customHeight="1">
      <c r="A599" s="95" t="s">
        <v>1707</v>
      </c>
      <c r="B599" s="96">
        <v>10</v>
      </c>
    </row>
    <row r="600" spans="1:2" s="84" customFormat="1" ht="14.25" customHeight="1">
      <c r="A600" s="92" t="s">
        <v>1708</v>
      </c>
      <c r="B600" s="94">
        <f>B601+B602+B603+B604</f>
        <v>1</v>
      </c>
    </row>
    <row r="601" spans="1:2" ht="14.25" customHeight="1" hidden="1">
      <c r="A601" s="95" t="s">
        <v>1307</v>
      </c>
      <c r="B601" s="96"/>
    </row>
    <row r="602" spans="1:2" ht="14.25" customHeight="1" hidden="1">
      <c r="A602" s="95" t="s">
        <v>1308</v>
      </c>
      <c r="B602" s="96"/>
    </row>
    <row r="603" spans="1:2" ht="14.25" customHeight="1" hidden="1">
      <c r="A603" s="95" t="s">
        <v>1309</v>
      </c>
      <c r="B603" s="96"/>
    </row>
    <row r="604" spans="1:2" ht="14.25" customHeight="1">
      <c r="A604" s="95" t="s">
        <v>1709</v>
      </c>
      <c r="B604" s="96">
        <v>1</v>
      </c>
    </row>
    <row r="605" spans="1:2" s="84" customFormat="1" ht="14.25" customHeight="1">
      <c r="A605" s="92" t="s">
        <v>1710</v>
      </c>
      <c r="B605" s="94">
        <f>SUM(B606:B607)</f>
        <v>400</v>
      </c>
    </row>
    <row r="606" spans="1:2" ht="14.25" customHeight="1">
      <c r="A606" s="95" t="s">
        <v>1711</v>
      </c>
      <c r="B606" s="96">
        <v>300</v>
      </c>
    </row>
    <row r="607" spans="1:2" ht="14.25" customHeight="1">
      <c r="A607" s="95" t="s">
        <v>1712</v>
      </c>
      <c r="B607" s="96">
        <v>100</v>
      </c>
    </row>
    <row r="608" spans="1:2" s="84" customFormat="1" ht="14.25" customHeight="1">
      <c r="A608" s="92" t="s">
        <v>1713</v>
      </c>
      <c r="B608" s="94">
        <f>SUM(B609:B610)</f>
        <v>25</v>
      </c>
    </row>
    <row r="609" spans="1:2" ht="14.25" customHeight="1">
      <c r="A609" s="95" t="s">
        <v>1714</v>
      </c>
      <c r="B609" s="96">
        <v>15</v>
      </c>
    </row>
    <row r="610" spans="1:2" ht="14.25" customHeight="1">
      <c r="A610" s="95" t="s">
        <v>1715</v>
      </c>
      <c r="B610" s="96">
        <v>10</v>
      </c>
    </row>
    <row r="611" spans="1:2" s="84" customFormat="1" ht="14.25" customHeight="1">
      <c r="A611" s="92" t="s">
        <v>1716</v>
      </c>
      <c r="B611" s="94">
        <f>SUM(B612)</f>
        <v>15</v>
      </c>
    </row>
    <row r="612" spans="1:2" ht="14.25" customHeight="1">
      <c r="A612" s="95" t="s">
        <v>1717</v>
      </c>
      <c r="B612" s="96">
        <v>15</v>
      </c>
    </row>
    <row r="613" spans="1:2" ht="14.25" customHeight="1">
      <c r="A613" s="95" t="s">
        <v>1718</v>
      </c>
      <c r="B613" s="96">
        <v>6</v>
      </c>
    </row>
    <row r="614" spans="1:2" s="84" customFormat="1" ht="14.25" customHeight="1" hidden="1">
      <c r="A614" s="92" t="s">
        <v>1719</v>
      </c>
      <c r="B614" s="94"/>
    </row>
    <row r="615" spans="1:2" ht="14.25" customHeight="1" hidden="1">
      <c r="A615" s="95" t="s">
        <v>1720</v>
      </c>
      <c r="B615" s="96"/>
    </row>
    <row r="616" spans="1:2" ht="14.25" customHeight="1" hidden="1">
      <c r="A616" s="95" t="s">
        <v>1721</v>
      </c>
      <c r="B616" s="96"/>
    </row>
    <row r="617" spans="1:2" s="84" customFormat="1" ht="14.25" customHeight="1" hidden="1">
      <c r="A617" s="92" t="s">
        <v>1722</v>
      </c>
      <c r="B617" s="94"/>
    </row>
    <row r="618" spans="1:2" ht="14.25" customHeight="1" hidden="1">
      <c r="A618" s="95" t="s">
        <v>1723</v>
      </c>
      <c r="B618" s="96"/>
    </row>
    <row r="619" spans="1:2" ht="14.25" customHeight="1" hidden="1">
      <c r="A619" s="95" t="s">
        <v>1724</v>
      </c>
      <c r="B619" s="96"/>
    </row>
    <row r="620" spans="1:2" s="84" customFormat="1" ht="14.25" customHeight="1" hidden="1">
      <c r="A620" s="92" t="s">
        <v>1725</v>
      </c>
      <c r="B620" s="94"/>
    </row>
    <row r="621" spans="1:2" ht="14.25" customHeight="1" hidden="1">
      <c r="A621" s="95" t="s">
        <v>1726</v>
      </c>
      <c r="B621" s="96"/>
    </row>
    <row r="622" spans="1:2" ht="14.25" customHeight="1" hidden="1">
      <c r="A622" s="95" t="s">
        <v>1727</v>
      </c>
      <c r="B622" s="96"/>
    </row>
    <row r="623" spans="1:2" ht="14.25" customHeight="1" hidden="1">
      <c r="A623" s="95" t="s">
        <v>1728</v>
      </c>
      <c r="B623" s="96"/>
    </row>
    <row r="624" spans="1:2" ht="14.25" customHeight="1" hidden="1">
      <c r="A624" s="95" t="s">
        <v>1729</v>
      </c>
      <c r="B624" s="96"/>
    </row>
    <row r="625" spans="1:2" ht="14.25" customHeight="1" hidden="1">
      <c r="A625" s="95" t="s">
        <v>1730</v>
      </c>
      <c r="B625" s="96"/>
    </row>
    <row r="626" spans="1:2" ht="14.25" customHeight="1" hidden="1">
      <c r="A626" s="95" t="s">
        <v>1731</v>
      </c>
      <c r="B626" s="96"/>
    </row>
    <row r="627" spans="1:2" ht="14.25" customHeight="1" hidden="1">
      <c r="A627" s="95" t="s">
        <v>1732</v>
      </c>
      <c r="B627" s="96"/>
    </row>
    <row r="628" spans="1:2" ht="14.25" customHeight="1" hidden="1">
      <c r="A628" s="95" t="s">
        <v>1733</v>
      </c>
      <c r="B628" s="96"/>
    </row>
    <row r="629" spans="1:2" s="84" customFormat="1" ht="14.25" customHeight="1">
      <c r="A629" s="92" t="s">
        <v>1734</v>
      </c>
      <c r="B629" s="94">
        <f>SUM(B630:B636)</f>
        <v>374</v>
      </c>
    </row>
    <row r="630" spans="1:2" ht="14.25" customHeight="1">
      <c r="A630" s="95" t="s">
        <v>1307</v>
      </c>
      <c r="B630" s="96">
        <v>60</v>
      </c>
    </row>
    <row r="631" spans="1:2" ht="14.25" customHeight="1" hidden="1">
      <c r="A631" s="95" t="s">
        <v>1308</v>
      </c>
      <c r="B631" s="96"/>
    </row>
    <row r="632" spans="1:2" ht="14.25" customHeight="1" hidden="1">
      <c r="A632" s="95" t="s">
        <v>1309</v>
      </c>
      <c r="B632" s="96"/>
    </row>
    <row r="633" spans="1:2" ht="14.25" customHeight="1">
      <c r="A633" s="95" t="s">
        <v>1735</v>
      </c>
      <c r="B633" s="96">
        <v>10</v>
      </c>
    </row>
    <row r="634" spans="1:2" ht="14.25" customHeight="1" hidden="1">
      <c r="A634" s="95" t="s">
        <v>1736</v>
      </c>
      <c r="B634" s="96"/>
    </row>
    <row r="635" spans="1:2" ht="14.25" customHeight="1">
      <c r="A635" s="95" t="s">
        <v>1316</v>
      </c>
      <c r="B635" s="96">
        <v>21</v>
      </c>
    </row>
    <row r="636" spans="1:2" ht="14.25" customHeight="1">
      <c r="A636" s="95" t="s">
        <v>1737</v>
      </c>
      <c r="B636" s="96">
        <v>283</v>
      </c>
    </row>
    <row r="637" spans="1:2" s="84" customFormat="1" ht="14.25" customHeight="1" hidden="1">
      <c r="A637" s="92" t="s">
        <v>1738</v>
      </c>
      <c r="B637" s="94"/>
    </row>
    <row r="638" spans="1:2" ht="14.25" customHeight="1" hidden="1">
      <c r="A638" s="95" t="s">
        <v>1739</v>
      </c>
      <c r="B638" s="96"/>
    </row>
    <row r="639" spans="1:2" ht="14.25" customHeight="1" hidden="1">
      <c r="A639" s="95" t="s">
        <v>1740</v>
      </c>
      <c r="B639" s="96"/>
    </row>
    <row r="640" spans="1:2" s="84" customFormat="1" ht="14.25" customHeight="1">
      <c r="A640" s="92" t="s">
        <v>1741</v>
      </c>
      <c r="B640" s="94">
        <v>2</v>
      </c>
    </row>
    <row r="641" spans="1:2" s="84" customFormat="1" ht="14.25" customHeight="1">
      <c r="A641" s="92" t="s">
        <v>521</v>
      </c>
      <c r="B641" s="94">
        <f>B642+B647+B661+B665+B677+B680+B684+B689+B693+B697+B700+B709+B711</f>
        <v>5356</v>
      </c>
    </row>
    <row r="642" spans="1:2" s="84" customFormat="1" ht="14.25" customHeight="1">
      <c r="A642" s="92" t="s">
        <v>1742</v>
      </c>
      <c r="B642" s="94">
        <f>SUM(B643:B646)</f>
        <v>343</v>
      </c>
    </row>
    <row r="643" spans="1:2" ht="14.25" customHeight="1">
      <c r="A643" s="95" t="s">
        <v>1307</v>
      </c>
      <c r="B643" s="96">
        <v>299</v>
      </c>
    </row>
    <row r="644" spans="1:2" ht="14.25" customHeight="1" hidden="1">
      <c r="A644" s="95" t="s">
        <v>1308</v>
      </c>
      <c r="B644" s="96"/>
    </row>
    <row r="645" spans="1:2" ht="14.25" customHeight="1" hidden="1">
      <c r="A645" s="95" t="s">
        <v>1309</v>
      </c>
      <c r="B645" s="96"/>
    </row>
    <row r="646" spans="1:2" ht="14.25" customHeight="1">
      <c r="A646" s="95" t="s">
        <v>1743</v>
      </c>
      <c r="B646" s="96">
        <v>44</v>
      </c>
    </row>
    <row r="647" spans="1:2" s="84" customFormat="1" ht="14.25" customHeight="1">
      <c r="A647" s="92" t="s">
        <v>1744</v>
      </c>
      <c r="B647" s="94">
        <f>SUM(B648:B660)</f>
        <v>120</v>
      </c>
    </row>
    <row r="648" spans="1:2" ht="14.25" customHeight="1" hidden="1">
      <c r="A648" s="95" t="s">
        <v>1745</v>
      </c>
      <c r="B648" s="96"/>
    </row>
    <row r="649" spans="1:2" ht="14.25" customHeight="1" hidden="1">
      <c r="A649" s="95" t="s">
        <v>1746</v>
      </c>
      <c r="B649" s="96"/>
    </row>
    <row r="650" spans="1:2" ht="14.25" hidden="1">
      <c r="A650" s="95" t="s">
        <v>1747</v>
      </c>
      <c r="B650" s="96"/>
    </row>
    <row r="651" spans="1:2" ht="14.25" hidden="1">
      <c r="A651" s="95" t="s">
        <v>1748</v>
      </c>
      <c r="B651" s="96"/>
    </row>
    <row r="652" spans="1:2" ht="14.25" hidden="1">
      <c r="A652" s="95" t="s">
        <v>1749</v>
      </c>
      <c r="B652" s="96"/>
    </row>
    <row r="653" spans="1:2" ht="14.25">
      <c r="A653" s="95" t="s">
        <v>1750</v>
      </c>
      <c r="B653" s="96">
        <v>120</v>
      </c>
    </row>
    <row r="654" spans="1:2" ht="14.25" hidden="1">
      <c r="A654" s="95" t="s">
        <v>1751</v>
      </c>
      <c r="B654" s="96"/>
    </row>
    <row r="655" spans="1:2" ht="14.25" hidden="1">
      <c r="A655" s="95" t="s">
        <v>1752</v>
      </c>
      <c r="B655" s="96"/>
    </row>
    <row r="656" spans="1:2" ht="14.25" hidden="1">
      <c r="A656" s="95" t="s">
        <v>1753</v>
      </c>
      <c r="B656" s="96"/>
    </row>
    <row r="657" spans="1:2" ht="14.25" hidden="1">
      <c r="A657" s="95" t="s">
        <v>1754</v>
      </c>
      <c r="B657" s="96"/>
    </row>
    <row r="658" spans="1:2" ht="14.25" hidden="1">
      <c r="A658" s="95" t="s">
        <v>1755</v>
      </c>
      <c r="B658" s="96"/>
    </row>
    <row r="659" spans="1:2" ht="14.25" hidden="1">
      <c r="A659" s="95" t="s">
        <v>1756</v>
      </c>
      <c r="B659" s="96"/>
    </row>
    <row r="660" spans="1:2" ht="14.25" hidden="1">
      <c r="A660" s="95" t="s">
        <v>1757</v>
      </c>
      <c r="B660" s="96"/>
    </row>
    <row r="661" spans="1:2" s="84" customFormat="1" ht="14.25">
      <c r="A661" s="92" t="s">
        <v>1758</v>
      </c>
      <c r="B661" s="94">
        <f>SUM(B662:B664)</f>
        <v>1348</v>
      </c>
    </row>
    <row r="662" spans="1:2" ht="14.25">
      <c r="A662" s="95" t="s">
        <v>1759</v>
      </c>
      <c r="B662" s="96">
        <v>1210</v>
      </c>
    </row>
    <row r="663" spans="1:2" ht="14.25" hidden="1">
      <c r="A663" s="95" t="s">
        <v>1760</v>
      </c>
      <c r="B663" s="96"/>
    </row>
    <row r="664" spans="1:2" ht="14.25">
      <c r="A664" s="95" t="s">
        <v>1761</v>
      </c>
      <c r="B664" s="96">
        <v>138</v>
      </c>
    </row>
    <row r="665" spans="1:2" s="84" customFormat="1" ht="14.25">
      <c r="A665" s="92" t="s">
        <v>1762</v>
      </c>
      <c r="B665" s="94">
        <f>SUM(B666:B676)</f>
        <v>848</v>
      </c>
    </row>
    <row r="666" spans="1:2" ht="14.25">
      <c r="A666" s="95" t="s">
        <v>1763</v>
      </c>
      <c r="B666" s="96">
        <v>316</v>
      </c>
    </row>
    <row r="667" spans="1:2" ht="14.25" hidden="1">
      <c r="A667" s="95" t="s">
        <v>1764</v>
      </c>
      <c r="B667" s="96"/>
    </row>
    <row r="668" spans="1:2" ht="14.25">
      <c r="A668" s="95" t="s">
        <v>1765</v>
      </c>
      <c r="B668" s="96">
        <v>101</v>
      </c>
    </row>
    <row r="669" spans="1:2" ht="14.25" hidden="1">
      <c r="A669" s="95" t="s">
        <v>1766</v>
      </c>
      <c r="B669" s="96"/>
    </row>
    <row r="670" spans="1:2" ht="14.25" hidden="1">
      <c r="A670" s="95" t="s">
        <v>1767</v>
      </c>
      <c r="B670" s="96"/>
    </row>
    <row r="671" spans="1:2" ht="14.25" hidden="1">
      <c r="A671" s="95" t="s">
        <v>1768</v>
      </c>
      <c r="B671" s="96"/>
    </row>
    <row r="672" spans="1:2" ht="14.25">
      <c r="A672" s="95" t="s">
        <v>1769</v>
      </c>
      <c r="B672" s="96">
        <v>248</v>
      </c>
    </row>
    <row r="673" spans="1:2" ht="14.25">
      <c r="A673" s="95" t="s">
        <v>1770</v>
      </c>
      <c r="B673" s="96">
        <v>82</v>
      </c>
    </row>
    <row r="674" spans="1:2" ht="14.25">
      <c r="A674" s="95" t="s">
        <v>1771</v>
      </c>
      <c r="B674" s="96">
        <v>13</v>
      </c>
    </row>
    <row r="675" spans="1:2" ht="14.25">
      <c r="A675" s="95" t="s">
        <v>1772</v>
      </c>
      <c r="B675" s="96">
        <v>1</v>
      </c>
    </row>
    <row r="676" spans="1:2" ht="14.25">
      <c r="A676" s="95" t="s">
        <v>1773</v>
      </c>
      <c r="B676" s="96">
        <v>87</v>
      </c>
    </row>
    <row r="677" spans="1:2" s="84" customFormat="1" ht="14.25" hidden="1">
      <c r="A677" s="92" t="s">
        <v>1774</v>
      </c>
      <c r="B677" s="94"/>
    </row>
    <row r="678" spans="1:2" ht="14.25" hidden="1">
      <c r="A678" s="95" t="s">
        <v>1775</v>
      </c>
      <c r="B678" s="96"/>
    </row>
    <row r="679" spans="1:2" ht="14.25" hidden="1">
      <c r="A679" s="95" t="s">
        <v>1776</v>
      </c>
      <c r="B679" s="96"/>
    </row>
    <row r="680" spans="1:2" s="84" customFormat="1" ht="14.25">
      <c r="A680" s="92" t="s">
        <v>1777</v>
      </c>
      <c r="B680" s="94">
        <f>SUM(B681:B683)</f>
        <v>138</v>
      </c>
    </row>
    <row r="681" spans="1:2" ht="14.25" hidden="1">
      <c r="A681" s="95" t="s">
        <v>1778</v>
      </c>
      <c r="B681" s="96"/>
    </row>
    <row r="682" spans="1:2" ht="14.25">
      <c r="A682" s="95" t="s">
        <v>1779</v>
      </c>
      <c r="B682" s="96">
        <v>5</v>
      </c>
    </row>
    <row r="683" spans="1:2" ht="14.25">
      <c r="A683" s="95" t="s">
        <v>1780</v>
      </c>
      <c r="B683" s="96">
        <v>133</v>
      </c>
    </row>
    <row r="684" spans="1:2" s="84" customFormat="1" ht="14.25">
      <c r="A684" s="92" t="s">
        <v>1781</v>
      </c>
      <c r="B684" s="94">
        <f>SUM(B685:B688)</f>
        <v>2177</v>
      </c>
    </row>
    <row r="685" spans="1:2" ht="14.25">
      <c r="A685" s="95" t="s">
        <v>1782</v>
      </c>
      <c r="B685" s="96">
        <v>597</v>
      </c>
    </row>
    <row r="686" spans="1:2" ht="14.25">
      <c r="A686" s="95" t="s">
        <v>1783</v>
      </c>
      <c r="B686" s="96">
        <v>1358</v>
      </c>
    </row>
    <row r="687" spans="1:2" ht="14.25">
      <c r="A687" s="95" t="s">
        <v>1784</v>
      </c>
      <c r="B687" s="96">
        <v>222</v>
      </c>
    </row>
    <row r="688" spans="1:2" ht="14.25" hidden="1">
      <c r="A688" s="95" t="s">
        <v>1785</v>
      </c>
      <c r="B688" s="96"/>
    </row>
    <row r="689" spans="1:2" s="84" customFormat="1" ht="14.25" hidden="1">
      <c r="A689" s="92" t="s">
        <v>1786</v>
      </c>
      <c r="B689" s="94"/>
    </row>
    <row r="690" spans="1:2" ht="14.25" hidden="1">
      <c r="A690" s="95" t="s">
        <v>1787</v>
      </c>
      <c r="B690" s="96"/>
    </row>
    <row r="691" spans="1:2" ht="14.25" hidden="1">
      <c r="A691" s="95" t="s">
        <v>1788</v>
      </c>
      <c r="B691" s="96"/>
    </row>
    <row r="692" spans="1:2" ht="14.25" hidden="1">
      <c r="A692" s="95" t="s">
        <v>1789</v>
      </c>
      <c r="B692" s="96"/>
    </row>
    <row r="693" spans="1:2" s="84" customFormat="1" ht="14.25">
      <c r="A693" s="92" t="s">
        <v>1790</v>
      </c>
      <c r="B693" s="94">
        <f>SUM(B694)</f>
        <v>5</v>
      </c>
    </row>
    <row r="694" spans="1:2" ht="14.25">
      <c r="A694" s="95" t="s">
        <v>1791</v>
      </c>
      <c r="B694" s="96">
        <v>5</v>
      </c>
    </row>
    <row r="695" spans="1:2" ht="14.25" hidden="1">
      <c r="A695" s="95" t="s">
        <v>1792</v>
      </c>
      <c r="B695" s="96"/>
    </row>
    <row r="696" spans="1:2" ht="14.25" hidden="1">
      <c r="A696" s="95" t="s">
        <v>1793</v>
      </c>
      <c r="B696" s="96"/>
    </row>
    <row r="697" spans="1:2" s="84" customFormat="1" ht="14.25">
      <c r="A697" s="92" t="s">
        <v>1794</v>
      </c>
      <c r="B697" s="94">
        <f>SUM(B698)</f>
        <v>3</v>
      </c>
    </row>
    <row r="698" spans="1:2" ht="14.25">
      <c r="A698" s="95" t="s">
        <v>1795</v>
      </c>
      <c r="B698" s="96">
        <v>3</v>
      </c>
    </row>
    <row r="699" spans="1:2" ht="14.25" hidden="1">
      <c r="A699" s="95" t="s">
        <v>1796</v>
      </c>
      <c r="B699" s="96"/>
    </row>
    <row r="700" spans="1:2" s="84" customFormat="1" ht="14.25">
      <c r="A700" s="92" t="s">
        <v>1797</v>
      </c>
      <c r="B700" s="94">
        <f>SUM(B701:B708)</f>
        <v>374</v>
      </c>
    </row>
    <row r="701" spans="1:2" ht="14.25">
      <c r="A701" s="95" t="s">
        <v>1307</v>
      </c>
      <c r="B701" s="99">
        <v>169</v>
      </c>
    </row>
    <row r="702" spans="1:2" ht="14.25" hidden="1">
      <c r="A702" s="95" t="s">
        <v>1308</v>
      </c>
      <c r="B702" s="96"/>
    </row>
    <row r="703" spans="1:2" ht="14.25" hidden="1">
      <c r="A703" s="95" t="s">
        <v>1309</v>
      </c>
      <c r="B703" s="96"/>
    </row>
    <row r="704" spans="1:2" ht="14.25" hidden="1">
      <c r="A704" s="95" t="s">
        <v>1349</v>
      </c>
      <c r="B704" s="96"/>
    </row>
    <row r="705" spans="1:2" ht="14.25" hidden="1">
      <c r="A705" s="95" t="s">
        <v>1798</v>
      </c>
      <c r="B705" s="96"/>
    </row>
    <row r="706" spans="1:2" ht="14.25" hidden="1">
      <c r="A706" s="95" t="s">
        <v>1799</v>
      </c>
      <c r="B706" s="96"/>
    </row>
    <row r="707" spans="1:2" ht="14.25" hidden="1">
      <c r="A707" s="95" t="s">
        <v>1316</v>
      </c>
      <c r="B707" s="96"/>
    </row>
    <row r="708" spans="1:2" ht="14.25">
      <c r="A708" s="95" t="s">
        <v>1800</v>
      </c>
      <c r="B708" s="96">
        <v>205</v>
      </c>
    </row>
    <row r="709" spans="1:2" s="84" customFormat="1" ht="14.25" hidden="1">
      <c r="A709" s="92" t="s">
        <v>1801</v>
      </c>
      <c r="B709" s="94"/>
    </row>
    <row r="710" spans="1:2" ht="14.25" hidden="1">
      <c r="A710" s="95" t="s">
        <v>1802</v>
      </c>
      <c r="B710" s="96"/>
    </row>
    <row r="711" spans="1:2" s="84" customFormat="1" ht="14.25" hidden="1">
      <c r="A711" s="92" t="s">
        <v>1803</v>
      </c>
      <c r="B711" s="94"/>
    </row>
    <row r="712" spans="1:2" ht="14.25" hidden="1">
      <c r="A712" s="95" t="s">
        <v>1804</v>
      </c>
      <c r="B712" s="96"/>
    </row>
    <row r="713" spans="1:2" s="84" customFormat="1" ht="14.25">
      <c r="A713" s="92" t="s">
        <v>584</v>
      </c>
      <c r="B713" s="94">
        <f>B714+B785</f>
        <v>468</v>
      </c>
    </row>
    <row r="714" spans="1:2" s="84" customFormat="1" ht="14.25">
      <c r="A714" s="92" t="s">
        <v>1805</v>
      </c>
      <c r="B714" s="94">
        <f>SUM(B715:B723)</f>
        <v>468</v>
      </c>
    </row>
    <row r="715" spans="1:2" ht="14.25">
      <c r="A715" s="95" t="s">
        <v>1307</v>
      </c>
      <c r="B715" s="96">
        <v>317</v>
      </c>
    </row>
    <row r="716" spans="1:2" ht="14.25" hidden="1">
      <c r="A716" s="95" t="s">
        <v>1308</v>
      </c>
      <c r="B716" s="96"/>
    </row>
    <row r="717" spans="1:2" ht="12.75" customHeight="1" hidden="1">
      <c r="A717" s="95" t="s">
        <v>1309</v>
      </c>
      <c r="B717" s="96"/>
    </row>
    <row r="718" spans="1:2" ht="14.25" hidden="1">
      <c r="A718" s="95" t="s">
        <v>1806</v>
      </c>
      <c r="B718" s="96"/>
    </row>
    <row r="719" spans="1:2" ht="14.25" hidden="1">
      <c r="A719" s="95" t="s">
        <v>1807</v>
      </c>
      <c r="B719" s="96"/>
    </row>
    <row r="720" spans="1:2" ht="14.25" hidden="1">
      <c r="A720" s="95" t="s">
        <v>1808</v>
      </c>
      <c r="B720" s="96"/>
    </row>
    <row r="721" spans="1:2" ht="14.25" hidden="1">
      <c r="A721" s="95" t="s">
        <v>1809</v>
      </c>
      <c r="B721" s="96"/>
    </row>
    <row r="722" spans="1:2" ht="14.25" hidden="1">
      <c r="A722" s="95" t="s">
        <v>1810</v>
      </c>
      <c r="B722" s="96"/>
    </row>
    <row r="723" spans="1:2" ht="14.25">
      <c r="A723" s="95" t="s">
        <v>1811</v>
      </c>
      <c r="B723" s="96">
        <v>151</v>
      </c>
    </row>
    <row r="724" spans="1:2" ht="14.25" hidden="1">
      <c r="A724" s="95" t="s">
        <v>1812</v>
      </c>
      <c r="B724" s="96"/>
    </row>
    <row r="725" spans="1:2" ht="14.25" hidden="1">
      <c r="A725" s="95" t="s">
        <v>1813</v>
      </c>
      <c r="B725" s="96"/>
    </row>
    <row r="726" spans="1:2" ht="14.25" hidden="1">
      <c r="A726" s="95" t="s">
        <v>1814</v>
      </c>
      <c r="B726" s="96"/>
    </row>
    <row r="727" spans="1:2" ht="14.25" hidden="1">
      <c r="A727" s="95" t="s">
        <v>1815</v>
      </c>
      <c r="B727" s="96"/>
    </row>
    <row r="728" spans="1:2" ht="14.25" hidden="1">
      <c r="A728" s="95" t="s">
        <v>1816</v>
      </c>
      <c r="B728" s="96"/>
    </row>
    <row r="729" spans="1:2" ht="14.25" hidden="1">
      <c r="A729" s="95" t="s">
        <v>1817</v>
      </c>
      <c r="B729" s="96"/>
    </row>
    <row r="730" spans="1:2" ht="14.25" hidden="1">
      <c r="A730" s="95" t="s">
        <v>1818</v>
      </c>
      <c r="B730" s="96"/>
    </row>
    <row r="731" spans="1:2" ht="14.25" hidden="1">
      <c r="A731" s="95" t="s">
        <v>1819</v>
      </c>
      <c r="B731" s="96"/>
    </row>
    <row r="732" spans="1:2" ht="14.25" hidden="1">
      <c r="A732" s="95" t="s">
        <v>1820</v>
      </c>
      <c r="B732" s="96"/>
    </row>
    <row r="733" spans="1:2" ht="14.25" hidden="1">
      <c r="A733" s="95" t="s">
        <v>1821</v>
      </c>
      <c r="B733" s="96"/>
    </row>
    <row r="734" spans="1:2" ht="14.25" hidden="1">
      <c r="A734" s="95" t="s">
        <v>1822</v>
      </c>
      <c r="B734" s="96"/>
    </row>
    <row r="735" spans="1:2" ht="14.25" hidden="1">
      <c r="A735" s="95" t="s">
        <v>1823</v>
      </c>
      <c r="B735" s="96"/>
    </row>
    <row r="736" spans="1:2" ht="14.25" hidden="1">
      <c r="A736" s="95" t="s">
        <v>1824</v>
      </c>
      <c r="B736" s="96"/>
    </row>
    <row r="737" spans="1:2" ht="14.25" hidden="1">
      <c r="A737" s="95" t="s">
        <v>1825</v>
      </c>
      <c r="B737" s="96"/>
    </row>
    <row r="738" spans="1:2" ht="14.25" hidden="1">
      <c r="A738" s="95" t="s">
        <v>1826</v>
      </c>
      <c r="B738" s="96"/>
    </row>
    <row r="739" spans="1:2" ht="14.25" hidden="1">
      <c r="A739" s="95" t="s">
        <v>1827</v>
      </c>
      <c r="B739" s="96"/>
    </row>
    <row r="740" spans="1:2" ht="14.25" hidden="1">
      <c r="A740" s="95" t="s">
        <v>1828</v>
      </c>
      <c r="B740" s="96"/>
    </row>
    <row r="741" spans="1:2" ht="14.25" hidden="1">
      <c r="A741" s="95" t="s">
        <v>1829</v>
      </c>
      <c r="B741" s="96"/>
    </row>
    <row r="742" spans="1:2" ht="14.25" hidden="1">
      <c r="A742" s="95" t="s">
        <v>1830</v>
      </c>
      <c r="B742" s="96"/>
    </row>
    <row r="743" spans="1:2" ht="14.25" hidden="1">
      <c r="A743" s="95" t="s">
        <v>1831</v>
      </c>
      <c r="B743" s="96"/>
    </row>
    <row r="744" spans="1:2" ht="14.25" hidden="1">
      <c r="A744" s="95" t="s">
        <v>1832</v>
      </c>
      <c r="B744" s="96"/>
    </row>
    <row r="745" spans="1:2" ht="14.25" hidden="1">
      <c r="A745" s="95" t="s">
        <v>1833</v>
      </c>
      <c r="B745" s="96"/>
    </row>
    <row r="746" spans="1:2" ht="14.25" hidden="1">
      <c r="A746" s="95" t="s">
        <v>1834</v>
      </c>
      <c r="B746" s="96"/>
    </row>
    <row r="747" spans="1:2" ht="14.25" hidden="1">
      <c r="A747" s="95" t="s">
        <v>1835</v>
      </c>
      <c r="B747" s="96"/>
    </row>
    <row r="748" spans="1:2" ht="14.25" hidden="1">
      <c r="A748" s="95" t="s">
        <v>1836</v>
      </c>
      <c r="B748" s="96"/>
    </row>
    <row r="749" spans="1:2" ht="14.25" hidden="1">
      <c r="A749" s="95" t="s">
        <v>1837</v>
      </c>
      <c r="B749" s="96"/>
    </row>
    <row r="750" spans="1:2" ht="14.25" hidden="1">
      <c r="A750" s="95" t="s">
        <v>1838</v>
      </c>
      <c r="B750" s="96"/>
    </row>
    <row r="751" spans="1:2" ht="14.25" hidden="1">
      <c r="A751" s="95" t="s">
        <v>1839</v>
      </c>
      <c r="B751" s="96"/>
    </row>
    <row r="752" spans="1:2" ht="14.25" hidden="1">
      <c r="A752" s="95" t="s">
        <v>1840</v>
      </c>
      <c r="B752" s="96"/>
    </row>
    <row r="753" spans="1:2" ht="14.25" hidden="1">
      <c r="A753" s="95" t="s">
        <v>1841</v>
      </c>
      <c r="B753" s="96"/>
    </row>
    <row r="754" spans="1:2" ht="14.25" hidden="1">
      <c r="A754" s="95" t="s">
        <v>1842</v>
      </c>
      <c r="B754" s="96"/>
    </row>
    <row r="755" spans="1:2" ht="14.25" hidden="1">
      <c r="A755" s="95" t="s">
        <v>1843</v>
      </c>
      <c r="B755" s="96"/>
    </row>
    <row r="756" spans="1:2" ht="14.25" hidden="1">
      <c r="A756" s="95" t="s">
        <v>1844</v>
      </c>
      <c r="B756" s="96"/>
    </row>
    <row r="757" spans="1:2" ht="14.25" hidden="1">
      <c r="A757" s="95" t="s">
        <v>1845</v>
      </c>
      <c r="B757" s="96"/>
    </row>
    <row r="758" spans="1:2" ht="14.25" hidden="1">
      <c r="A758" s="95" t="s">
        <v>1846</v>
      </c>
      <c r="B758" s="96"/>
    </row>
    <row r="759" spans="1:2" ht="14.25" hidden="1">
      <c r="A759" s="95" t="s">
        <v>1847</v>
      </c>
      <c r="B759" s="96"/>
    </row>
    <row r="760" spans="1:2" ht="14.25" hidden="1">
      <c r="A760" s="95" t="s">
        <v>1848</v>
      </c>
      <c r="B760" s="96"/>
    </row>
    <row r="761" spans="1:2" ht="14.25" hidden="1">
      <c r="A761" s="95" t="s">
        <v>1849</v>
      </c>
      <c r="B761" s="96"/>
    </row>
    <row r="762" spans="1:2" ht="14.25" hidden="1">
      <c r="A762" s="95" t="s">
        <v>1850</v>
      </c>
      <c r="B762" s="96"/>
    </row>
    <row r="763" spans="1:2" ht="14.25" hidden="1">
      <c r="A763" s="95" t="s">
        <v>1851</v>
      </c>
      <c r="B763" s="96"/>
    </row>
    <row r="764" spans="1:2" ht="14.25" hidden="1">
      <c r="A764" s="95" t="s">
        <v>1852</v>
      </c>
      <c r="B764" s="96"/>
    </row>
    <row r="765" spans="1:2" ht="14.25" hidden="1">
      <c r="A765" s="95" t="s">
        <v>1853</v>
      </c>
      <c r="B765" s="96"/>
    </row>
    <row r="766" spans="1:2" ht="14.25" hidden="1">
      <c r="A766" s="95" t="s">
        <v>1854</v>
      </c>
      <c r="B766" s="96"/>
    </row>
    <row r="767" spans="1:2" ht="14.25" hidden="1">
      <c r="A767" s="95" t="s">
        <v>1855</v>
      </c>
      <c r="B767" s="96"/>
    </row>
    <row r="768" spans="1:2" ht="14.25" hidden="1">
      <c r="A768" s="95" t="s">
        <v>1856</v>
      </c>
      <c r="B768" s="96"/>
    </row>
    <row r="769" spans="1:2" ht="14.25" hidden="1">
      <c r="A769" s="95" t="s">
        <v>1857</v>
      </c>
      <c r="B769" s="96"/>
    </row>
    <row r="770" spans="1:2" ht="14.25" hidden="1">
      <c r="A770" s="95" t="s">
        <v>1858</v>
      </c>
      <c r="B770" s="96"/>
    </row>
    <row r="771" spans="1:2" ht="14.25" hidden="1">
      <c r="A771" s="95" t="s">
        <v>1307</v>
      </c>
      <c r="B771" s="96"/>
    </row>
    <row r="772" spans="1:2" ht="14.25" hidden="1">
      <c r="A772" s="95" t="s">
        <v>1308</v>
      </c>
      <c r="B772" s="96"/>
    </row>
    <row r="773" spans="1:2" ht="14.25" hidden="1">
      <c r="A773" s="95" t="s">
        <v>1309</v>
      </c>
      <c r="B773" s="96"/>
    </row>
    <row r="774" spans="1:2" ht="14.25" hidden="1">
      <c r="A774" s="95" t="s">
        <v>1859</v>
      </c>
      <c r="B774" s="96"/>
    </row>
    <row r="775" spans="1:2" ht="14.25" hidden="1">
      <c r="A775" s="95" t="s">
        <v>1860</v>
      </c>
      <c r="B775" s="96"/>
    </row>
    <row r="776" spans="1:2" ht="14.25" hidden="1">
      <c r="A776" s="95" t="s">
        <v>1861</v>
      </c>
      <c r="B776" s="96"/>
    </row>
    <row r="777" spans="1:2" ht="14.25" hidden="1">
      <c r="A777" s="95" t="s">
        <v>1862</v>
      </c>
      <c r="B777" s="96"/>
    </row>
    <row r="778" spans="1:2" ht="14.25" hidden="1">
      <c r="A778" s="95" t="s">
        <v>1863</v>
      </c>
      <c r="B778" s="96"/>
    </row>
    <row r="779" spans="1:2" ht="14.25" hidden="1">
      <c r="A779" s="95" t="s">
        <v>1864</v>
      </c>
      <c r="B779" s="96"/>
    </row>
    <row r="780" spans="1:2" ht="14.25" hidden="1">
      <c r="A780" s="95" t="s">
        <v>1865</v>
      </c>
      <c r="B780" s="96"/>
    </row>
    <row r="781" spans="1:2" ht="14.25" hidden="1">
      <c r="A781" s="95" t="s">
        <v>1349</v>
      </c>
      <c r="B781" s="96"/>
    </row>
    <row r="782" spans="1:2" ht="14.25" hidden="1">
      <c r="A782" s="95" t="s">
        <v>1866</v>
      </c>
      <c r="B782" s="96"/>
    </row>
    <row r="783" spans="1:2" ht="14.25" hidden="1">
      <c r="A783" s="95" t="s">
        <v>1316</v>
      </c>
      <c r="B783" s="96"/>
    </row>
    <row r="784" spans="1:2" ht="14.25" hidden="1">
      <c r="A784" s="95" t="s">
        <v>1867</v>
      </c>
      <c r="B784" s="96"/>
    </row>
    <row r="785" spans="1:2" ht="14.25" hidden="1">
      <c r="A785" s="95" t="s">
        <v>1868</v>
      </c>
      <c r="B785" s="96"/>
    </row>
    <row r="786" spans="1:2" s="84" customFormat="1" ht="14.25">
      <c r="A786" s="92" t="s">
        <v>655</v>
      </c>
      <c r="B786" s="94">
        <f>B787+B798+B799+B802+B803+B804</f>
        <v>1600</v>
      </c>
    </row>
    <row r="787" spans="1:2" s="84" customFormat="1" ht="14.25">
      <c r="A787" s="92" t="s">
        <v>1869</v>
      </c>
      <c r="B787" s="94">
        <f>SUM(B788:B797)</f>
        <v>1600</v>
      </c>
    </row>
    <row r="788" spans="1:2" ht="14.25">
      <c r="A788" s="95" t="s">
        <v>1307</v>
      </c>
      <c r="B788" s="96">
        <v>922</v>
      </c>
    </row>
    <row r="789" spans="1:2" ht="14.25">
      <c r="A789" s="95" t="s">
        <v>1308</v>
      </c>
      <c r="B789" s="96">
        <v>2</v>
      </c>
    </row>
    <row r="790" spans="1:2" ht="14.25" hidden="1">
      <c r="A790" s="95" t="s">
        <v>1309</v>
      </c>
      <c r="B790" s="96"/>
    </row>
    <row r="791" spans="1:2" ht="14.25" hidden="1">
      <c r="A791" s="95" t="s">
        <v>1870</v>
      </c>
      <c r="B791" s="96"/>
    </row>
    <row r="792" spans="1:2" ht="14.25" hidden="1">
      <c r="A792" s="95" t="s">
        <v>1871</v>
      </c>
      <c r="B792" s="96"/>
    </row>
    <row r="793" spans="1:2" ht="14.25" hidden="1">
      <c r="A793" s="95" t="s">
        <v>1872</v>
      </c>
      <c r="B793" s="96"/>
    </row>
    <row r="794" spans="1:2" ht="14.25" hidden="1">
      <c r="A794" s="95" t="s">
        <v>1873</v>
      </c>
      <c r="B794" s="96"/>
    </row>
    <row r="795" spans="1:2" ht="14.25" hidden="1">
      <c r="A795" s="95" t="s">
        <v>1874</v>
      </c>
      <c r="B795" s="96"/>
    </row>
    <row r="796" spans="1:2" ht="15.75" customHeight="1" hidden="1">
      <c r="A796" s="95" t="s">
        <v>1875</v>
      </c>
      <c r="B796" s="96"/>
    </row>
    <row r="797" spans="1:2" ht="14.25">
      <c r="A797" s="95" t="s">
        <v>1876</v>
      </c>
      <c r="B797" s="96">
        <v>676</v>
      </c>
    </row>
    <row r="798" spans="1:2" s="84" customFormat="1" ht="14.25" hidden="1">
      <c r="A798" s="92" t="s">
        <v>1877</v>
      </c>
      <c r="B798" s="94"/>
    </row>
    <row r="799" spans="1:2" s="84" customFormat="1" ht="14.25" hidden="1">
      <c r="A799" s="92" t="s">
        <v>1878</v>
      </c>
      <c r="B799" s="94"/>
    </row>
    <row r="800" spans="1:2" ht="14.25" hidden="1">
      <c r="A800" s="95" t="s">
        <v>1879</v>
      </c>
      <c r="B800" s="96"/>
    </row>
    <row r="801" spans="1:2" ht="14.25" hidden="1">
      <c r="A801" s="95" t="s">
        <v>1880</v>
      </c>
      <c r="B801" s="96"/>
    </row>
    <row r="802" spans="1:2" s="84" customFormat="1" ht="14.25" hidden="1">
      <c r="A802" s="92" t="s">
        <v>1881</v>
      </c>
      <c r="B802" s="94"/>
    </row>
    <row r="803" spans="1:2" s="84" customFormat="1" ht="14.25" hidden="1">
      <c r="A803" s="92" t="s">
        <v>1882</v>
      </c>
      <c r="B803" s="94"/>
    </row>
    <row r="804" spans="1:2" s="84" customFormat="1" ht="14.25" hidden="1">
      <c r="A804" s="92" t="s">
        <v>1883</v>
      </c>
      <c r="B804" s="94"/>
    </row>
    <row r="805" spans="1:2" s="84" customFormat="1" ht="14.25">
      <c r="A805" s="92" t="s">
        <v>675</v>
      </c>
      <c r="B805" s="94">
        <f>B806+B832+B857+B885</f>
        <v>1370</v>
      </c>
    </row>
    <row r="806" spans="1:2" s="84" customFormat="1" ht="15.75" customHeight="1">
      <c r="A806" s="92" t="s">
        <v>1884</v>
      </c>
      <c r="B806" s="94">
        <f>SUM(B807:B831)</f>
        <v>635</v>
      </c>
    </row>
    <row r="807" spans="1:2" ht="15.75" customHeight="1">
      <c r="A807" s="95" t="s">
        <v>1307</v>
      </c>
      <c r="B807" s="96">
        <v>331</v>
      </c>
    </row>
    <row r="808" spans="1:2" ht="15" customHeight="1" hidden="1">
      <c r="A808" s="95" t="s">
        <v>1308</v>
      </c>
      <c r="B808" s="96"/>
    </row>
    <row r="809" spans="1:2" ht="15" customHeight="1" hidden="1">
      <c r="A809" s="95" t="s">
        <v>1309</v>
      </c>
      <c r="B809" s="96"/>
    </row>
    <row r="810" spans="1:2" ht="17.25" customHeight="1">
      <c r="A810" s="95" t="s">
        <v>1316</v>
      </c>
      <c r="B810" s="96">
        <v>120</v>
      </c>
    </row>
    <row r="811" spans="1:2" ht="14.25" hidden="1">
      <c r="A811" s="95" t="s">
        <v>1885</v>
      </c>
      <c r="B811" s="96"/>
    </row>
    <row r="812" spans="1:2" ht="14.25" hidden="1">
      <c r="A812" s="95" t="s">
        <v>1886</v>
      </c>
      <c r="B812" s="96"/>
    </row>
    <row r="813" spans="1:2" ht="14.25">
      <c r="A813" s="95" t="s">
        <v>1887</v>
      </c>
      <c r="B813" s="96">
        <v>9</v>
      </c>
    </row>
    <row r="814" spans="1:2" ht="14.25" hidden="1">
      <c r="A814" s="95" t="s">
        <v>1888</v>
      </c>
      <c r="B814" s="96"/>
    </row>
    <row r="815" spans="1:2" ht="14.25" hidden="1">
      <c r="A815" s="95" t="s">
        <v>1889</v>
      </c>
      <c r="B815" s="96"/>
    </row>
    <row r="816" spans="1:2" ht="14.25" hidden="1">
      <c r="A816" s="95" t="s">
        <v>1890</v>
      </c>
      <c r="B816" s="96"/>
    </row>
    <row r="817" spans="1:2" ht="14.25" hidden="1">
      <c r="A817" s="95" t="s">
        <v>1891</v>
      </c>
      <c r="B817" s="96"/>
    </row>
    <row r="818" spans="1:2" ht="14.25" hidden="1">
      <c r="A818" s="95" t="s">
        <v>1892</v>
      </c>
      <c r="B818" s="96"/>
    </row>
    <row r="819" spans="1:2" ht="14.25" hidden="1">
      <c r="A819" s="95" t="s">
        <v>1893</v>
      </c>
      <c r="B819" s="96"/>
    </row>
    <row r="820" spans="1:2" ht="14.25" hidden="1">
      <c r="A820" s="95" t="s">
        <v>1894</v>
      </c>
      <c r="B820" s="96" t="s">
        <v>1895</v>
      </c>
    </row>
    <row r="821" spans="1:2" ht="14.25" hidden="1">
      <c r="A821" s="95" t="s">
        <v>1896</v>
      </c>
      <c r="B821" s="96"/>
    </row>
    <row r="822" spans="1:2" ht="14.25" hidden="1">
      <c r="A822" s="95" t="s">
        <v>1897</v>
      </c>
      <c r="B822" s="96"/>
    </row>
    <row r="823" spans="1:2" ht="14.25" hidden="1">
      <c r="A823" s="95" t="s">
        <v>1898</v>
      </c>
      <c r="B823" s="96"/>
    </row>
    <row r="824" spans="1:2" ht="14.25" hidden="1">
      <c r="A824" s="95" t="s">
        <v>1899</v>
      </c>
      <c r="B824" s="96"/>
    </row>
    <row r="825" spans="1:2" ht="14.25" hidden="1">
      <c r="A825" s="95" t="s">
        <v>1900</v>
      </c>
      <c r="B825" s="96"/>
    </row>
    <row r="826" spans="1:2" ht="14.25" hidden="1">
      <c r="A826" s="95" t="s">
        <v>1901</v>
      </c>
      <c r="B826" s="96"/>
    </row>
    <row r="827" spans="1:2" ht="14.25" hidden="1">
      <c r="A827" s="95" t="s">
        <v>1902</v>
      </c>
      <c r="B827" s="96"/>
    </row>
    <row r="828" spans="1:2" ht="14.25" hidden="1">
      <c r="A828" s="95" t="s">
        <v>1903</v>
      </c>
      <c r="B828" s="96"/>
    </row>
    <row r="829" spans="1:2" ht="14.25" hidden="1">
      <c r="A829" s="95" t="s">
        <v>1904</v>
      </c>
      <c r="B829" s="96"/>
    </row>
    <row r="830" spans="1:2" ht="14.25" hidden="1">
      <c r="A830" s="95" t="s">
        <v>1905</v>
      </c>
      <c r="B830" s="96"/>
    </row>
    <row r="831" spans="1:2" ht="14.25">
      <c r="A831" s="95" t="s">
        <v>1906</v>
      </c>
      <c r="B831" s="96">
        <v>175</v>
      </c>
    </row>
    <row r="832" spans="1:2" s="84" customFormat="1" ht="14.25">
      <c r="A832" s="92" t="s">
        <v>1907</v>
      </c>
      <c r="B832" s="94">
        <f>SUM(B833:B856)</f>
        <v>389</v>
      </c>
    </row>
    <row r="833" spans="1:2" ht="14.25">
      <c r="A833" s="95" t="s">
        <v>1307</v>
      </c>
      <c r="B833" s="96">
        <v>107</v>
      </c>
    </row>
    <row r="834" spans="1:2" ht="14.25" hidden="1">
      <c r="A834" s="95" t="s">
        <v>1308</v>
      </c>
      <c r="B834" s="96"/>
    </row>
    <row r="835" spans="1:2" ht="14.25" hidden="1">
      <c r="A835" s="95" t="s">
        <v>1309</v>
      </c>
      <c r="B835" s="96"/>
    </row>
    <row r="836" spans="1:2" ht="14.25">
      <c r="A836" s="95" t="s">
        <v>1908</v>
      </c>
      <c r="B836" s="96">
        <v>117</v>
      </c>
    </row>
    <row r="837" spans="1:2" ht="14.25">
      <c r="A837" s="95" t="s">
        <v>1909</v>
      </c>
      <c r="B837" s="96">
        <v>8</v>
      </c>
    </row>
    <row r="838" spans="1:2" ht="14.25" hidden="1">
      <c r="A838" s="95" t="s">
        <v>1910</v>
      </c>
      <c r="B838" s="96"/>
    </row>
    <row r="839" spans="1:2" ht="14.25" hidden="1">
      <c r="A839" s="95" t="s">
        <v>1911</v>
      </c>
      <c r="B839" s="96"/>
    </row>
    <row r="840" spans="1:2" ht="14.25" hidden="1">
      <c r="A840" s="95" t="s">
        <v>1912</v>
      </c>
      <c r="B840" s="96"/>
    </row>
    <row r="841" spans="1:2" ht="14.25" hidden="1">
      <c r="A841" s="95" t="s">
        <v>1913</v>
      </c>
      <c r="B841" s="96"/>
    </row>
    <row r="842" spans="1:2" ht="14.25" hidden="1">
      <c r="A842" s="95" t="s">
        <v>1914</v>
      </c>
      <c r="B842" s="96"/>
    </row>
    <row r="843" spans="1:2" ht="14.25" hidden="1">
      <c r="A843" s="95" t="s">
        <v>1915</v>
      </c>
      <c r="B843" s="96"/>
    </row>
    <row r="844" spans="1:2" ht="14.25" hidden="1">
      <c r="A844" s="95" t="s">
        <v>1916</v>
      </c>
      <c r="B844" s="96"/>
    </row>
    <row r="845" spans="1:2" ht="14.25">
      <c r="A845" s="95" t="s">
        <v>1917</v>
      </c>
      <c r="B845" s="96">
        <v>157</v>
      </c>
    </row>
    <row r="846" spans="1:2" ht="14.25" hidden="1">
      <c r="A846" s="95" t="s">
        <v>1918</v>
      </c>
      <c r="B846" s="96"/>
    </row>
    <row r="847" spans="1:2" ht="14.25" hidden="1">
      <c r="A847" s="95" t="s">
        <v>1919</v>
      </c>
      <c r="B847" s="96"/>
    </row>
    <row r="848" spans="1:2" ht="14.25" hidden="1">
      <c r="A848" s="95" t="s">
        <v>1920</v>
      </c>
      <c r="B848" s="96"/>
    </row>
    <row r="849" spans="1:2" ht="14.25" hidden="1">
      <c r="A849" s="95" t="s">
        <v>1921</v>
      </c>
      <c r="B849" s="96"/>
    </row>
    <row r="850" spans="1:2" ht="14.25" hidden="1">
      <c r="A850" s="95" t="s">
        <v>1922</v>
      </c>
      <c r="B850" s="96"/>
    </row>
    <row r="851" spans="1:2" ht="14.25" hidden="1">
      <c r="A851" s="95" t="s">
        <v>1923</v>
      </c>
      <c r="B851" s="96"/>
    </row>
    <row r="852" spans="1:2" ht="14.25" hidden="1">
      <c r="A852" s="95" t="s">
        <v>1917</v>
      </c>
      <c r="B852" s="96"/>
    </row>
    <row r="853" spans="1:2" ht="14.25" hidden="1">
      <c r="A853" s="95" t="s">
        <v>1924</v>
      </c>
      <c r="B853" s="96"/>
    </row>
    <row r="854" spans="1:2" ht="14.25" hidden="1">
      <c r="A854" s="95" t="s">
        <v>1925</v>
      </c>
      <c r="B854" s="96"/>
    </row>
    <row r="855" spans="1:2" ht="14.25" hidden="1">
      <c r="A855" s="95" t="s">
        <v>1891</v>
      </c>
      <c r="B855" s="96"/>
    </row>
    <row r="856" spans="1:2" ht="14.25" hidden="1">
      <c r="A856" s="95" t="s">
        <v>1926</v>
      </c>
      <c r="B856" s="96"/>
    </row>
    <row r="857" spans="1:2" s="84" customFormat="1" ht="14.25">
      <c r="A857" s="92" t="s">
        <v>1927</v>
      </c>
      <c r="B857" s="94">
        <f>SUM(B858:B884)</f>
        <v>346</v>
      </c>
    </row>
    <row r="858" spans="1:2" ht="14.25">
      <c r="A858" s="95" t="s">
        <v>1307</v>
      </c>
      <c r="B858" s="96">
        <v>84</v>
      </c>
    </row>
    <row r="859" spans="1:2" ht="14.25">
      <c r="A859" s="95" t="s">
        <v>1308</v>
      </c>
      <c r="B859" s="96">
        <v>10</v>
      </c>
    </row>
    <row r="860" spans="1:2" ht="14.25" hidden="1">
      <c r="A860" s="95" t="s">
        <v>1928</v>
      </c>
      <c r="B860" s="96"/>
    </row>
    <row r="861" spans="1:2" ht="14.25" hidden="1">
      <c r="A861" s="95" t="s">
        <v>1929</v>
      </c>
      <c r="B861" s="96"/>
    </row>
    <row r="862" spans="1:2" ht="14.25" hidden="1">
      <c r="A862" s="95" t="s">
        <v>1930</v>
      </c>
      <c r="B862" s="96"/>
    </row>
    <row r="863" spans="1:2" ht="14.25" hidden="1">
      <c r="A863" s="95" t="s">
        <v>1931</v>
      </c>
      <c r="B863" s="96"/>
    </row>
    <row r="864" spans="1:2" ht="14.25" hidden="1">
      <c r="A864" s="95" t="s">
        <v>1932</v>
      </c>
      <c r="B864" s="96"/>
    </row>
    <row r="865" spans="1:2" ht="14.25" hidden="1">
      <c r="A865" s="95" t="s">
        <v>1933</v>
      </c>
      <c r="B865" s="96"/>
    </row>
    <row r="866" spans="1:2" ht="14.25" hidden="1">
      <c r="A866" s="95" t="s">
        <v>1934</v>
      </c>
      <c r="B866" s="96"/>
    </row>
    <row r="867" spans="1:2" ht="14.25" hidden="1">
      <c r="A867" s="95" t="s">
        <v>1935</v>
      </c>
      <c r="B867" s="96"/>
    </row>
    <row r="868" spans="1:2" ht="14.25" hidden="1">
      <c r="A868" s="95" t="s">
        <v>1928</v>
      </c>
      <c r="B868" s="96"/>
    </row>
    <row r="869" spans="1:2" ht="14.25" hidden="1">
      <c r="A869" s="95" t="s">
        <v>1936</v>
      </c>
      <c r="B869" s="96"/>
    </row>
    <row r="870" spans="1:2" ht="14.25" hidden="1">
      <c r="A870" s="95" t="s">
        <v>1937</v>
      </c>
      <c r="B870" s="96"/>
    </row>
    <row r="871" spans="1:2" ht="14.25">
      <c r="A871" s="95" t="s">
        <v>1938</v>
      </c>
      <c r="B871" s="96">
        <v>24</v>
      </c>
    </row>
    <row r="872" spans="1:2" ht="14.25" hidden="1">
      <c r="A872" s="95" t="s">
        <v>1939</v>
      </c>
      <c r="B872" s="96"/>
    </row>
    <row r="873" spans="1:2" ht="14.25" hidden="1">
      <c r="A873" s="95" t="s">
        <v>1940</v>
      </c>
      <c r="B873" s="96"/>
    </row>
    <row r="874" spans="1:2" ht="14.25" hidden="1">
      <c r="A874" s="95" t="s">
        <v>1941</v>
      </c>
      <c r="B874" s="96"/>
    </row>
    <row r="875" spans="1:2" ht="14.25" hidden="1">
      <c r="A875" s="95" t="s">
        <v>1942</v>
      </c>
      <c r="B875" s="96"/>
    </row>
    <row r="876" spans="1:2" ht="14.25" hidden="1">
      <c r="A876" s="95" t="s">
        <v>1943</v>
      </c>
      <c r="B876" s="96"/>
    </row>
    <row r="877" spans="1:2" ht="14.25" hidden="1">
      <c r="A877" s="95" t="s">
        <v>1944</v>
      </c>
      <c r="B877" s="96"/>
    </row>
    <row r="878" spans="1:2" ht="14.25" hidden="1">
      <c r="A878" s="95" t="s">
        <v>1945</v>
      </c>
      <c r="B878" s="96"/>
    </row>
    <row r="879" spans="1:2" ht="14.25" hidden="1">
      <c r="A879" s="95" t="s">
        <v>1920</v>
      </c>
      <c r="B879" s="96"/>
    </row>
    <row r="880" spans="1:2" ht="14.25" hidden="1">
      <c r="A880" s="95" t="s">
        <v>1946</v>
      </c>
      <c r="B880" s="96"/>
    </row>
    <row r="881" spans="1:2" ht="14.25" hidden="1">
      <c r="A881" s="95" t="s">
        <v>1947</v>
      </c>
      <c r="B881" s="96"/>
    </row>
    <row r="882" spans="1:2" ht="14.25" hidden="1">
      <c r="A882" s="95" t="s">
        <v>1948</v>
      </c>
      <c r="B882" s="96"/>
    </row>
    <row r="883" spans="1:2" ht="14.25" hidden="1">
      <c r="A883" s="95" t="s">
        <v>1949</v>
      </c>
      <c r="B883" s="96"/>
    </row>
    <row r="884" spans="1:2" ht="14.25">
      <c r="A884" s="95" t="s">
        <v>1950</v>
      </c>
      <c r="B884" s="96">
        <v>228</v>
      </c>
    </row>
    <row r="885" spans="1:2" ht="14.25" hidden="1">
      <c r="A885" s="95" t="s">
        <v>1951</v>
      </c>
      <c r="B885" s="96"/>
    </row>
    <row r="886" spans="1:2" ht="14.25" hidden="1">
      <c r="A886" s="95" t="s">
        <v>1307</v>
      </c>
      <c r="B886" s="96"/>
    </row>
    <row r="887" spans="1:2" ht="14.25" hidden="1">
      <c r="A887" s="95" t="s">
        <v>1308</v>
      </c>
      <c r="B887" s="96"/>
    </row>
    <row r="888" spans="1:2" ht="14.25" hidden="1">
      <c r="A888" s="95" t="s">
        <v>1309</v>
      </c>
      <c r="B888" s="96"/>
    </row>
    <row r="889" spans="1:2" ht="14.25" hidden="1">
      <c r="A889" s="95" t="s">
        <v>1952</v>
      </c>
      <c r="B889" s="96"/>
    </row>
    <row r="890" spans="1:2" ht="14.25" hidden="1">
      <c r="A890" s="95" t="s">
        <v>1953</v>
      </c>
      <c r="B890" s="96"/>
    </row>
    <row r="891" spans="1:2" ht="14.25" hidden="1">
      <c r="A891" s="95" t="s">
        <v>1954</v>
      </c>
      <c r="B891" s="96"/>
    </row>
    <row r="892" spans="1:2" ht="14.25" hidden="1">
      <c r="A892" s="95" t="s">
        <v>1955</v>
      </c>
      <c r="B892" s="96"/>
    </row>
    <row r="893" spans="1:2" ht="14.25" hidden="1">
      <c r="A893" s="95" t="s">
        <v>1956</v>
      </c>
      <c r="B893" s="96"/>
    </row>
    <row r="894" spans="1:2" ht="14.25" hidden="1">
      <c r="A894" s="95" t="s">
        <v>1957</v>
      </c>
      <c r="B894" s="96"/>
    </row>
    <row r="895" spans="1:2" ht="14.25" hidden="1">
      <c r="A895" s="95" t="s">
        <v>1958</v>
      </c>
      <c r="B895" s="96"/>
    </row>
    <row r="896" spans="1:2" ht="14.25" hidden="1">
      <c r="A896" s="95" t="s">
        <v>1959</v>
      </c>
      <c r="B896" s="96"/>
    </row>
    <row r="897" spans="1:2" ht="14.25" hidden="1">
      <c r="A897" s="95" t="s">
        <v>1960</v>
      </c>
      <c r="B897" s="96"/>
    </row>
    <row r="898" spans="1:2" ht="14.25" hidden="1">
      <c r="A898" s="95" t="s">
        <v>1961</v>
      </c>
      <c r="B898" s="96"/>
    </row>
    <row r="899" spans="1:2" ht="14.25" hidden="1">
      <c r="A899" s="95" t="s">
        <v>1962</v>
      </c>
      <c r="B899" s="96"/>
    </row>
    <row r="900" spans="1:2" ht="14.25" hidden="1">
      <c r="A900" s="95" t="s">
        <v>1963</v>
      </c>
      <c r="B900" s="96"/>
    </row>
    <row r="901" spans="1:2" ht="14.25" hidden="1">
      <c r="A901" s="95" t="s">
        <v>1964</v>
      </c>
      <c r="B901" s="96"/>
    </row>
    <row r="902" spans="1:2" ht="14.25" hidden="1">
      <c r="A902" s="95" t="s">
        <v>1965</v>
      </c>
      <c r="B902" s="96"/>
    </row>
    <row r="903" spans="1:2" ht="14.25" hidden="1">
      <c r="A903" s="95" t="s">
        <v>1966</v>
      </c>
      <c r="B903" s="96"/>
    </row>
    <row r="904" spans="1:2" ht="14.25" hidden="1">
      <c r="A904" s="95" t="s">
        <v>1967</v>
      </c>
      <c r="B904" s="96"/>
    </row>
    <row r="905" spans="1:2" ht="14.25" hidden="1">
      <c r="A905" s="95" t="s">
        <v>1968</v>
      </c>
      <c r="B905" s="96"/>
    </row>
    <row r="906" spans="1:2" ht="14.25" hidden="1">
      <c r="A906" s="95" t="s">
        <v>1969</v>
      </c>
      <c r="B906" s="96"/>
    </row>
    <row r="907" spans="1:2" ht="14.25" hidden="1">
      <c r="A907" s="95" t="s">
        <v>1970</v>
      </c>
      <c r="B907" s="96"/>
    </row>
    <row r="908" spans="1:2" ht="14.25" hidden="1">
      <c r="A908" s="95" t="s">
        <v>1971</v>
      </c>
      <c r="B908" s="96"/>
    </row>
    <row r="909" spans="1:2" ht="14.25" hidden="1">
      <c r="A909" s="95" t="s">
        <v>1972</v>
      </c>
      <c r="B909" s="96"/>
    </row>
    <row r="910" spans="1:2" ht="14.25" hidden="1">
      <c r="A910" s="95" t="s">
        <v>1973</v>
      </c>
      <c r="B910" s="96"/>
    </row>
    <row r="911" spans="1:2" ht="14.25" hidden="1">
      <c r="A911" s="95" t="s">
        <v>1974</v>
      </c>
      <c r="B911" s="96"/>
    </row>
    <row r="912" spans="1:2" ht="14.25" hidden="1">
      <c r="A912" s="95" t="s">
        <v>1975</v>
      </c>
      <c r="B912" s="96"/>
    </row>
    <row r="913" spans="1:2" ht="14.25" hidden="1">
      <c r="A913" s="95" t="s">
        <v>1976</v>
      </c>
      <c r="B913" s="96"/>
    </row>
    <row r="914" spans="1:2" ht="14.25" hidden="1">
      <c r="A914" s="95" t="s">
        <v>1977</v>
      </c>
      <c r="B914" s="96"/>
    </row>
    <row r="915" spans="1:2" ht="14.25" hidden="1">
      <c r="A915" s="95" t="s">
        <v>1978</v>
      </c>
      <c r="B915" s="96"/>
    </row>
    <row r="916" spans="1:2" s="84" customFormat="1" ht="14.25" hidden="1">
      <c r="A916" s="92" t="s">
        <v>782</v>
      </c>
      <c r="B916" s="94"/>
    </row>
    <row r="917" spans="1:2" ht="14.25" hidden="1">
      <c r="A917" s="95" t="s">
        <v>1979</v>
      </c>
      <c r="B917" s="96"/>
    </row>
    <row r="918" spans="1:2" ht="14.25" hidden="1">
      <c r="A918" s="95" t="s">
        <v>1307</v>
      </c>
      <c r="B918" s="96"/>
    </row>
    <row r="919" spans="1:2" ht="14.25" hidden="1">
      <c r="A919" s="95" t="s">
        <v>1308</v>
      </c>
      <c r="B919" s="96"/>
    </row>
    <row r="920" spans="1:2" ht="14.25" hidden="1">
      <c r="A920" s="95" t="s">
        <v>1309</v>
      </c>
      <c r="B920" s="96"/>
    </row>
    <row r="921" spans="1:2" ht="14.25" hidden="1">
      <c r="A921" s="95" t="s">
        <v>1980</v>
      </c>
      <c r="B921" s="96"/>
    </row>
    <row r="922" spans="1:2" ht="14.25" hidden="1">
      <c r="A922" s="95" t="s">
        <v>1981</v>
      </c>
      <c r="B922" s="96"/>
    </row>
    <row r="923" spans="1:2" ht="14.25" hidden="1">
      <c r="A923" s="95" t="s">
        <v>1982</v>
      </c>
      <c r="B923" s="96"/>
    </row>
    <row r="924" spans="1:2" ht="14.25" hidden="1">
      <c r="A924" s="95" t="s">
        <v>1983</v>
      </c>
      <c r="B924" s="96"/>
    </row>
    <row r="925" spans="1:2" ht="14.25" hidden="1">
      <c r="A925" s="95" t="s">
        <v>1984</v>
      </c>
      <c r="B925" s="96"/>
    </row>
    <row r="926" spans="1:2" ht="14.25" hidden="1">
      <c r="A926" s="95" t="s">
        <v>1985</v>
      </c>
      <c r="B926" s="96"/>
    </row>
    <row r="927" spans="1:2" ht="14.25" hidden="1">
      <c r="A927" s="95" t="s">
        <v>1986</v>
      </c>
      <c r="B927" s="96"/>
    </row>
    <row r="928" spans="1:2" ht="14.25" hidden="1">
      <c r="A928" s="95" t="s">
        <v>1987</v>
      </c>
      <c r="B928" s="96"/>
    </row>
    <row r="929" spans="1:2" ht="14.25" hidden="1">
      <c r="A929" s="95" t="s">
        <v>1988</v>
      </c>
      <c r="B929" s="96"/>
    </row>
    <row r="930" spans="1:2" ht="14.25" hidden="1">
      <c r="A930" s="95" t="s">
        <v>1989</v>
      </c>
      <c r="B930" s="96"/>
    </row>
    <row r="931" spans="1:2" ht="14.25" hidden="1">
      <c r="A931" s="95" t="s">
        <v>1990</v>
      </c>
      <c r="B931" s="96"/>
    </row>
    <row r="932" spans="1:2" ht="14.25" hidden="1">
      <c r="A932" s="95" t="s">
        <v>1991</v>
      </c>
      <c r="B932" s="96"/>
    </row>
    <row r="933" spans="1:2" ht="14.25" hidden="1">
      <c r="A933" s="95" t="s">
        <v>1992</v>
      </c>
      <c r="B933" s="96"/>
    </row>
    <row r="934" spans="1:2" ht="14.25" hidden="1">
      <c r="A934" s="95" t="s">
        <v>1993</v>
      </c>
      <c r="B934" s="96"/>
    </row>
    <row r="935" spans="1:2" ht="14.25" hidden="1">
      <c r="A935" s="95" t="s">
        <v>1994</v>
      </c>
      <c r="B935" s="96"/>
    </row>
    <row r="936" spans="1:2" ht="14.25" hidden="1">
      <c r="A936" s="95" t="s">
        <v>1995</v>
      </c>
      <c r="B936" s="96"/>
    </row>
    <row r="937" spans="1:2" ht="14.25" hidden="1">
      <c r="A937" s="95" t="s">
        <v>1996</v>
      </c>
      <c r="B937" s="96"/>
    </row>
    <row r="938" spans="1:2" ht="14.25" hidden="1">
      <c r="A938" s="95" t="s">
        <v>1997</v>
      </c>
      <c r="B938" s="96"/>
    </row>
    <row r="939" spans="1:2" ht="14.25" hidden="1">
      <c r="A939" s="95" t="s">
        <v>1998</v>
      </c>
      <c r="B939" s="96"/>
    </row>
    <row r="940" spans="1:2" ht="14.25" hidden="1">
      <c r="A940" s="95" t="s">
        <v>1999</v>
      </c>
      <c r="B940" s="96"/>
    </row>
    <row r="941" spans="1:2" ht="14.25" hidden="1">
      <c r="A941" s="95" t="s">
        <v>1307</v>
      </c>
      <c r="B941" s="96"/>
    </row>
    <row r="942" spans="1:2" ht="14.25" hidden="1">
      <c r="A942" s="95" t="s">
        <v>1308</v>
      </c>
      <c r="B942" s="96"/>
    </row>
    <row r="943" spans="1:2" ht="14.25" hidden="1">
      <c r="A943" s="95" t="s">
        <v>1309</v>
      </c>
      <c r="B943" s="96"/>
    </row>
    <row r="944" spans="1:2" ht="14.25" hidden="1">
      <c r="A944" s="95" t="s">
        <v>2000</v>
      </c>
      <c r="B944" s="96"/>
    </row>
    <row r="945" spans="1:2" ht="14.25" hidden="1">
      <c r="A945" s="95" t="s">
        <v>2001</v>
      </c>
      <c r="B945" s="96"/>
    </row>
    <row r="946" spans="1:2" ht="14.25" hidden="1">
      <c r="A946" s="95" t="s">
        <v>2002</v>
      </c>
      <c r="B946" s="96"/>
    </row>
    <row r="947" spans="1:2" ht="14.25" hidden="1">
      <c r="A947" s="95" t="s">
        <v>2003</v>
      </c>
      <c r="B947" s="96"/>
    </row>
    <row r="948" spans="1:2" ht="14.25" hidden="1">
      <c r="A948" s="95" t="s">
        <v>2004</v>
      </c>
      <c r="B948" s="96"/>
    </row>
    <row r="949" spans="1:2" ht="14.25" hidden="1">
      <c r="A949" s="95" t="s">
        <v>2005</v>
      </c>
      <c r="B949" s="96"/>
    </row>
    <row r="950" spans="1:2" ht="14.25" hidden="1">
      <c r="A950" s="95" t="s">
        <v>2006</v>
      </c>
      <c r="B950" s="96"/>
    </row>
    <row r="951" spans="1:2" ht="14.25" hidden="1">
      <c r="A951" s="95" t="s">
        <v>1307</v>
      </c>
      <c r="B951" s="96"/>
    </row>
    <row r="952" spans="1:2" ht="14.25" hidden="1">
      <c r="A952" s="95" t="s">
        <v>1308</v>
      </c>
      <c r="B952" s="96"/>
    </row>
    <row r="953" spans="1:2" ht="14.25" hidden="1">
      <c r="A953" s="95" t="s">
        <v>1309</v>
      </c>
      <c r="B953" s="96"/>
    </row>
    <row r="954" spans="1:2" ht="14.25" hidden="1">
      <c r="A954" s="95" t="s">
        <v>2007</v>
      </c>
      <c r="B954" s="96"/>
    </row>
    <row r="955" spans="1:2" ht="14.25" hidden="1">
      <c r="A955" s="95" t="s">
        <v>2008</v>
      </c>
      <c r="B955" s="96"/>
    </row>
    <row r="956" spans="1:2" ht="14.25" hidden="1">
      <c r="A956" s="95" t="s">
        <v>2009</v>
      </c>
      <c r="B956" s="96"/>
    </row>
    <row r="957" spans="1:2" ht="14.25" hidden="1">
      <c r="A957" s="95" t="s">
        <v>2010</v>
      </c>
      <c r="B957" s="96"/>
    </row>
    <row r="958" spans="1:2" ht="14.25" hidden="1">
      <c r="A958" s="95" t="s">
        <v>2011</v>
      </c>
      <c r="B958" s="96"/>
    </row>
    <row r="959" spans="1:2" ht="14.25" hidden="1">
      <c r="A959" s="95" t="s">
        <v>2012</v>
      </c>
      <c r="B959" s="96"/>
    </row>
    <row r="960" spans="1:2" ht="14.25" hidden="1">
      <c r="A960" s="95" t="s">
        <v>2013</v>
      </c>
      <c r="B960" s="96"/>
    </row>
    <row r="961" spans="1:2" ht="14.25" hidden="1">
      <c r="A961" s="95" t="s">
        <v>2014</v>
      </c>
      <c r="B961" s="96"/>
    </row>
    <row r="962" spans="1:2" ht="14.25" hidden="1">
      <c r="A962" s="95" t="s">
        <v>2015</v>
      </c>
      <c r="B962" s="96"/>
    </row>
    <row r="963" spans="1:2" ht="14.25" hidden="1">
      <c r="A963" s="95" t="s">
        <v>2016</v>
      </c>
      <c r="B963" s="96"/>
    </row>
    <row r="964" spans="1:2" ht="14.25" hidden="1">
      <c r="A964" s="95" t="s">
        <v>2017</v>
      </c>
      <c r="B964" s="96"/>
    </row>
    <row r="965" spans="1:2" ht="14.25" hidden="1">
      <c r="A965" s="95" t="s">
        <v>2018</v>
      </c>
      <c r="B965" s="96"/>
    </row>
    <row r="966" spans="1:2" ht="14.25" hidden="1">
      <c r="A966" s="95" t="s">
        <v>1307</v>
      </c>
      <c r="B966" s="96"/>
    </row>
    <row r="967" spans="1:2" ht="14.25" hidden="1">
      <c r="A967" s="95" t="s">
        <v>1308</v>
      </c>
      <c r="B967" s="96"/>
    </row>
    <row r="968" spans="1:2" ht="14.25" hidden="1">
      <c r="A968" s="95" t="s">
        <v>1309</v>
      </c>
      <c r="B968" s="96"/>
    </row>
    <row r="969" spans="1:2" ht="14.25" hidden="1">
      <c r="A969" s="95" t="s">
        <v>2004</v>
      </c>
      <c r="B969" s="96"/>
    </row>
    <row r="970" spans="1:2" ht="14.25" hidden="1">
      <c r="A970" s="95" t="s">
        <v>2019</v>
      </c>
      <c r="B970" s="96"/>
    </row>
    <row r="971" spans="1:2" ht="14.25" hidden="1">
      <c r="A971" s="95" t="s">
        <v>2020</v>
      </c>
      <c r="B971" s="96"/>
    </row>
    <row r="972" spans="1:2" ht="14.25" hidden="1">
      <c r="A972" s="95" t="s">
        <v>2021</v>
      </c>
      <c r="B972" s="96"/>
    </row>
    <row r="973" spans="1:2" ht="14.25" hidden="1">
      <c r="A973" s="95" t="s">
        <v>2022</v>
      </c>
      <c r="B973" s="96"/>
    </row>
    <row r="974" spans="1:2" ht="14.25" hidden="1">
      <c r="A974" s="95" t="s">
        <v>2023</v>
      </c>
      <c r="B974" s="96"/>
    </row>
    <row r="975" spans="1:2" ht="14.25" hidden="1">
      <c r="A975" s="95" t="s">
        <v>2024</v>
      </c>
      <c r="B975" s="96"/>
    </row>
    <row r="976" spans="1:2" ht="14.25" hidden="1">
      <c r="A976" s="95" t="s">
        <v>2025</v>
      </c>
      <c r="B976" s="96"/>
    </row>
    <row r="977" spans="1:2" ht="14.25" hidden="1">
      <c r="A977" s="95" t="s">
        <v>2026</v>
      </c>
      <c r="B977" s="96"/>
    </row>
    <row r="978" spans="1:2" ht="14.25" hidden="1">
      <c r="A978" s="95" t="s">
        <v>2027</v>
      </c>
      <c r="B978" s="96"/>
    </row>
    <row r="979" spans="1:2" ht="14.25" hidden="1">
      <c r="A979" s="95" t="s">
        <v>2028</v>
      </c>
      <c r="B979" s="96"/>
    </row>
    <row r="980" spans="1:2" s="84" customFormat="1" ht="14.25">
      <c r="A980" s="92" t="s">
        <v>2029</v>
      </c>
      <c r="B980" s="94">
        <f>B1012</f>
        <v>126</v>
      </c>
    </row>
    <row r="981" spans="1:2" ht="14.25" hidden="1">
      <c r="A981" s="95" t="s">
        <v>2030</v>
      </c>
      <c r="B981" s="96"/>
    </row>
    <row r="982" spans="1:2" ht="14.25" hidden="1">
      <c r="A982" s="95" t="s">
        <v>1307</v>
      </c>
      <c r="B982" s="96"/>
    </row>
    <row r="983" spans="1:2" ht="14.25" hidden="1">
      <c r="A983" s="95" t="s">
        <v>1308</v>
      </c>
      <c r="B983" s="96"/>
    </row>
    <row r="984" spans="1:2" ht="14.25" hidden="1">
      <c r="A984" s="95" t="s">
        <v>1309</v>
      </c>
      <c r="B984" s="96"/>
    </row>
    <row r="985" spans="1:2" ht="14.25" hidden="1">
      <c r="A985" s="95" t="s">
        <v>2031</v>
      </c>
      <c r="B985" s="96"/>
    </row>
    <row r="986" spans="1:2" ht="14.25" hidden="1">
      <c r="A986" s="95" t="s">
        <v>2032</v>
      </c>
      <c r="B986" s="96"/>
    </row>
    <row r="987" spans="1:2" ht="14.25" hidden="1">
      <c r="A987" s="95" t="s">
        <v>2033</v>
      </c>
      <c r="B987" s="96"/>
    </row>
    <row r="988" spans="1:2" ht="14.25" hidden="1">
      <c r="A988" s="95" t="s">
        <v>2034</v>
      </c>
      <c r="B988" s="96"/>
    </row>
    <row r="989" spans="1:2" ht="14.25" hidden="1">
      <c r="A989" s="95" t="s">
        <v>2035</v>
      </c>
      <c r="B989" s="96"/>
    </row>
    <row r="990" spans="1:2" ht="14.25" hidden="1">
      <c r="A990" s="95" t="s">
        <v>2036</v>
      </c>
      <c r="B990" s="96"/>
    </row>
    <row r="991" spans="1:2" ht="14.25" hidden="1">
      <c r="A991" s="95" t="s">
        <v>2037</v>
      </c>
      <c r="B991" s="96"/>
    </row>
    <row r="992" spans="1:2" ht="14.25" hidden="1">
      <c r="A992" s="95" t="s">
        <v>1307</v>
      </c>
      <c r="B992" s="96"/>
    </row>
    <row r="993" spans="1:2" ht="14.25" hidden="1">
      <c r="A993" s="95" t="s">
        <v>1308</v>
      </c>
      <c r="B993" s="96"/>
    </row>
    <row r="994" spans="1:2" ht="14.25" hidden="1">
      <c r="A994" s="95" t="s">
        <v>1309</v>
      </c>
      <c r="B994" s="96"/>
    </row>
    <row r="995" spans="1:2" ht="14.25" hidden="1">
      <c r="A995" s="95" t="s">
        <v>2038</v>
      </c>
      <c r="B995" s="96"/>
    </row>
    <row r="996" spans="1:2" ht="14.25" hidden="1">
      <c r="A996" s="95" t="s">
        <v>2039</v>
      </c>
      <c r="B996" s="96"/>
    </row>
    <row r="997" spans="1:2" ht="14.25" hidden="1">
      <c r="A997" s="95" t="s">
        <v>2040</v>
      </c>
      <c r="B997" s="96"/>
    </row>
    <row r="998" spans="1:2" ht="14.25" hidden="1">
      <c r="A998" s="95" t="s">
        <v>2041</v>
      </c>
      <c r="B998" s="96"/>
    </row>
    <row r="999" spans="1:2" ht="14.25" hidden="1">
      <c r="A999" s="95" t="s">
        <v>2042</v>
      </c>
      <c r="B999" s="96"/>
    </row>
    <row r="1000" spans="1:2" ht="14.25" hidden="1">
      <c r="A1000" s="95" t="s">
        <v>2043</v>
      </c>
      <c r="B1000" s="96"/>
    </row>
    <row r="1001" spans="1:2" ht="14.25" hidden="1">
      <c r="A1001" s="95" t="s">
        <v>2044</v>
      </c>
      <c r="B1001" s="96"/>
    </row>
    <row r="1002" spans="1:2" ht="14.25" hidden="1">
      <c r="A1002" s="95" t="s">
        <v>2045</v>
      </c>
      <c r="B1002" s="96"/>
    </row>
    <row r="1003" spans="1:2" ht="14.25" hidden="1">
      <c r="A1003" s="95" t="s">
        <v>2046</v>
      </c>
      <c r="B1003" s="96"/>
    </row>
    <row r="1004" spans="1:2" ht="14.25" hidden="1">
      <c r="A1004" s="95" t="s">
        <v>2047</v>
      </c>
      <c r="B1004" s="96"/>
    </row>
    <row r="1005" spans="1:2" ht="14.25" hidden="1">
      <c r="A1005" s="95" t="s">
        <v>2048</v>
      </c>
      <c r="B1005" s="96"/>
    </row>
    <row r="1006" spans="1:2" ht="14.25" hidden="1">
      <c r="A1006" s="95" t="s">
        <v>2049</v>
      </c>
      <c r="B1006" s="96"/>
    </row>
    <row r="1007" spans="1:2" ht="14.25" hidden="1">
      <c r="A1007" s="95" t="s">
        <v>2050</v>
      </c>
      <c r="B1007" s="96"/>
    </row>
    <row r="1008" spans="1:2" ht="14.25" hidden="1">
      <c r="A1008" s="95" t="s">
        <v>1307</v>
      </c>
      <c r="B1008" s="96"/>
    </row>
    <row r="1009" spans="1:2" ht="14.25" hidden="1">
      <c r="A1009" s="95" t="s">
        <v>1308</v>
      </c>
      <c r="B1009" s="96"/>
    </row>
    <row r="1010" spans="1:2" ht="14.25" hidden="1">
      <c r="A1010" s="95" t="s">
        <v>1309</v>
      </c>
      <c r="B1010" s="96"/>
    </row>
    <row r="1011" spans="1:2" ht="14.25" hidden="1">
      <c r="A1011" s="95" t="s">
        <v>2051</v>
      </c>
      <c r="B1011" s="96"/>
    </row>
    <row r="1012" spans="1:2" s="84" customFormat="1" ht="14.25">
      <c r="A1012" s="92" t="s">
        <v>2052</v>
      </c>
      <c r="B1012" s="94">
        <f>SUM(B1013:B1025)</f>
        <v>126</v>
      </c>
    </row>
    <row r="1013" spans="1:2" ht="15.75" customHeight="1">
      <c r="A1013" s="95" t="s">
        <v>1307</v>
      </c>
      <c r="B1013" s="96">
        <v>126</v>
      </c>
    </row>
    <row r="1014" spans="1:2" ht="14.25" hidden="1">
      <c r="A1014" s="95" t="s">
        <v>1308</v>
      </c>
      <c r="B1014" s="96"/>
    </row>
    <row r="1015" spans="1:2" ht="14.25" hidden="1">
      <c r="A1015" s="95" t="s">
        <v>1309</v>
      </c>
      <c r="B1015" s="96"/>
    </row>
    <row r="1016" spans="1:2" ht="14.25" hidden="1">
      <c r="A1016" s="95" t="s">
        <v>2053</v>
      </c>
      <c r="B1016" s="96"/>
    </row>
    <row r="1017" spans="1:2" ht="14.25" hidden="1">
      <c r="A1017" s="95" t="s">
        <v>2054</v>
      </c>
      <c r="B1017" s="96"/>
    </row>
    <row r="1018" spans="1:2" ht="14.25" hidden="1">
      <c r="A1018" s="95" t="s">
        <v>2055</v>
      </c>
      <c r="B1018" s="96"/>
    </row>
    <row r="1019" spans="1:2" ht="14.25" hidden="1">
      <c r="A1019" s="95" t="s">
        <v>2056</v>
      </c>
      <c r="B1019" s="96"/>
    </row>
    <row r="1020" spans="1:2" ht="14.25" hidden="1">
      <c r="A1020" s="95" t="s">
        <v>2057</v>
      </c>
      <c r="B1020" s="96"/>
    </row>
    <row r="1021" spans="1:2" ht="14.25" hidden="1">
      <c r="A1021" s="95" t="s">
        <v>2058</v>
      </c>
      <c r="B1021" s="96"/>
    </row>
    <row r="1022" spans="1:2" ht="14.25" hidden="1">
      <c r="A1022" s="95" t="s">
        <v>2059</v>
      </c>
      <c r="B1022" s="96"/>
    </row>
    <row r="1023" spans="1:2" ht="14.25" hidden="1">
      <c r="A1023" s="95" t="s">
        <v>2004</v>
      </c>
      <c r="B1023" s="96"/>
    </row>
    <row r="1024" spans="1:2" ht="14.25" hidden="1">
      <c r="A1024" s="95" t="s">
        <v>2060</v>
      </c>
      <c r="B1024" s="96"/>
    </row>
    <row r="1025" spans="1:2" ht="14.25" hidden="1">
      <c r="A1025" s="95" t="s">
        <v>2061</v>
      </c>
      <c r="B1025" s="96"/>
    </row>
    <row r="1026" spans="1:2" ht="14.25" hidden="1">
      <c r="A1026" s="95" t="s">
        <v>2062</v>
      </c>
      <c r="B1026" s="96"/>
    </row>
    <row r="1027" spans="1:2" ht="14.25" hidden="1">
      <c r="A1027" s="95" t="s">
        <v>1307</v>
      </c>
      <c r="B1027" s="96"/>
    </row>
    <row r="1028" spans="1:2" ht="14.25" hidden="1">
      <c r="A1028" s="95" t="s">
        <v>1308</v>
      </c>
      <c r="B1028" s="96"/>
    </row>
    <row r="1029" spans="1:2" ht="14.25" hidden="1">
      <c r="A1029" s="95" t="s">
        <v>1309</v>
      </c>
      <c r="B1029" s="96"/>
    </row>
    <row r="1030" spans="1:2" ht="14.25" hidden="1">
      <c r="A1030" s="95" t="s">
        <v>2063</v>
      </c>
      <c r="B1030" s="96"/>
    </row>
    <row r="1031" spans="1:2" ht="14.25" hidden="1">
      <c r="A1031" s="95" t="s">
        <v>2064</v>
      </c>
      <c r="B1031" s="96"/>
    </row>
    <row r="1032" spans="1:2" ht="14.25" hidden="1">
      <c r="A1032" s="95" t="s">
        <v>2065</v>
      </c>
      <c r="B1032" s="96"/>
    </row>
    <row r="1033" spans="1:2" ht="14.25" hidden="1">
      <c r="A1033" s="95" t="s">
        <v>2066</v>
      </c>
      <c r="B1033" s="96"/>
    </row>
    <row r="1034" spans="1:2" ht="14.25" hidden="1">
      <c r="A1034" s="95" t="s">
        <v>1307</v>
      </c>
      <c r="B1034" s="96"/>
    </row>
    <row r="1035" spans="1:2" ht="14.25" hidden="1">
      <c r="A1035" s="95" t="s">
        <v>1308</v>
      </c>
      <c r="B1035" s="96"/>
    </row>
    <row r="1036" spans="1:2" ht="14.25" hidden="1">
      <c r="A1036" s="95" t="s">
        <v>1309</v>
      </c>
      <c r="B1036" s="96"/>
    </row>
    <row r="1037" spans="1:2" ht="14.25" hidden="1">
      <c r="A1037" s="95" t="s">
        <v>2067</v>
      </c>
      <c r="B1037" s="96"/>
    </row>
    <row r="1038" spans="1:2" ht="14.25" hidden="1">
      <c r="A1038" s="95" t="s">
        <v>2068</v>
      </c>
      <c r="B1038" s="96"/>
    </row>
    <row r="1039" spans="1:2" ht="14.25" hidden="1">
      <c r="A1039" s="95" t="s">
        <v>2069</v>
      </c>
      <c r="B1039" s="96"/>
    </row>
    <row r="1040" spans="1:2" ht="14.25" hidden="1">
      <c r="A1040" s="95" t="s">
        <v>2070</v>
      </c>
      <c r="B1040" s="96"/>
    </row>
    <row r="1041" spans="1:2" ht="14.25" hidden="1">
      <c r="A1041" s="95" t="s">
        <v>2071</v>
      </c>
      <c r="B1041" s="96"/>
    </row>
    <row r="1042" spans="1:2" ht="14.25" hidden="1">
      <c r="A1042" s="95" t="s">
        <v>2072</v>
      </c>
      <c r="B1042" s="96"/>
    </row>
    <row r="1043" spans="1:2" ht="14.25" hidden="1">
      <c r="A1043" s="95" t="s">
        <v>2073</v>
      </c>
      <c r="B1043" s="96"/>
    </row>
    <row r="1044" spans="1:2" ht="14.25" hidden="1">
      <c r="A1044" s="95" t="s">
        <v>2074</v>
      </c>
      <c r="B1044" s="96"/>
    </row>
    <row r="1045" spans="1:2" ht="14.25" hidden="1">
      <c r="A1045" s="95" t="s">
        <v>2075</v>
      </c>
      <c r="B1045" s="96"/>
    </row>
    <row r="1046" spans="1:2" s="84" customFormat="1" ht="14.25" hidden="1">
      <c r="A1046" s="92" t="s">
        <v>880</v>
      </c>
      <c r="B1046" s="94">
        <f>B1047+B1057+B1063</f>
        <v>0</v>
      </c>
    </row>
    <row r="1047" spans="1:2" s="84" customFormat="1" ht="14.25" hidden="1">
      <c r="A1047" s="92" t="s">
        <v>2076</v>
      </c>
      <c r="B1047" s="94">
        <f>SUM(B1048:B1056)</f>
        <v>0</v>
      </c>
    </row>
    <row r="1048" spans="1:2" ht="14.25" hidden="1">
      <c r="A1048" s="95" t="s">
        <v>1307</v>
      </c>
      <c r="B1048" s="96"/>
    </row>
    <row r="1049" spans="1:2" ht="14.25" hidden="1">
      <c r="A1049" s="95" t="s">
        <v>1308</v>
      </c>
      <c r="B1049" s="96"/>
    </row>
    <row r="1050" spans="1:2" ht="14.25" hidden="1">
      <c r="A1050" s="95" t="s">
        <v>1309</v>
      </c>
      <c r="B1050" s="96"/>
    </row>
    <row r="1051" spans="1:2" ht="14.25" hidden="1">
      <c r="A1051" s="95" t="s">
        <v>2077</v>
      </c>
      <c r="B1051" s="96"/>
    </row>
    <row r="1052" spans="1:2" ht="14.25" hidden="1">
      <c r="A1052" s="95" t="s">
        <v>2078</v>
      </c>
      <c r="B1052" s="96"/>
    </row>
    <row r="1053" spans="1:2" ht="14.25" hidden="1">
      <c r="A1053" s="95" t="s">
        <v>2079</v>
      </c>
      <c r="B1053" s="96"/>
    </row>
    <row r="1054" spans="1:2" ht="14.25" hidden="1">
      <c r="A1054" s="95" t="s">
        <v>2080</v>
      </c>
      <c r="B1054" s="96"/>
    </row>
    <row r="1055" spans="1:2" ht="14.25" hidden="1">
      <c r="A1055" s="95" t="s">
        <v>1316</v>
      </c>
      <c r="B1055" s="96"/>
    </row>
    <row r="1056" spans="1:2" ht="14.25" hidden="1">
      <c r="A1056" s="95" t="s">
        <v>2081</v>
      </c>
      <c r="B1056" s="96"/>
    </row>
    <row r="1057" spans="1:2" s="84" customFormat="1" ht="14.25" hidden="1">
      <c r="A1057" s="92" t="s">
        <v>2082</v>
      </c>
      <c r="B1057" s="94"/>
    </row>
    <row r="1058" spans="1:2" ht="14.25" hidden="1">
      <c r="A1058" s="95" t="s">
        <v>1307</v>
      </c>
      <c r="B1058" s="96"/>
    </row>
    <row r="1059" spans="1:2" ht="14.25" hidden="1">
      <c r="A1059" s="95" t="s">
        <v>1308</v>
      </c>
      <c r="B1059" s="96"/>
    </row>
    <row r="1060" spans="1:2" ht="14.25" hidden="1">
      <c r="A1060" s="95" t="s">
        <v>1309</v>
      </c>
      <c r="B1060" s="96"/>
    </row>
    <row r="1061" spans="1:2" ht="14.25" hidden="1">
      <c r="A1061" s="95" t="s">
        <v>2083</v>
      </c>
      <c r="B1061" s="96"/>
    </row>
    <row r="1062" spans="1:2" ht="14.25" hidden="1">
      <c r="A1062" s="95" t="s">
        <v>2084</v>
      </c>
      <c r="B1062" s="96"/>
    </row>
    <row r="1063" spans="1:2" s="84" customFormat="1" ht="14.25" hidden="1">
      <c r="A1063" s="92" t="s">
        <v>2085</v>
      </c>
      <c r="B1063" s="94"/>
    </row>
    <row r="1064" spans="1:2" ht="14.25" hidden="1">
      <c r="A1064" s="95" t="s">
        <v>2086</v>
      </c>
      <c r="B1064" s="96"/>
    </row>
    <row r="1065" spans="1:2" ht="14.25" hidden="1">
      <c r="A1065" s="95" t="s">
        <v>2087</v>
      </c>
      <c r="B1065" s="96"/>
    </row>
    <row r="1066" spans="1:2" s="84" customFormat="1" ht="14.25" hidden="1">
      <c r="A1066" s="92" t="s">
        <v>893</v>
      </c>
      <c r="B1066" s="94"/>
    </row>
    <row r="1067" spans="1:2" ht="14.25" hidden="1">
      <c r="A1067" s="95" t="s">
        <v>2088</v>
      </c>
      <c r="B1067" s="96"/>
    </row>
    <row r="1068" spans="1:2" ht="14.25" hidden="1">
      <c r="A1068" s="95" t="s">
        <v>1307</v>
      </c>
      <c r="B1068" s="96"/>
    </row>
    <row r="1069" spans="1:2" ht="14.25" hidden="1">
      <c r="A1069" s="95" t="s">
        <v>1308</v>
      </c>
      <c r="B1069" s="96"/>
    </row>
    <row r="1070" spans="1:2" ht="14.25" hidden="1">
      <c r="A1070" s="95" t="s">
        <v>1309</v>
      </c>
      <c r="B1070" s="96"/>
    </row>
    <row r="1071" spans="1:2" ht="14.25" hidden="1">
      <c r="A1071" s="95" t="s">
        <v>2089</v>
      </c>
      <c r="B1071" s="96"/>
    </row>
    <row r="1072" spans="1:2" ht="14.25" hidden="1">
      <c r="A1072" s="95" t="s">
        <v>1316</v>
      </c>
      <c r="B1072" s="96"/>
    </row>
    <row r="1073" spans="1:2" ht="14.25" hidden="1">
      <c r="A1073" s="95" t="s">
        <v>2090</v>
      </c>
      <c r="B1073" s="96"/>
    </row>
    <row r="1074" spans="1:2" ht="14.25" hidden="1">
      <c r="A1074" s="95" t="s">
        <v>2091</v>
      </c>
      <c r="B1074" s="96"/>
    </row>
    <row r="1075" spans="1:2" ht="14.25" hidden="1">
      <c r="A1075" s="95" t="s">
        <v>2092</v>
      </c>
      <c r="B1075" s="96"/>
    </row>
    <row r="1076" spans="1:2" ht="14.25" hidden="1">
      <c r="A1076" s="95" t="s">
        <v>2093</v>
      </c>
      <c r="B1076" s="96"/>
    </row>
    <row r="1077" spans="1:2" ht="14.25" hidden="1">
      <c r="A1077" s="95" t="s">
        <v>2094</v>
      </c>
      <c r="B1077" s="96"/>
    </row>
    <row r="1078" spans="1:2" ht="14.25" hidden="1">
      <c r="A1078" s="95" t="s">
        <v>2095</v>
      </c>
      <c r="B1078" s="96"/>
    </row>
    <row r="1079" spans="1:2" ht="14.25" hidden="1">
      <c r="A1079" s="95" t="s">
        <v>2096</v>
      </c>
      <c r="B1079" s="96"/>
    </row>
    <row r="1080" spans="1:2" ht="14.25" hidden="1">
      <c r="A1080" s="95" t="s">
        <v>2097</v>
      </c>
      <c r="B1080" s="96"/>
    </row>
    <row r="1081" spans="1:2" s="84" customFormat="1" ht="14.25" hidden="1">
      <c r="A1081" s="92" t="s">
        <v>918</v>
      </c>
      <c r="B1081" s="94"/>
    </row>
    <row r="1082" spans="1:2" ht="14.25" hidden="1">
      <c r="A1082" s="95" t="s">
        <v>2098</v>
      </c>
      <c r="B1082" s="96"/>
    </row>
    <row r="1083" spans="1:2" ht="14.25" hidden="1">
      <c r="A1083" s="95" t="s">
        <v>2099</v>
      </c>
      <c r="B1083" s="96"/>
    </row>
    <row r="1084" spans="1:2" ht="14.25" hidden="1">
      <c r="A1084" s="95" t="s">
        <v>2100</v>
      </c>
      <c r="B1084" s="96"/>
    </row>
    <row r="1085" spans="1:2" ht="14.25" hidden="1">
      <c r="A1085" s="95" t="s">
        <v>2101</v>
      </c>
      <c r="B1085" s="96"/>
    </row>
    <row r="1086" spans="1:2" ht="14.25" hidden="1">
      <c r="A1086" s="95" t="s">
        <v>2102</v>
      </c>
      <c r="B1086" s="96"/>
    </row>
    <row r="1087" spans="1:2" ht="14.25" hidden="1">
      <c r="A1087" s="95" t="s">
        <v>2103</v>
      </c>
      <c r="B1087" s="96"/>
    </row>
    <row r="1088" spans="1:2" ht="14.25" hidden="1">
      <c r="A1088" s="95" t="s">
        <v>2104</v>
      </c>
      <c r="B1088" s="96"/>
    </row>
    <row r="1089" spans="1:2" ht="14.25" hidden="1">
      <c r="A1089" s="95" t="s">
        <v>2105</v>
      </c>
      <c r="B1089" s="96"/>
    </row>
    <row r="1090" spans="1:2" ht="14.25" hidden="1">
      <c r="A1090" s="95" t="s">
        <v>204</v>
      </c>
      <c r="B1090" s="96"/>
    </row>
    <row r="1091" spans="1:2" s="84" customFormat="1" ht="14.25">
      <c r="A1091" s="92" t="s">
        <v>927</v>
      </c>
      <c r="B1091" s="94">
        <f>B1092+B1134</f>
        <v>29</v>
      </c>
    </row>
    <row r="1092" spans="1:2" s="84" customFormat="1" ht="14.25">
      <c r="A1092" s="92" t="s">
        <v>2106</v>
      </c>
      <c r="B1092" s="94">
        <f>SUM(B1093:B1118)</f>
        <v>29</v>
      </c>
    </row>
    <row r="1093" spans="1:2" ht="14.25" hidden="1">
      <c r="A1093" s="95" t="s">
        <v>1307</v>
      </c>
      <c r="B1093" s="96"/>
    </row>
    <row r="1094" spans="1:2" ht="14.25" hidden="1">
      <c r="A1094" s="95" t="s">
        <v>1308</v>
      </c>
      <c r="B1094" s="96"/>
    </row>
    <row r="1095" spans="1:2" ht="14.25" hidden="1">
      <c r="A1095" s="95" t="s">
        <v>1309</v>
      </c>
      <c r="B1095" s="96"/>
    </row>
    <row r="1096" spans="1:2" ht="14.25" hidden="1">
      <c r="A1096" s="95" t="s">
        <v>2107</v>
      </c>
      <c r="B1096" s="96"/>
    </row>
    <row r="1097" spans="1:2" ht="14.25" hidden="1">
      <c r="A1097" s="95" t="s">
        <v>2108</v>
      </c>
      <c r="B1097" s="96"/>
    </row>
    <row r="1098" spans="1:2" ht="14.25" hidden="1">
      <c r="A1098" s="95" t="s">
        <v>2109</v>
      </c>
      <c r="B1098" s="96"/>
    </row>
    <row r="1099" spans="1:2" ht="14.25" hidden="1">
      <c r="A1099" s="95" t="s">
        <v>2110</v>
      </c>
      <c r="B1099" s="96"/>
    </row>
    <row r="1100" spans="1:2" ht="14.25" hidden="1">
      <c r="A1100" s="95" t="s">
        <v>2111</v>
      </c>
      <c r="B1100" s="96"/>
    </row>
    <row r="1101" spans="1:2" ht="14.25" hidden="1">
      <c r="A1101" s="95" t="s">
        <v>2112</v>
      </c>
      <c r="B1101" s="96"/>
    </row>
    <row r="1102" spans="1:2" ht="14.25" hidden="1">
      <c r="A1102" s="95" t="s">
        <v>2113</v>
      </c>
      <c r="B1102" s="96"/>
    </row>
    <row r="1103" spans="1:2" ht="14.25" hidden="1">
      <c r="A1103" s="95" t="s">
        <v>2114</v>
      </c>
      <c r="B1103" s="96"/>
    </row>
    <row r="1104" spans="1:2" ht="14.25" hidden="1">
      <c r="A1104" s="95" t="s">
        <v>2115</v>
      </c>
      <c r="B1104" s="96"/>
    </row>
    <row r="1105" spans="1:2" ht="14.25" hidden="1">
      <c r="A1105" s="95" t="s">
        <v>2116</v>
      </c>
      <c r="B1105" s="96"/>
    </row>
    <row r="1106" spans="1:2" ht="14.25" hidden="1">
      <c r="A1106" s="95" t="s">
        <v>2117</v>
      </c>
      <c r="B1106" s="96"/>
    </row>
    <row r="1107" spans="1:2" ht="14.25" hidden="1">
      <c r="A1107" s="95" t="s">
        <v>2118</v>
      </c>
      <c r="B1107" s="96"/>
    </row>
    <row r="1108" spans="1:2" ht="14.25" hidden="1">
      <c r="A1108" s="95" t="s">
        <v>2119</v>
      </c>
      <c r="B1108" s="96"/>
    </row>
    <row r="1109" spans="1:2" ht="14.25" hidden="1">
      <c r="A1109" s="95" t="s">
        <v>2120</v>
      </c>
      <c r="B1109" s="96"/>
    </row>
    <row r="1110" spans="1:2" ht="14.25" hidden="1">
      <c r="A1110" s="95" t="s">
        <v>2121</v>
      </c>
      <c r="B1110" s="96"/>
    </row>
    <row r="1111" spans="1:2" ht="14.25" hidden="1">
      <c r="A1111" s="95" t="s">
        <v>2122</v>
      </c>
      <c r="B1111" s="96"/>
    </row>
    <row r="1112" spans="1:2" ht="14.25" hidden="1">
      <c r="A1112" s="95" t="s">
        <v>2123</v>
      </c>
      <c r="B1112" s="96"/>
    </row>
    <row r="1113" spans="1:2" ht="14.25" hidden="1">
      <c r="A1113" s="95" t="s">
        <v>2124</v>
      </c>
      <c r="B1113" s="96"/>
    </row>
    <row r="1114" spans="1:2" ht="14.25" hidden="1">
      <c r="A1114" s="95" t="s">
        <v>2125</v>
      </c>
      <c r="B1114" s="96"/>
    </row>
    <row r="1115" spans="1:2" ht="14.25" hidden="1">
      <c r="A1115" s="95" t="s">
        <v>2126</v>
      </c>
      <c r="B1115" s="96"/>
    </row>
    <row r="1116" spans="1:2" ht="14.25" hidden="1">
      <c r="A1116" s="95" t="s">
        <v>2127</v>
      </c>
      <c r="B1116" s="96"/>
    </row>
    <row r="1117" spans="1:2" ht="14.25">
      <c r="A1117" s="95" t="s">
        <v>1316</v>
      </c>
      <c r="B1117" s="96">
        <v>29</v>
      </c>
    </row>
    <row r="1118" spans="1:2" ht="14.25" hidden="1">
      <c r="A1118" s="95" t="s">
        <v>2128</v>
      </c>
      <c r="B1118" s="96"/>
    </row>
    <row r="1119" spans="1:2" s="84" customFormat="1" ht="14.25" hidden="1">
      <c r="A1119" s="92" t="s">
        <v>2129</v>
      </c>
      <c r="B1119" s="94"/>
    </row>
    <row r="1120" spans="1:2" ht="14.25" hidden="1">
      <c r="A1120" s="95" t="s">
        <v>1307</v>
      </c>
      <c r="B1120" s="96"/>
    </row>
    <row r="1121" spans="1:2" ht="14.25" hidden="1">
      <c r="A1121" s="95" t="s">
        <v>1308</v>
      </c>
      <c r="B1121" s="96"/>
    </row>
    <row r="1122" spans="1:2" ht="14.25" hidden="1">
      <c r="A1122" s="95" t="s">
        <v>1309</v>
      </c>
      <c r="B1122" s="96"/>
    </row>
    <row r="1123" spans="1:2" ht="14.25" hidden="1">
      <c r="A1123" s="95" t="s">
        <v>2130</v>
      </c>
      <c r="B1123" s="96"/>
    </row>
    <row r="1124" spans="1:2" ht="14.25" hidden="1">
      <c r="A1124" s="95" t="s">
        <v>2131</v>
      </c>
      <c r="B1124" s="96"/>
    </row>
    <row r="1125" spans="1:2" ht="14.25" hidden="1">
      <c r="A1125" s="95" t="s">
        <v>2132</v>
      </c>
      <c r="B1125" s="96"/>
    </row>
    <row r="1126" spans="1:2" ht="14.25" hidden="1">
      <c r="A1126" s="95" t="s">
        <v>2133</v>
      </c>
      <c r="B1126" s="96"/>
    </row>
    <row r="1127" spans="1:2" ht="14.25" hidden="1">
      <c r="A1127" s="95" t="s">
        <v>2134</v>
      </c>
      <c r="B1127" s="96"/>
    </row>
    <row r="1128" spans="1:2" ht="14.25" hidden="1">
      <c r="A1128" s="95" t="s">
        <v>2135</v>
      </c>
      <c r="B1128" s="96"/>
    </row>
    <row r="1129" spans="1:2" ht="14.25" hidden="1">
      <c r="A1129" s="95" t="s">
        <v>2136</v>
      </c>
      <c r="B1129" s="96"/>
    </row>
    <row r="1130" spans="1:2" ht="14.25" hidden="1">
      <c r="A1130" s="95" t="s">
        <v>2137</v>
      </c>
      <c r="B1130" s="96"/>
    </row>
    <row r="1131" spans="1:2" ht="14.25" hidden="1">
      <c r="A1131" s="95" t="s">
        <v>2138</v>
      </c>
      <c r="B1131" s="96"/>
    </row>
    <row r="1132" spans="1:2" ht="14.25" hidden="1">
      <c r="A1132" s="95" t="s">
        <v>2139</v>
      </c>
      <c r="B1132" s="96"/>
    </row>
    <row r="1133" spans="1:2" ht="14.25" hidden="1">
      <c r="A1133" s="95" t="s">
        <v>2140</v>
      </c>
      <c r="B1133" s="96"/>
    </row>
    <row r="1134" spans="1:2" ht="14.25" hidden="1">
      <c r="A1134" s="95" t="s">
        <v>2141</v>
      </c>
      <c r="B1134" s="96"/>
    </row>
    <row r="1135" spans="1:2" s="84" customFormat="1" ht="14.25">
      <c r="A1135" s="92" t="s">
        <v>977</v>
      </c>
      <c r="B1135" s="94">
        <f>B1136+B1147+B1151</f>
        <v>3298</v>
      </c>
    </row>
    <row r="1136" spans="1:2" s="84" customFormat="1" ht="14.25" hidden="1">
      <c r="A1136" s="92" t="s">
        <v>2142</v>
      </c>
      <c r="B1136" s="94"/>
    </row>
    <row r="1137" spans="1:2" ht="14.25" hidden="1">
      <c r="A1137" s="95" t="s">
        <v>2143</v>
      </c>
      <c r="B1137" s="96"/>
    </row>
    <row r="1138" spans="1:2" ht="14.25" hidden="1">
      <c r="A1138" s="95" t="s">
        <v>2144</v>
      </c>
      <c r="B1138" s="96"/>
    </row>
    <row r="1139" spans="1:2" ht="14.25" hidden="1">
      <c r="A1139" s="95" t="s">
        <v>2145</v>
      </c>
      <c r="B1139" s="96"/>
    </row>
    <row r="1140" spans="1:2" ht="14.25" hidden="1">
      <c r="A1140" s="95" t="s">
        <v>2146</v>
      </c>
      <c r="B1140" s="96"/>
    </row>
    <row r="1141" spans="1:2" ht="14.25" hidden="1">
      <c r="A1141" s="95" t="s">
        <v>2147</v>
      </c>
      <c r="B1141" s="96"/>
    </row>
    <row r="1142" spans="1:2" ht="14.25" hidden="1">
      <c r="A1142" s="95" t="s">
        <v>2148</v>
      </c>
      <c r="B1142" s="96"/>
    </row>
    <row r="1143" spans="1:2" ht="14.25" hidden="1">
      <c r="A1143" s="95" t="s">
        <v>2149</v>
      </c>
      <c r="B1143" s="96"/>
    </row>
    <row r="1144" spans="1:2" ht="14.25" hidden="1">
      <c r="A1144" s="95" t="s">
        <v>2150</v>
      </c>
      <c r="B1144" s="96"/>
    </row>
    <row r="1145" spans="1:2" ht="14.25" hidden="1">
      <c r="A1145" s="95" t="s">
        <v>2151</v>
      </c>
      <c r="B1145" s="96"/>
    </row>
    <row r="1146" spans="1:2" ht="14.25" hidden="1">
      <c r="A1146" s="95" t="s">
        <v>2152</v>
      </c>
      <c r="B1146" s="96"/>
    </row>
    <row r="1147" spans="1:2" s="84" customFormat="1" ht="14.25">
      <c r="A1147" s="92" t="s">
        <v>2153</v>
      </c>
      <c r="B1147" s="94">
        <f>SUM(B1148:B1150)</f>
        <v>3298</v>
      </c>
    </row>
    <row r="1148" spans="1:2" ht="14.25">
      <c r="A1148" s="95" t="s">
        <v>2154</v>
      </c>
      <c r="B1148" s="96">
        <v>3298</v>
      </c>
    </row>
    <row r="1149" spans="1:2" ht="14.25" hidden="1">
      <c r="A1149" s="95" t="s">
        <v>2155</v>
      </c>
      <c r="B1149" s="96"/>
    </row>
    <row r="1150" spans="1:2" ht="14.25" hidden="1">
      <c r="A1150" s="95" t="s">
        <v>2156</v>
      </c>
      <c r="B1150" s="96"/>
    </row>
    <row r="1151" spans="1:2" ht="14.25" hidden="1">
      <c r="A1151" s="95" t="s">
        <v>2157</v>
      </c>
      <c r="B1151" s="96"/>
    </row>
    <row r="1152" spans="1:2" ht="14.25" hidden="1">
      <c r="A1152" s="95" t="s">
        <v>2158</v>
      </c>
      <c r="B1152" s="96"/>
    </row>
    <row r="1153" spans="1:2" ht="14.25" hidden="1">
      <c r="A1153" s="95" t="s">
        <v>2159</v>
      </c>
      <c r="B1153" s="96"/>
    </row>
    <row r="1154" spans="1:2" ht="14.25" hidden="1">
      <c r="A1154" s="95" t="s">
        <v>2160</v>
      </c>
      <c r="B1154" s="96"/>
    </row>
    <row r="1155" spans="1:2" s="84" customFormat="1" ht="14.25" hidden="1">
      <c r="A1155" s="92" t="s">
        <v>995</v>
      </c>
      <c r="B1155" s="94"/>
    </row>
    <row r="1156" spans="1:2" ht="14.25" hidden="1">
      <c r="A1156" s="95" t="s">
        <v>2161</v>
      </c>
      <c r="B1156" s="96"/>
    </row>
    <row r="1157" spans="1:2" ht="14.25" hidden="1">
      <c r="A1157" s="95" t="s">
        <v>1307</v>
      </c>
      <c r="B1157" s="96"/>
    </row>
    <row r="1158" spans="1:2" ht="14.25" hidden="1">
      <c r="A1158" s="95" t="s">
        <v>1308</v>
      </c>
      <c r="B1158" s="96"/>
    </row>
    <row r="1159" spans="1:2" ht="14.25" hidden="1">
      <c r="A1159" s="95" t="s">
        <v>1309</v>
      </c>
      <c r="B1159" s="96"/>
    </row>
    <row r="1160" spans="1:2" ht="14.25" hidden="1">
      <c r="A1160" s="95" t="s">
        <v>2162</v>
      </c>
      <c r="B1160" s="96"/>
    </row>
    <row r="1161" spans="1:2" ht="14.25" hidden="1">
      <c r="A1161" s="95" t="s">
        <v>2163</v>
      </c>
      <c r="B1161" s="96"/>
    </row>
    <row r="1162" spans="1:2" ht="14.25" hidden="1">
      <c r="A1162" s="95" t="s">
        <v>2164</v>
      </c>
      <c r="B1162" s="96"/>
    </row>
    <row r="1163" spans="1:2" ht="14.25" hidden="1">
      <c r="A1163" s="95" t="s">
        <v>2165</v>
      </c>
      <c r="B1163" s="96"/>
    </row>
    <row r="1164" spans="1:2" ht="14.25" hidden="1">
      <c r="A1164" s="95" t="s">
        <v>2166</v>
      </c>
      <c r="B1164" s="96"/>
    </row>
    <row r="1165" spans="1:2" ht="14.25" hidden="1">
      <c r="A1165" s="95" t="s">
        <v>2167</v>
      </c>
      <c r="B1165" s="96"/>
    </row>
    <row r="1166" spans="1:2" ht="14.25" hidden="1">
      <c r="A1166" s="95" t="s">
        <v>2168</v>
      </c>
      <c r="B1166" s="96"/>
    </row>
    <row r="1167" spans="1:2" ht="14.25" hidden="1">
      <c r="A1167" s="95" t="s">
        <v>2169</v>
      </c>
      <c r="B1167" s="96"/>
    </row>
    <row r="1168" spans="1:2" ht="14.25" hidden="1">
      <c r="A1168" s="95" t="s">
        <v>2170</v>
      </c>
      <c r="B1168" s="96"/>
    </row>
    <row r="1169" spans="1:2" ht="14.25" hidden="1">
      <c r="A1169" s="95" t="s">
        <v>1316</v>
      </c>
      <c r="B1169" s="96"/>
    </row>
    <row r="1170" spans="1:2" ht="14.25" hidden="1">
      <c r="A1170" s="95" t="s">
        <v>2171</v>
      </c>
      <c r="B1170" s="96"/>
    </row>
    <row r="1171" spans="1:2" ht="14.25" hidden="1">
      <c r="A1171" s="95" t="s">
        <v>2172</v>
      </c>
      <c r="B1171" s="96"/>
    </row>
    <row r="1172" spans="1:2" ht="14.25" hidden="1">
      <c r="A1172" s="95" t="s">
        <v>1307</v>
      </c>
      <c r="B1172" s="96"/>
    </row>
    <row r="1173" spans="1:2" ht="14.25" hidden="1">
      <c r="A1173" s="95" t="s">
        <v>1308</v>
      </c>
      <c r="B1173" s="96"/>
    </row>
    <row r="1174" spans="1:2" ht="14.25" hidden="1">
      <c r="A1174" s="95" t="s">
        <v>1309</v>
      </c>
      <c r="B1174" s="96"/>
    </row>
    <row r="1175" spans="1:2" ht="14.25" hidden="1">
      <c r="A1175" s="95" t="s">
        <v>2173</v>
      </c>
      <c r="B1175" s="96"/>
    </row>
    <row r="1176" spans="1:2" ht="14.25" hidden="1">
      <c r="A1176" s="95" t="s">
        <v>2174</v>
      </c>
      <c r="B1176" s="96"/>
    </row>
    <row r="1177" spans="1:2" ht="14.25" hidden="1">
      <c r="A1177" s="95" t="s">
        <v>2175</v>
      </c>
      <c r="B1177" s="96"/>
    </row>
    <row r="1178" spans="1:2" ht="14.25" hidden="1">
      <c r="A1178" s="95" t="s">
        <v>2176</v>
      </c>
      <c r="B1178" s="96"/>
    </row>
    <row r="1179" spans="1:2" ht="14.25" hidden="1">
      <c r="A1179" s="95" t="s">
        <v>2177</v>
      </c>
      <c r="B1179" s="96"/>
    </row>
    <row r="1180" spans="1:2" ht="14.25" hidden="1">
      <c r="A1180" s="95" t="s">
        <v>2178</v>
      </c>
      <c r="B1180" s="96"/>
    </row>
    <row r="1181" spans="1:2" ht="14.25" hidden="1">
      <c r="A1181" s="95" t="s">
        <v>2179</v>
      </c>
      <c r="B1181" s="96"/>
    </row>
    <row r="1182" spans="1:2" ht="14.25" hidden="1">
      <c r="A1182" s="95" t="s">
        <v>2180</v>
      </c>
      <c r="B1182" s="96"/>
    </row>
    <row r="1183" spans="1:2" ht="14.25" hidden="1">
      <c r="A1183" s="95" t="s">
        <v>1316</v>
      </c>
      <c r="B1183" s="96"/>
    </row>
    <row r="1184" spans="1:2" ht="14.25" hidden="1">
      <c r="A1184" s="95" t="s">
        <v>2181</v>
      </c>
      <c r="B1184" s="96"/>
    </row>
    <row r="1185" spans="1:2" ht="14.25" hidden="1">
      <c r="A1185" s="95" t="s">
        <v>2182</v>
      </c>
      <c r="B1185" s="96"/>
    </row>
    <row r="1186" spans="1:2" ht="14.25" hidden="1">
      <c r="A1186" s="95" t="s">
        <v>2183</v>
      </c>
      <c r="B1186" s="96"/>
    </row>
    <row r="1187" spans="1:2" ht="14.25" hidden="1">
      <c r="A1187" s="95" t="s">
        <v>2184</v>
      </c>
      <c r="B1187" s="96"/>
    </row>
    <row r="1188" spans="1:2" ht="14.25" hidden="1">
      <c r="A1188" s="95" t="s">
        <v>2185</v>
      </c>
      <c r="B1188" s="96"/>
    </row>
    <row r="1189" spans="1:2" ht="14.25" hidden="1">
      <c r="A1189" s="95" t="s">
        <v>2186</v>
      </c>
      <c r="B1189" s="96"/>
    </row>
    <row r="1190" spans="1:2" ht="14.25" hidden="1">
      <c r="A1190" s="95" t="s">
        <v>2187</v>
      </c>
      <c r="B1190" s="96"/>
    </row>
    <row r="1191" spans="1:2" ht="14.25" hidden="1">
      <c r="A1191" s="95" t="s">
        <v>2188</v>
      </c>
      <c r="B1191" s="96"/>
    </row>
    <row r="1192" spans="1:2" ht="14.25" hidden="1">
      <c r="A1192" s="95" t="s">
        <v>2189</v>
      </c>
      <c r="B1192" s="96"/>
    </row>
    <row r="1193" spans="1:2" ht="14.25" hidden="1">
      <c r="A1193" s="95" t="s">
        <v>2190</v>
      </c>
      <c r="B1193" s="96"/>
    </row>
    <row r="1194" spans="1:2" ht="14.25" hidden="1">
      <c r="A1194" s="95" t="s">
        <v>2191</v>
      </c>
      <c r="B1194" s="96"/>
    </row>
    <row r="1195" spans="1:2" ht="14.25" hidden="1">
      <c r="A1195" s="95" t="s">
        <v>2192</v>
      </c>
      <c r="B1195" s="96"/>
    </row>
    <row r="1196" spans="1:2" ht="14.25" hidden="1">
      <c r="A1196" s="95" t="s">
        <v>2193</v>
      </c>
      <c r="B1196" s="96"/>
    </row>
    <row r="1197" spans="1:2" ht="14.25" hidden="1">
      <c r="A1197" s="95" t="s">
        <v>2194</v>
      </c>
      <c r="B1197" s="96"/>
    </row>
    <row r="1198" spans="1:2" ht="14.25" hidden="1">
      <c r="A1198" s="95" t="s">
        <v>2195</v>
      </c>
      <c r="B1198" s="96"/>
    </row>
    <row r="1199" spans="1:2" ht="14.25" hidden="1">
      <c r="A1199" s="95" t="s">
        <v>2196</v>
      </c>
      <c r="B1199" s="96"/>
    </row>
    <row r="1200" spans="1:2" ht="14.25" hidden="1">
      <c r="A1200" s="95" t="s">
        <v>2197</v>
      </c>
      <c r="B1200" s="96"/>
    </row>
    <row r="1201" spans="1:2" ht="14.25" hidden="1">
      <c r="A1201" s="95" t="s">
        <v>2198</v>
      </c>
      <c r="B1201" s="96"/>
    </row>
    <row r="1202" spans="1:2" ht="14.25" hidden="1">
      <c r="A1202" s="95" t="s">
        <v>2199</v>
      </c>
      <c r="B1202" s="96"/>
    </row>
    <row r="1203" spans="1:2" ht="14.25" hidden="1">
      <c r="A1203" s="95" t="s">
        <v>2200</v>
      </c>
      <c r="B1203" s="96"/>
    </row>
    <row r="1204" spans="1:2" ht="14.25" hidden="1">
      <c r="A1204" s="95" t="s">
        <v>2201</v>
      </c>
      <c r="B1204" s="96"/>
    </row>
    <row r="1205" spans="1:2" ht="14.25" hidden="1">
      <c r="A1205" s="95" t="s">
        <v>2202</v>
      </c>
      <c r="B1205" s="96"/>
    </row>
    <row r="1206" spans="1:2" ht="14.25" hidden="1">
      <c r="A1206" s="95" t="s">
        <v>2203</v>
      </c>
      <c r="B1206" s="96"/>
    </row>
    <row r="1207" spans="1:2" ht="14.25" hidden="1">
      <c r="A1207" s="95" t="s">
        <v>2204</v>
      </c>
      <c r="B1207" s="96"/>
    </row>
    <row r="1208" spans="1:2" s="84" customFormat="1" ht="14.25">
      <c r="A1208" s="92" t="s">
        <v>1040</v>
      </c>
      <c r="B1208" s="94">
        <f>B1209+B1221+B1227+B1233</f>
        <v>692</v>
      </c>
    </row>
    <row r="1209" spans="1:2" s="84" customFormat="1" ht="14.25">
      <c r="A1209" s="92" t="s">
        <v>2205</v>
      </c>
      <c r="B1209" s="94">
        <f>SUM(B1210:B1220)</f>
        <v>426</v>
      </c>
    </row>
    <row r="1210" spans="1:2" ht="14.25">
      <c r="A1210" s="95" t="s">
        <v>1307</v>
      </c>
      <c r="B1210" s="96">
        <v>265</v>
      </c>
    </row>
    <row r="1211" spans="1:2" ht="14.25" hidden="1">
      <c r="A1211" s="95" t="s">
        <v>1308</v>
      </c>
      <c r="B1211" s="96"/>
    </row>
    <row r="1212" spans="1:2" ht="14.25" hidden="1">
      <c r="A1212" s="95" t="s">
        <v>1309</v>
      </c>
      <c r="B1212" s="96"/>
    </row>
    <row r="1213" spans="1:2" ht="14.25" hidden="1">
      <c r="A1213" s="95" t="s">
        <v>2206</v>
      </c>
      <c r="B1213" s="96"/>
    </row>
    <row r="1214" spans="1:2" ht="14.25" hidden="1">
      <c r="A1214" s="95" t="s">
        <v>2207</v>
      </c>
      <c r="B1214" s="96"/>
    </row>
    <row r="1215" spans="1:2" ht="14.25" hidden="1">
      <c r="A1215" s="95" t="s">
        <v>2208</v>
      </c>
      <c r="B1215" s="96"/>
    </row>
    <row r="1216" spans="1:2" ht="14.25" hidden="1">
      <c r="A1216" s="95" t="s">
        <v>2209</v>
      </c>
      <c r="B1216" s="96"/>
    </row>
    <row r="1217" spans="1:2" ht="14.25" hidden="1">
      <c r="A1217" s="95" t="s">
        <v>2210</v>
      </c>
      <c r="B1217" s="96"/>
    </row>
    <row r="1218" spans="1:2" ht="14.25">
      <c r="A1218" s="95" t="s">
        <v>2211</v>
      </c>
      <c r="B1218" s="96">
        <v>1</v>
      </c>
    </row>
    <row r="1219" spans="1:2" ht="14.25">
      <c r="A1219" s="95" t="s">
        <v>1316</v>
      </c>
      <c r="B1219" s="96">
        <v>154</v>
      </c>
    </row>
    <row r="1220" spans="1:2" ht="14.25">
      <c r="A1220" s="95" t="s">
        <v>2212</v>
      </c>
      <c r="B1220" s="96">
        <v>6</v>
      </c>
    </row>
    <row r="1221" spans="1:2" ht="14.25">
      <c r="A1221" s="92" t="s">
        <v>2213</v>
      </c>
      <c r="B1221" s="94">
        <f>B1222+B1223+B1224</f>
        <v>110</v>
      </c>
    </row>
    <row r="1222" spans="1:2" ht="14.25" hidden="1">
      <c r="A1222" s="95" t="s">
        <v>1307</v>
      </c>
      <c r="B1222" s="96"/>
    </row>
    <row r="1223" spans="1:2" ht="14.25">
      <c r="A1223" s="95" t="s">
        <v>1626</v>
      </c>
      <c r="B1223" s="96">
        <v>110</v>
      </c>
    </row>
    <row r="1224" spans="1:2" ht="14.25" hidden="1">
      <c r="A1224" s="95" t="s">
        <v>1309</v>
      </c>
      <c r="B1224" s="96"/>
    </row>
    <row r="1225" spans="1:2" ht="14.25" hidden="1">
      <c r="A1225" s="95" t="s">
        <v>2214</v>
      </c>
      <c r="B1225" s="96"/>
    </row>
    <row r="1226" spans="1:2" ht="14.25" hidden="1">
      <c r="A1226" s="95" t="s">
        <v>2215</v>
      </c>
      <c r="B1226" s="96"/>
    </row>
    <row r="1227" spans="1:2" ht="14.25" hidden="1">
      <c r="A1227" s="95" t="s">
        <v>2216</v>
      </c>
      <c r="B1227" s="96"/>
    </row>
    <row r="1228" spans="1:2" ht="14.25" hidden="1">
      <c r="A1228" s="95" t="s">
        <v>1307</v>
      </c>
      <c r="B1228" s="96"/>
    </row>
    <row r="1229" spans="1:2" ht="14.25" hidden="1">
      <c r="A1229" s="95" t="s">
        <v>1308</v>
      </c>
      <c r="B1229" s="96"/>
    </row>
    <row r="1230" spans="1:2" ht="14.25" hidden="1">
      <c r="A1230" s="95" t="s">
        <v>1309</v>
      </c>
      <c r="B1230" s="96"/>
    </row>
    <row r="1231" spans="1:2" ht="14.25" hidden="1">
      <c r="A1231" s="95" t="s">
        <v>2217</v>
      </c>
      <c r="B1231" s="96"/>
    </row>
    <row r="1232" spans="1:2" ht="14.25" hidden="1">
      <c r="A1232" s="95" t="s">
        <v>2218</v>
      </c>
      <c r="B1232" s="96"/>
    </row>
    <row r="1233" spans="1:2" s="84" customFormat="1" ht="14.25">
      <c r="A1233" s="92" t="s">
        <v>2219</v>
      </c>
      <c r="B1233" s="94">
        <f>SUM(B1234:B1240)</f>
        <v>156</v>
      </c>
    </row>
    <row r="1234" spans="1:2" ht="14.25" hidden="1">
      <c r="A1234" s="95" t="s">
        <v>1307</v>
      </c>
      <c r="B1234" s="96"/>
    </row>
    <row r="1235" spans="1:2" ht="14.25" hidden="1">
      <c r="A1235" s="95" t="s">
        <v>1308</v>
      </c>
      <c r="B1235" s="96"/>
    </row>
    <row r="1236" spans="1:2" ht="14.25" hidden="1">
      <c r="A1236" s="95" t="s">
        <v>1309</v>
      </c>
      <c r="B1236" s="96"/>
    </row>
    <row r="1237" spans="1:2" ht="14.25">
      <c r="A1237" s="95" t="s">
        <v>2220</v>
      </c>
      <c r="B1237" s="96">
        <v>7</v>
      </c>
    </row>
    <row r="1238" spans="1:2" ht="14.25" hidden="1">
      <c r="A1238" s="95" t="s">
        <v>2221</v>
      </c>
      <c r="B1238" s="96"/>
    </row>
    <row r="1239" spans="1:2" ht="14.25">
      <c r="A1239" s="95" t="s">
        <v>1316</v>
      </c>
      <c r="B1239" s="96">
        <v>143</v>
      </c>
    </row>
    <row r="1240" spans="1:2" ht="14.25">
      <c r="A1240" s="95" t="s">
        <v>2222</v>
      </c>
      <c r="B1240" s="96">
        <v>6</v>
      </c>
    </row>
    <row r="1241" spans="1:2" ht="14.25" hidden="1">
      <c r="A1241" s="95" t="s">
        <v>2223</v>
      </c>
      <c r="B1241" s="96"/>
    </row>
    <row r="1242" spans="1:2" ht="14.25" hidden="1">
      <c r="A1242" s="95" t="s">
        <v>1307</v>
      </c>
      <c r="B1242" s="96"/>
    </row>
    <row r="1243" spans="1:2" ht="14.25" hidden="1">
      <c r="A1243" s="95" t="s">
        <v>1308</v>
      </c>
      <c r="B1243" s="96"/>
    </row>
    <row r="1244" spans="1:2" ht="14.25" hidden="1">
      <c r="A1244" s="95" t="s">
        <v>1309</v>
      </c>
      <c r="B1244" s="96"/>
    </row>
    <row r="1245" spans="1:2" ht="14.25" hidden="1">
      <c r="A1245" s="95" t="s">
        <v>2224</v>
      </c>
      <c r="B1245" s="96"/>
    </row>
    <row r="1246" spans="1:2" ht="14.25" hidden="1">
      <c r="A1246" s="95" t="s">
        <v>2225</v>
      </c>
      <c r="B1246" s="96"/>
    </row>
    <row r="1247" spans="1:2" ht="14.25" hidden="1">
      <c r="A1247" s="95" t="s">
        <v>2226</v>
      </c>
      <c r="B1247" s="96"/>
    </row>
    <row r="1248" spans="1:2" ht="14.25" hidden="1">
      <c r="A1248" s="95" t="s">
        <v>2227</v>
      </c>
      <c r="B1248" s="96"/>
    </row>
    <row r="1249" spans="1:2" ht="14.25" hidden="1">
      <c r="A1249" s="95" t="s">
        <v>2228</v>
      </c>
      <c r="B1249" s="96"/>
    </row>
    <row r="1250" spans="1:2" ht="14.25" hidden="1">
      <c r="A1250" s="95" t="s">
        <v>2229</v>
      </c>
      <c r="B1250" s="96"/>
    </row>
    <row r="1251" spans="1:2" ht="14.25" hidden="1">
      <c r="A1251" s="95" t="s">
        <v>2230</v>
      </c>
      <c r="B1251" s="96"/>
    </row>
    <row r="1252" spans="1:2" ht="14.25" hidden="1">
      <c r="A1252" s="95" t="s">
        <v>2231</v>
      </c>
      <c r="B1252" s="96"/>
    </row>
    <row r="1253" spans="1:2" ht="14.25" hidden="1">
      <c r="A1253" s="95" t="s">
        <v>2232</v>
      </c>
      <c r="B1253" s="96"/>
    </row>
    <row r="1254" spans="1:2" ht="14.25" hidden="1">
      <c r="A1254" s="95" t="s">
        <v>2233</v>
      </c>
      <c r="B1254" s="96"/>
    </row>
    <row r="1255" spans="1:2" ht="14.25" hidden="1">
      <c r="A1255" s="95" t="s">
        <v>2234</v>
      </c>
      <c r="B1255" s="96"/>
    </row>
    <row r="1256" spans="1:2" ht="14.25" hidden="1">
      <c r="A1256" s="95" t="s">
        <v>2235</v>
      </c>
      <c r="B1256" s="96"/>
    </row>
    <row r="1257" spans="1:2" ht="14.25" hidden="1">
      <c r="A1257" s="95" t="s">
        <v>2236</v>
      </c>
      <c r="B1257" s="96"/>
    </row>
    <row r="1258" spans="1:2" ht="14.25" hidden="1">
      <c r="A1258" s="95" t="s">
        <v>2237</v>
      </c>
      <c r="B1258" s="96"/>
    </row>
    <row r="1259" spans="1:2" ht="14.25" hidden="1">
      <c r="A1259" s="95" t="s">
        <v>2238</v>
      </c>
      <c r="B1259" s="96"/>
    </row>
    <row r="1260" spans="1:2" ht="14.25" hidden="1">
      <c r="A1260" s="95" t="s">
        <v>2239</v>
      </c>
      <c r="B1260" s="96"/>
    </row>
    <row r="1261" spans="1:2" ht="14.25" hidden="1">
      <c r="A1261" s="95" t="s">
        <v>2240</v>
      </c>
      <c r="B1261" s="96"/>
    </row>
    <row r="1262" spans="1:2" ht="14.25" hidden="1">
      <c r="A1262" s="95" t="s">
        <v>2241</v>
      </c>
      <c r="B1262" s="96"/>
    </row>
    <row r="1263" spans="1:2" ht="14.25" hidden="1">
      <c r="A1263" s="95" t="s">
        <v>2242</v>
      </c>
      <c r="B1263" s="96"/>
    </row>
    <row r="1264" spans="1:2" ht="14.25" hidden="1">
      <c r="A1264" s="95" t="s">
        <v>2243</v>
      </c>
      <c r="B1264" s="96"/>
    </row>
    <row r="1265" spans="1:2" s="84" customFormat="1" ht="14.25">
      <c r="A1265" s="92" t="s">
        <v>2244</v>
      </c>
      <c r="B1265" s="94">
        <v>800</v>
      </c>
    </row>
    <row r="1266" spans="1:2" s="84" customFormat="1" ht="14.25" hidden="1">
      <c r="A1266" s="92" t="s">
        <v>1083</v>
      </c>
      <c r="B1266" s="94"/>
    </row>
    <row r="1267" spans="1:2" ht="14.25" hidden="1">
      <c r="A1267" s="95" t="s">
        <v>2245</v>
      </c>
      <c r="B1267" s="96"/>
    </row>
    <row r="1268" spans="1:2" ht="14.25" hidden="1">
      <c r="A1268" s="95" t="s">
        <v>2246</v>
      </c>
      <c r="B1268" s="96"/>
    </row>
    <row r="1269" spans="1:2" ht="14.25" hidden="1">
      <c r="A1269" s="95" t="s">
        <v>2247</v>
      </c>
      <c r="B1269" s="96"/>
    </row>
    <row r="1270" spans="1:2" ht="15" customHeight="1" hidden="1">
      <c r="A1270" s="95" t="s">
        <v>2248</v>
      </c>
      <c r="B1270" s="96"/>
    </row>
    <row r="1271" spans="1:2" ht="14.25" hidden="1">
      <c r="A1271" s="95" t="s">
        <v>2249</v>
      </c>
      <c r="B1271" s="96"/>
    </row>
    <row r="1272" spans="1:2" s="84" customFormat="1" ht="14.25" hidden="1">
      <c r="A1272" s="92" t="s">
        <v>1091</v>
      </c>
      <c r="B1272" s="94"/>
    </row>
    <row r="1273" spans="1:2" ht="14.25" hidden="1">
      <c r="A1273" s="95" t="s">
        <v>2250</v>
      </c>
      <c r="B1273" s="96"/>
    </row>
    <row r="1274" spans="1:2" s="84" customFormat="1" ht="14.25">
      <c r="A1274" s="92" t="s">
        <v>2251</v>
      </c>
      <c r="B1274" s="94">
        <f>SUM(B1275:B1276)</f>
        <v>3419</v>
      </c>
    </row>
    <row r="1275" spans="1:2" ht="14.25">
      <c r="A1275" s="95" t="s">
        <v>2252</v>
      </c>
      <c r="B1275" s="96">
        <v>3419</v>
      </c>
    </row>
    <row r="1276" spans="1:2" ht="14.25" hidden="1">
      <c r="A1276" s="95" t="s">
        <v>204</v>
      </c>
      <c r="B1276" s="96"/>
    </row>
    <row r="1277" spans="1:2" ht="14.25" hidden="1">
      <c r="A1277" s="100"/>
      <c r="B1277" s="100"/>
    </row>
    <row r="1278" spans="1:2" ht="14.25" hidden="1">
      <c r="A1278" s="100"/>
      <c r="B1278" s="100"/>
    </row>
    <row r="1279" spans="1:2" s="85" customFormat="1" ht="14.25">
      <c r="A1279" s="101" t="s">
        <v>1095</v>
      </c>
      <c r="B1279" s="93">
        <f>B5+B267+B358+B411+B465+B522+B641+B713+B786+B805+B980+B1046+B1091+B1135+B1208+B1265+B1266+B1272+B1274</f>
        <v>53213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27" sqref="A27"/>
    </sheetView>
  </sheetViews>
  <sheetFormatPr defaultColWidth="9.00390625" defaultRowHeight="13.5"/>
  <cols>
    <col min="1" max="1" width="32.375" style="2" customWidth="1"/>
    <col min="2" max="2" width="13.75390625" style="2" customWidth="1"/>
    <col min="3" max="3" width="28.75390625" style="2" customWidth="1"/>
    <col min="4" max="4" width="14.00390625" style="2" customWidth="1"/>
    <col min="5" max="5" width="9.50390625" style="2" customWidth="1"/>
    <col min="6" max="16384" width="9.00390625" style="2" customWidth="1"/>
  </cols>
  <sheetData>
    <row r="1" spans="1:4" ht="18" customHeight="1">
      <c r="A1" s="4" t="s">
        <v>2253</v>
      </c>
      <c r="B1" s="21"/>
      <c r="C1" s="21"/>
      <c r="D1" s="21"/>
    </row>
    <row r="2" spans="1:5" ht="22.5" customHeight="1">
      <c r="A2" s="70" t="s">
        <v>2254</v>
      </c>
      <c r="B2" s="70"/>
      <c r="C2" s="70"/>
      <c r="D2" s="70"/>
      <c r="E2" s="7"/>
    </row>
    <row r="3" spans="1:4" ht="16.5" customHeight="1">
      <c r="A3" s="21"/>
      <c r="B3" s="71"/>
      <c r="C3" s="71"/>
      <c r="D3" s="72" t="s">
        <v>2</v>
      </c>
    </row>
    <row r="4" spans="1:4" ht="20.25" customHeight="1">
      <c r="A4" s="73" t="s">
        <v>2255</v>
      </c>
      <c r="B4" s="74" t="s">
        <v>1300</v>
      </c>
      <c r="C4" s="11" t="s">
        <v>2256</v>
      </c>
      <c r="D4" s="75" t="s">
        <v>2257</v>
      </c>
    </row>
    <row r="5" spans="1:4" ht="20.25" customHeight="1">
      <c r="A5" s="13" t="s">
        <v>1098</v>
      </c>
      <c r="B5" s="76">
        <v>18500</v>
      </c>
      <c r="C5" s="13" t="s">
        <v>1099</v>
      </c>
      <c r="D5" s="76">
        <v>53213</v>
      </c>
    </row>
    <row r="6" spans="1:4" ht="20.25" customHeight="1">
      <c r="A6" s="13" t="s">
        <v>1232</v>
      </c>
      <c r="B6" s="76">
        <f>B7+B8+B9+B10</f>
        <v>43697</v>
      </c>
      <c r="C6" s="13" t="s">
        <v>1233</v>
      </c>
      <c r="D6" s="76"/>
    </row>
    <row r="7" spans="1:4" ht="20.25" customHeight="1">
      <c r="A7" s="13" t="s">
        <v>2258</v>
      </c>
      <c r="B7" s="76"/>
      <c r="C7" s="77" t="s">
        <v>2259</v>
      </c>
      <c r="D7" s="76"/>
    </row>
    <row r="8" spans="1:4" ht="20.25" customHeight="1">
      <c r="A8" s="78" t="s">
        <v>2260</v>
      </c>
      <c r="B8" s="55">
        <v>2504</v>
      </c>
      <c r="C8" s="79" t="s">
        <v>2261</v>
      </c>
      <c r="D8" s="55"/>
    </row>
    <row r="9" spans="1:5" ht="20.25" customHeight="1">
      <c r="A9" s="78" t="s">
        <v>2262</v>
      </c>
      <c r="B9" s="55">
        <v>41193</v>
      </c>
      <c r="C9" s="79" t="s">
        <v>2263</v>
      </c>
      <c r="D9" s="55"/>
      <c r="E9" s="80"/>
    </row>
    <row r="10" spans="1:4" ht="20.25" customHeight="1">
      <c r="A10" s="78" t="s">
        <v>2264</v>
      </c>
      <c r="B10" s="55"/>
      <c r="C10" s="79" t="s">
        <v>2265</v>
      </c>
      <c r="D10" s="55"/>
    </row>
    <row r="11" spans="1:4" ht="20.25" customHeight="1">
      <c r="A11" s="13" t="s">
        <v>2266</v>
      </c>
      <c r="B11" s="76"/>
      <c r="C11" s="77" t="s">
        <v>2267</v>
      </c>
      <c r="D11" s="76">
        <f>D12+D13</f>
        <v>8984</v>
      </c>
    </row>
    <row r="12" spans="1:4" ht="20.25" customHeight="1">
      <c r="A12" s="78" t="s">
        <v>2268</v>
      </c>
      <c r="B12" s="55"/>
      <c r="C12" s="79" t="s">
        <v>2269</v>
      </c>
      <c r="D12" s="55"/>
    </row>
    <row r="13" spans="1:4" ht="20.25" customHeight="1">
      <c r="A13" s="78" t="s">
        <v>2270</v>
      </c>
      <c r="B13" s="55"/>
      <c r="C13" s="79" t="s">
        <v>2271</v>
      </c>
      <c r="D13" s="55">
        <v>8984</v>
      </c>
    </row>
    <row r="14" spans="1:4" ht="20.25" customHeight="1">
      <c r="A14" s="13" t="s">
        <v>2272</v>
      </c>
      <c r="B14" s="55"/>
      <c r="C14" s="13" t="s">
        <v>2273</v>
      </c>
      <c r="D14" s="76"/>
    </row>
    <row r="15" spans="1:4" ht="20.25" customHeight="1">
      <c r="A15" s="13" t="s">
        <v>1124</v>
      </c>
      <c r="B15" s="76"/>
      <c r="C15" s="13" t="s">
        <v>2274</v>
      </c>
      <c r="D15" s="76"/>
    </row>
    <row r="16" spans="1:4" ht="20.25" customHeight="1">
      <c r="A16" s="13" t="s">
        <v>2275</v>
      </c>
      <c r="B16" s="76"/>
      <c r="C16" s="13" t="s">
        <v>2276</v>
      </c>
      <c r="D16" s="76"/>
    </row>
    <row r="17" spans="1:7" ht="20.25" customHeight="1">
      <c r="A17" s="13" t="s">
        <v>2277</v>
      </c>
      <c r="B17" s="76"/>
      <c r="C17" s="13" t="s">
        <v>2278</v>
      </c>
      <c r="D17" s="76"/>
      <c r="G17" s="24"/>
    </row>
    <row r="18" spans="1:4" ht="20.25" customHeight="1">
      <c r="A18" s="13" t="s">
        <v>2279</v>
      </c>
      <c r="B18" s="76"/>
      <c r="C18" s="13" t="s">
        <v>2280</v>
      </c>
      <c r="D18" s="76"/>
    </row>
    <row r="19" spans="1:4" ht="20.25" customHeight="1">
      <c r="A19" s="13" t="s">
        <v>2281</v>
      </c>
      <c r="B19" s="76"/>
      <c r="C19" s="77" t="s">
        <v>2282</v>
      </c>
      <c r="D19" s="76"/>
    </row>
    <row r="20" spans="1:4" ht="20.25" customHeight="1">
      <c r="A20" s="81" t="s">
        <v>2283</v>
      </c>
      <c r="B20" s="55"/>
      <c r="C20" s="82" t="s">
        <v>2284</v>
      </c>
      <c r="D20" s="76"/>
    </row>
    <row r="21" spans="1:4" ht="20.25" customHeight="1">
      <c r="A21" s="81" t="s">
        <v>2285</v>
      </c>
      <c r="B21" s="55"/>
      <c r="C21" s="82" t="s">
        <v>2286</v>
      </c>
      <c r="D21" s="76"/>
    </row>
    <row r="22" spans="1:4" ht="20.25" customHeight="1">
      <c r="A22" s="81" t="s">
        <v>2287</v>
      </c>
      <c r="B22" s="55"/>
      <c r="C22" s="82" t="s">
        <v>2288</v>
      </c>
      <c r="D22" s="76"/>
    </row>
    <row r="23" spans="1:4" ht="20.25" customHeight="1">
      <c r="A23" s="81" t="s">
        <v>2289</v>
      </c>
      <c r="B23" s="76"/>
      <c r="C23" s="83" t="s">
        <v>2290</v>
      </c>
      <c r="D23" s="76"/>
    </row>
    <row r="24" spans="1:4" s="69" customFormat="1" ht="20.25" customHeight="1">
      <c r="A24" s="11" t="s">
        <v>1169</v>
      </c>
      <c r="B24" s="76">
        <f>B5+B6+B11+B14+B15+B16+B17+B18+B19</f>
        <v>62197</v>
      </c>
      <c r="C24" s="11" t="s">
        <v>1170</v>
      </c>
      <c r="D24" s="76">
        <f>D5+D6+D11+D14+D15+D16+D17+D18+D19</f>
        <v>62197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20"/>
  <sheetViews>
    <sheetView zoomScaleSheetLayoutView="100" workbookViewId="0" topLeftCell="A1">
      <selection activeCell="A27" sqref="A27"/>
    </sheetView>
  </sheetViews>
  <sheetFormatPr defaultColWidth="45.50390625" defaultRowHeight="13.5"/>
  <cols>
    <col min="1" max="1" width="55.00390625" style="57" customWidth="1"/>
    <col min="2" max="2" width="34.00390625" style="58" customWidth="1"/>
    <col min="3" max="16384" width="45.50390625" style="57" customWidth="1"/>
  </cols>
  <sheetData>
    <row r="1" spans="1:2" s="56" customFormat="1" ht="15.75" customHeight="1">
      <c r="A1" s="59" t="s">
        <v>2291</v>
      </c>
      <c r="B1" s="60"/>
    </row>
    <row r="2" spans="1:2" ht="23.25" customHeight="1">
      <c r="A2" s="61" t="s">
        <v>2292</v>
      </c>
      <c r="B2" s="61"/>
    </row>
    <row r="3" spans="1:2" ht="15" customHeight="1">
      <c r="A3" s="59"/>
      <c r="B3" s="62" t="s">
        <v>2</v>
      </c>
    </row>
    <row r="4" spans="1:2" ht="24.75" customHeight="1">
      <c r="A4" s="63" t="s">
        <v>3</v>
      </c>
      <c r="B4" s="63" t="s">
        <v>1300</v>
      </c>
    </row>
    <row r="5" spans="1:2" ht="24.75" customHeight="1">
      <c r="A5" s="64" t="s">
        <v>1100</v>
      </c>
      <c r="B5" s="65">
        <f>B6+B11+B19</f>
        <v>43697</v>
      </c>
    </row>
    <row r="6" spans="1:2" ht="24.75" customHeight="1">
      <c r="A6" s="51" t="s">
        <v>1102</v>
      </c>
      <c r="B6" s="65">
        <f>B7+B8+B9+B10</f>
        <v>2504</v>
      </c>
    </row>
    <row r="7" spans="1:2" ht="24.75" customHeight="1">
      <c r="A7" s="52" t="s">
        <v>2293</v>
      </c>
      <c r="B7" s="66">
        <v>2005</v>
      </c>
    </row>
    <row r="8" spans="1:2" ht="24.75" customHeight="1">
      <c r="A8" s="52" t="s">
        <v>1173</v>
      </c>
      <c r="B8" s="66">
        <v>1040</v>
      </c>
    </row>
    <row r="9" spans="1:2" ht="24.75" customHeight="1">
      <c r="A9" s="52" t="s">
        <v>2294</v>
      </c>
      <c r="B9" s="66">
        <v>97</v>
      </c>
    </row>
    <row r="10" spans="1:2" ht="24.75" customHeight="1">
      <c r="A10" s="52" t="s">
        <v>1176</v>
      </c>
      <c r="B10" s="66">
        <v>-638</v>
      </c>
    </row>
    <row r="11" spans="1:2" ht="24.75" customHeight="1">
      <c r="A11" s="64" t="s">
        <v>2295</v>
      </c>
      <c r="B11" s="65">
        <f>B12+B13+B14+B15+B16+B17+B18</f>
        <v>41193</v>
      </c>
    </row>
    <row r="12" spans="1:2" ht="24.75" customHeight="1">
      <c r="A12" s="52" t="s">
        <v>2296</v>
      </c>
      <c r="B12" s="66"/>
    </row>
    <row r="13" spans="1:2" ht="24.75" customHeight="1">
      <c r="A13" s="52" t="s">
        <v>1177</v>
      </c>
      <c r="B13" s="66">
        <v>25763</v>
      </c>
    </row>
    <row r="14" spans="1:2" ht="24.75" customHeight="1">
      <c r="A14" s="52" t="s">
        <v>2297</v>
      </c>
      <c r="B14" s="66">
        <v>4285</v>
      </c>
    </row>
    <row r="15" spans="1:2" ht="24.75" customHeight="1">
      <c r="A15" s="52" t="s">
        <v>1180</v>
      </c>
      <c r="B15" s="66">
        <v>3570</v>
      </c>
    </row>
    <row r="16" spans="1:2" ht="24.75" customHeight="1">
      <c r="A16" s="52" t="s">
        <v>2298</v>
      </c>
      <c r="B16" s="66">
        <v>4049</v>
      </c>
    </row>
    <row r="17" spans="1:2" ht="24.75" customHeight="1">
      <c r="A17" s="52" t="s">
        <v>1182</v>
      </c>
      <c r="B17" s="66">
        <v>700</v>
      </c>
    </row>
    <row r="18" spans="1:2" ht="24.75" customHeight="1">
      <c r="A18" s="52" t="s">
        <v>1191</v>
      </c>
      <c r="B18" s="67">
        <v>2826</v>
      </c>
    </row>
    <row r="19" spans="1:2" ht="24.75" customHeight="1">
      <c r="A19" s="51" t="s">
        <v>1106</v>
      </c>
      <c r="B19" s="65"/>
    </row>
    <row r="20" ht="13.5">
      <c r="B20" s="6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80"/>
  <sheetViews>
    <sheetView zoomScaleSheetLayoutView="100" workbookViewId="0" topLeftCell="A1">
      <selection activeCell="B4" sqref="B4"/>
    </sheetView>
  </sheetViews>
  <sheetFormatPr defaultColWidth="8.00390625" defaultRowHeight="13.5"/>
  <cols>
    <col min="1" max="1" width="53.875" style="1" customWidth="1"/>
    <col min="2" max="2" width="31.75390625" style="45" customWidth="1"/>
    <col min="3" max="249" width="8.00390625" style="1" customWidth="1"/>
    <col min="250" max="250" width="51.50390625" style="1" customWidth="1"/>
    <col min="251" max="251" width="38.375" style="1" customWidth="1"/>
    <col min="252" max="16384" width="8.00390625" style="1" customWidth="1"/>
  </cols>
  <sheetData>
    <row r="1" spans="1:2" ht="12.75" customHeight="1">
      <c r="A1" s="4" t="s">
        <v>2299</v>
      </c>
      <c r="B1" s="46"/>
    </row>
    <row r="2" spans="1:2" ht="16.5" customHeight="1">
      <c r="A2" s="47" t="s">
        <v>2300</v>
      </c>
      <c r="B2" s="47"/>
    </row>
    <row r="3" spans="1:2" ht="12.75" customHeight="1">
      <c r="A3" s="21"/>
      <c r="B3" s="48" t="s">
        <v>2</v>
      </c>
    </row>
    <row r="4" spans="1:2" ht="15.75" customHeight="1">
      <c r="A4" s="49" t="s">
        <v>2301</v>
      </c>
      <c r="B4" s="50" t="s">
        <v>37</v>
      </c>
    </row>
    <row r="5" spans="1:2" s="44" customFormat="1" ht="14.25" customHeight="1">
      <c r="A5" s="51" t="s">
        <v>2302</v>
      </c>
      <c r="B5" s="50">
        <f>B6+B7+B8+B9</f>
        <v>22017</v>
      </c>
    </row>
    <row r="6" spans="1:2" ht="14.25" customHeight="1">
      <c r="A6" s="52" t="s">
        <v>2303</v>
      </c>
      <c r="B6" s="53">
        <f>13249-500-800-240</f>
        <v>11709</v>
      </c>
    </row>
    <row r="7" spans="1:2" ht="13.5">
      <c r="A7" s="52" t="s">
        <v>2304</v>
      </c>
      <c r="B7" s="53">
        <v>2720</v>
      </c>
    </row>
    <row r="8" spans="1:2" ht="14.25" customHeight="1">
      <c r="A8" s="52" t="s">
        <v>2305</v>
      </c>
      <c r="B8" s="53">
        <v>1848</v>
      </c>
    </row>
    <row r="9" spans="1:2" ht="14.25" customHeight="1">
      <c r="A9" s="52" t="s">
        <v>2306</v>
      </c>
      <c r="B9" s="53">
        <f>6200-260-200</f>
        <v>5740</v>
      </c>
    </row>
    <row r="10" spans="1:2" s="44" customFormat="1" ht="14.25" customHeight="1">
      <c r="A10" s="51" t="s">
        <v>2307</v>
      </c>
      <c r="B10" s="50">
        <f>SUM(B11:B20)</f>
        <v>6542</v>
      </c>
    </row>
    <row r="11" spans="1:2" ht="14.25" customHeight="1">
      <c r="A11" s="52" t="s">
        <v>2308</v>
      </c>
      <c r="B11" s="53">
        <v>582</v>
      </c>
    </row>
    <row r="12" spans="1:2" ht="14.25" customHeight="1">
      <c r="A12" s="52" t="s">
        <v>2309</v>
      </c>
      <c r="B12" s="53">
        <v>55</v>
      </c>
    </row>
    <row r="13" spans="1:2" ht="14.25" customHeight="1">
      <c r="A13" s="54" t="s">
        <v>2310</v>
      </c>
      <c r="B13" s="53">
        <v>582</v>
      </c>
    </row>
    <row r="14" spans="1:2" ht="14.25" customHeight="1">
      <c r="A14" s="52" t="s">
        <v>2311</v>
      </c>
      <c r="B14" s="53"/>
    </row>
    <row r="15" spans="1:2" ht="14.25" customHeight="1">
      <c r="A15" s="52" t="s">
        <v>2312</v>
      </c>
      <c r="B15" s="53"/>
    </row>
    <row r="16" spans="1:2" ht="14.25" customHeight="1">
      <c r="A16" s="52" t="s">
        <v>2313</v>
      </c>
      <c r="B16" s="53">
        <v>73</v>
      </c>
    </row>
    <row r="17" spans="1:2" ht="14.25" customHeight="1">
      <c r="A17" s="52" t="s">
        <v>2314</v>
      </c>
      <c r="B17" s="53"/>
    </row>
    <row r="18" spans="1:2" ht="13.5" customHeight="1">
      <c r="A18" s="52" t="s">
        <v>2315</v>
      </c>
      <c r="B18" s="53">
        <v>398</v>
      </c>
    </row>
    <row r="19" spans="1:2" ht="13.5">
      <c r="A19" s="52" t="s">
        <v>2316</v>
      </c>
      <c r="B19" s="53"/>
    </row>
    <row r="20" spans="1:2" ht="12.75" customHeight="1">
      <c r="A20" s="52" t="s">
        <v>2317</v>
      </c>
      <c r="B20" s="53">
        <f>5602-70-500-180</f>
        <v>4852</v>
      </c>
    </row>
    <row r="21" spans="1:2" s="44" customFormat="1" ht="14.25" customHeight="1">
      <c r="A21" s="51" t="s">
        <v>2318</v>
      </c>
      <c r="B21" s="50"/>
    </row>
    <row r="22" spans="1:2" ht="14.25" customHeight="1">
      <c r="A22" s="52" t="s">
        <v>2319</v>
      </c>
      <c r="B22" s="53"/>
    </row>
    <row r="23" spans="1:2" ht="14.25" customHeight="1">
      <c r="A23" s="52" t="s">
        <v>2320</v>
      </c>
      <c r="B23" s="53"/>
    </row>
    <row r="24" spans="1:2" ht="14.25" customHeight="1">
      <c r="A24" s="52" t="s">
        <v>2321</v>
      </c>
      <c r="B24" s="53"/>
    </row>
    <row r="25" spans="1:2" ht="14.25" customHeight="1">
      <c r="A25" s="52" t="s">
        <v>2322</v>
      </c>
      <c r="B25" s="53"/>
    </row>
    <row r="26" spans="1:2" ht="14.25" customHeight="1">
      <c r="A26" s="52" t="s">
        <v>2323</v>
      </c>
      <c r="B26" s="53"/>
    </row>
    <row r="27" spans="1:2" ht="14.25" customHeight="1">
      <c r="A27" s="52" t="s">
        <v>2324</v>
      </c>
      <c r="B27" s="53"/>
    </row>
    <row r="28" spans="1:2" ht="14.25" customHeight="1">
      <c r="A28" s="52" t="s">
        <v>2325</v>
      </c>
      <c r="B28" s="53"/>
    </row>
    <row r="29" spans="1:2" s="44" customFormat="1" ht="14.25" customHeight="1">
      <c r="A29" s="51" t="s">
        <v>2326</v>
      </c>
      <c r="B29" s="50"/>
    </row>
    <row r="30" spans="1:2" ht="14.25" customHeight="1">
      <c r="A30" s="52" t="s">
        <v>2319</v>
      </c>
      <c r="B30" s="53"/>
    </row>
    <row r="31" spans="1:2" ht="14.25" customHeight="1">
      <c r="A31" s="52" t="s">
        <v>2320</v>
      </c>
      <c r="B31" s="53"/>
    </row>
    <row r="32" spans="1:2" ht="14.25" customHeight="1">
      <c r="A32" s="52" t="s">
        <v>2321</v>
      </c>
      <c r="B32" s="53"/>
    </row>
    <row r="33" spans="1:2" ht="14.25" customHeight="1">
      <c r="A33" s="52" t="s">
        <v>2323</v>
      </c>
      <c r="B33" s="53"/>
    </row>
    <row r="34" spans="1:2" ht="14.25" customHeight="1">
      <c r="A34" s="52" t="s">
        <v>2324</v>
      </c>
      <c r="B34" s="53"/>
    </row>
    <row r="35" spans="1:2" ht="14.25" customHeight="1">
      <c r="A35" s="52" t="s">
        <v>2325</v>
      </c>
      <c r="B35" s="53"/>
    </row>
    <row r="36" spans="1:2" s="44" customFormat="1" ht="14.25" customHeight="1">
      <c r="A36" s="51" t="s">
        <v>2327</v>
      </c>
      <c r="B36" s="50">
        <f>B37+B38</f>
        <v>17410</v>
      </c>
    </row>
    <row r="37" spans="1:2" ht="14.25" customHeight="1">
      <c r="A37" s="52" t="s">
        <v>2328</v>
      </c>
      <c r="B37" s="53">
        <v>17000</v>
      </c>
    </row>
    <row r="38" spans="1:2" ht="14.25" customHeight="1">
      <c r="A38" s="52" t="s">
        <v>2329</v>
      </c>
      <c r="B38" s="53">
        <v>410</v>
      </c>
    </row>
    <row r="39" spans="1:2" ht="14.25" customHeight="1">
      <c r="A39" s="52" t="s">
        <v>2330</v>
      </c>
      <c r="B39" s="53"/>
    </row>
    <row r="40" spans="1:2" s="44" customFormat="1" ht="14.25" customHeight="1">
      <c r="A40" s="51" t="s">
        <v>2331</v>
      </c>
      <c r="B40" s="50"/>
    </row>
    <row r="41" spans="1:2" ht="14.25" customHeight="1">
      <c r="A41" s="52" t="s">
        <v>2332</v>
      </c>
      <c r="B41" s="53"/>
    </row>
    <row r="42" spans="1:2" ht="14.25" customHeight="1">
      <c r="A42" s="52" t="s">
        <v>2333</v>
      </c>
      <c r="B42" s="53"/>
    </row>
    <row r="43" spans="1:2" s="44" customFormat="1" ht="14.25" customHeight="1">
      <c r="A43" s="51" t="s">
        <v>2334</v>
      </c>
      <c r="B43" s="50"/>
    </row>
    <row r="44" spans="1:2" ht="14.25" customHeight="1">
      <c r="A44" s="52" t="s">
        <v>2335</v>
      </c>
      <c r="B44" s="53"/>
    </row>
    <row r="45" spans="1:2" ht="14.25" customHeight="1">
      <c r="A45" s="52" t="s">
        <v>2336</v>
      </c>
      <c r="B45" s="53"/>
    </row>
    <row r="46" spans="1:2" ht="14.25" customHeight="1">
      <c r="A46" s="52" t="s">
        <v>2337</v>
      </c>
      <c r="B46" s="53"/>
    </row>
    <row r="47" spans="1:2" s="44" customFormat="1" ht="14.25" customHeight="1">
      <c r="A47" s="51" t="s">
        <v>2338</v>
      </c>
      <c r="B47" s="50"/>
    </row>
    <row r="48" spans="1:2" ht="14.25" customHeight="1">
      <c r="A48" s="52" t="s">
        <v>2339</v>
      </c>
      <c r="B48" s="53"/>
    </row>
    <row r="49" spans="1:2" ht="14.25" customHeight="1">
      <c r="A49" s="52" t="s">
        <v>2340</v>
      </c>
      <c r="B49" s="53"/>
    </row>
    <row r="50" spans="1:2" s="44" customFormat="1" ht="14.25" customHeight="1">
      <c r="A50" s="51" t="s">
        <v>2341</v>
      </c>
      <c r="B50" s="50">
        <f>B51+B54+B55</f>
        <v>3025</v>
      </c>
    </row>
    <row r="51" spans="1:2" ht="14.25" customHeight="1">
      <c r="A51" s="52" t="s">
        <v>2342</v>
      </c>
      <c r="B51" s="53">
        <v>1536</v>
      </c>
    </row>
    <row r="52" spans="1:2" ht="14.25" customHeight="1">
      <c r="A52" s="52" t="s">
        <v>2343</v>
      </c>
      <c r="B52" s="53">
        <v>20</v>
      </c>
    </row>
    <row r="53" spans="1:2" ht="14.25" customHeight="1">
      <c r="A53" s="52" t="s">
        <v>2344</v>
      </c>
      <c r="B53" s="53"/>
    </row>
    <row r="54" spans="1:2" ht="12.75" customHeight="1">
      <c r="A54" s="52" t="s">
        <v>2345</v>
      </c>
      <c r="B54" s="53">
        <v>1310</v>
      </c>
    </row>
    <row r="55" spans="1:2" ht="14.25" customHeight="1">
      <c r="A55" s="52" t="s">
        <v>2346</v>
      </c>
      <c r="B55" s="53">
        <v>179</v>
      </c>
    </row>
    <row r="56" spans="1:2" s="44" customFormat="1" ht="14.25" customHeight="1">
      <c r="A56" s="51" t="s">
        <v>2347</v>
      </c>
      <c r="B56" s="50"/>
    </row>
    <row r="57" spans="1:2" ht="14.25" customHeight="1">
      <c r="A57" s="52" t="s">
        <v>2348</v>
      </c>
      <c r="B57" s="55"/>
    </row>
    <row r="58" spans="1:2" ht="14.25" customHeight="1">
      <c r="A58" s="52" t="s">
        <v>2349</v>
      </c>
      <c r="B58" s="53"/>
    </row>
    <row r="59" spans="1:2" s="44" customFormat="1" ht="14.25" customHeight="1">
      <c r="A59" s="51" t="s">
        <v>2350</v>
      </c>
      <c r="B59" s="50"/>
    </row>
    <row r="60" spans="1:2" ht="14.25" customHeight="1">
      <c r="A60" s="52" t="s">
        <v>2351</v>
      </c>
      <c r="B60" s="53"/>
    </row>
    <row r="61" spans="1:2" ht="14.25" customHeight="1">
      <c r="A61" s="52" t="s">
        <v>2352</v>
      </c>
      <c r="B61" s="53"/>
    </row>
    <row r="62" spans="1:2" ht="14.25" customHeight="1">
      <c r="A62" s="52" t="s">
        <v>2353</v>
      </c>
      <c r="B62" s="53"/>
    </row>
    <row r="63" spans="1:2" ht="14.25" customHeight="1">
      <c r="A63" s="52" t="s">
        <v>2354</v>
      </c>
      <c r="B63" s="53"/>
    </row>
    <row r="64" spans="1:2" s="44" customFormat="1" ht="14.25" customHeight="1">
      <c r="A64" s="51" t="s">
        <v>2355</v>
      </c>
      <c r="B64" s="50">
        <f>B65</f>
        <v>669</v>
      </c>
    </row>
    <row r="65" spans="1:2" ht="14.25" customHeight="1">
      <c r="A65" s="52" t="s">
        <v>2356</v>
      </c>
      <c r="B65" s="53">
        <v>669</v>
      </c>
    </row>
    <row r="66" spans="1:2" ht="14.25" customHeight="1">
      <c r="A66" s="52" t="s">
        <v>2357</v>
      </c>
      <c r="B66" s="53"/>
    </row>
    <row r="67" spans="1:2" s="44" customFormat="1" ht="14.25" customHeight="1">
      <c r="A67" s="51" t="s">
        <v>2358</v>
      </c>
      <c r="B67" s="50"/>
    </row>
    <row r="68" spans="1:2" ht="14.25" customHeight="1">
      <c r="A68" s="52" t="s">
        <v>2359</v>
      </c>
      <c r="B68" s="53"/>
    </row>
    <row r="69" spans="1:2" ht="14.25" customHeight="1">
      <c r="A69" s="52" t="s">
        <v>2360</v>
      </c>
      <c r="B69" s="53"/>
    </row>
    <row r="70" spans="1:2" ht="14.25" customHeight="1">
      <c r="A70" s="52" t="s">
        <v>2361</v>
      </c>
      <c r="B70" s="53"/>
    </row>
    <row r="71" spans="1:2" ht="14.25" customHeight="1">
      <c r="A71" s="52" t="s">
        <v>2362</v>
      </c>
      <c r="B71" s="53"/>
    </row>
    <row r="72" spans="1:2" s="44" customFormat="1" ht="14.25" customHeight="1">
      <c r="A72" s="51" t="s">
        <v>2363</v>
      </c>
      <c r="B72" s="50">
        <f>B73+B74</f>
        <v>3550</v>
      </c>
    </row>
    <row r="73" spans="1:2" ht="13.5">
      <c r="A73" s="52" t="s">
        <v>2364</v>
      </c>
      <c r="B73" s="53">
        <v>800</v>
      </c>
    </row>
    <row r="74" spans="1:2" ht="13.5">
      <c r="A74" s="52" t="s">
        <v>2365</v>
      </c>
      <c r="B74" s="53">
        <f>3419-669</f>
        <v>2750</v>
      </c>
    </row>
    <row r="75" spans="1:2" s="44" customFormat="1" ht="13.5">
      <c r="A75" s="51" t="s">
        <v>2366</v>
      </c>
      <c r="B75" s="50"/>
    </row>
    <row r="76" spans="1:2" ht="13.5">
      <c r="A76" s="52" t="s">
        <v>2367</v>
      </c>
      <c r="B76" s="53"/>
    </row>
    <row r="77" spans="1:2" ht="13.5">
      <c r="A77" s="52" t="s">
        <v>2368</v>
      </c>
      <c r="B77" s="53"/>
    </row>
    <row r="78" spans="1:2" ht="13.5">
      <c r="A78" s="52" t="s">
        <v>2369</v>
      </c>
      <c r="B78" s="53"/>
    </row>
    <row r="79" spans="1:2" ht="13.5">
      <c r="A79" s="52" t="s">
        <v>2370</v>
      </c>
      <c r="B79" s="53"/>
    </row>
    <row r="80" spans="1:2" s="44" customFormat="1" ht="13.5">
      <c r="A80" s="49" t="s">
        <v>1286</v>
      </c>
      <c r="B80" s="50">
        <f>B5+B10+B21+B29+B36+B40+B43+B47+B50+B56+B59+B64+B67+B72+B75</f>
        <v>53213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 topLeftCell="A4">
      <selection activeCell="A27" sqref="A27"/>
    </sheetView>
  </sheetViews>
  <sheetFormatPr defaultColWidth="43.875" defaultRowHeight="13.5"/>
  <cols>
    <col min="1" max="1" width="57.375" style="28" customWidth="1"/>
    <col min="2" max="2" width="31.50390625" style="28" customWidth="1"/>
    <col min="3" max="16384" width="43.875" style="28" customWidth="1"/>
  </cols>
  <sheetData>
    <row r="1" spans="1:2" s="1" customFormat="1" ht="15" customHeight="1">
      <c r="A1" s="4" t="s">
        <v>2371</v>
      </c>
      <c r="B1" s="5"/>
    </row>
    <row r="2" spans="1:5" ht="23.25" customHeight="1">
      <c r="A2" s="29" t="s">
        <v>2372</v>
      </c>
      <c r="B2" s="29"/>
      <c r="C2" s="38"/>
      <c r="D2" s="38"/>
      <c r="E2" s="38"/>
    </row>
    <row r="3" spans="1:2" s="25" customFormat="1" ht="23.25" customHeight="1">
      <c r="A3" s="30"/>
      <c r="B3" s="31" t="s">
        <v>2</v>
      </c>
    </row>
    <row r="4" spans="1:2" s="25" customFormat="1" ht="25.5" customHeight="1">
      <c r="A4" s="32" t="s">
        <v>36</v>
      </c>
      <c r="B4" s="11" t="s">
        <v>1300</v>
      </c>
    </row>
    <row r="5" spans="1:2" s="25" customFormat="1" ht="29.25" customHeight="1">
      <c r="A5" s="36" t="s">
        <v>2373</v>
      </c>
      <c r="B5" s="34"/>
    </row>
    <row r="6" spans="1:2" s="25" customFormat="1" ht="29.25" customHeight="1">
      <c r="A6" s="36" t="s">
        <v>2374</v>
      </c>
      <c r="B6" s="35"/>
    </row>
    <row r="7" spans="1:2" s="25" customFormat="1" ht="29.25" customHeight="1">
      <c r="A7" s="36" t="s">
        <v>2375</v>
      </c>
      <c r="B7" s="35"/>
    </row>
    <row r="8" spans="1:2" s="25" customFormat="1" ht="29.25" customHeight="1">
      <c r="A8" s="36" t="s">
        <v>2376</v>
      </c>
      <c r="B8" s="35"/>
    </row>
    <row r="9" spans="1:2" s="25" customFormat="1" ht="29.25" customHeight="1">
      <c r="A9" s="36" t="s">
        <v>1248</v>
      </c>
      <c r="B9" s="39"/>
    </row>
    <row r="10" spans="1:2" s="25" customFormat="1" ht="29.25" customHeight="1">
      <c r="A10" s="36" t="s">
        <v>1249</v>
      </c>
      <c r="B10" s="39"/>
    </row>
    <row r="11" spans="1:2" s="25" customFormat="1" ht="29.25" customHeight="1">
      <c r="A11" s="36" t="s">
        <v>1250</v>
      </c>
      <c r="B11" s="39"/>
    </row>
    <row r="12" spans="1:2" s="25" customFormat="1" ht="29.25" customHeight="1">
      <c r="A12" s="36" t="s">
        <v>2377</v>
      </c>
      <c r="B12" s="40">
        <v>23000</v>
      </c>
    </row>
    <row r="13" spans="1:2" s="25" customFormat="1" ht="29.25" customHeight="1">
      <c r="A13" s="36" t="s">
        <v>2378</v>
      </c>
      <c r="B13" s="40"/>
    </row>
    <row r="14" spans="1:2" s="25" customFormat="1" ht="29.25" customHeight="1">
      <c r="A14" s="36" t="s">
        <v>2379</v>
      </c>
      <c r="B14" s="40"/>
    </row>
    <row r="15" spans="1:2" s="25" customFormat="1" ht="29.25" customHeight="1">
      <c r="A15" s="36" t="s">
        <v>2380</v>
      </c>
      <c r="B15" s="40"/>
    </row>
    <row r="16" spans="1:2" s="25" customFormat="1" ht="29.25" customHeight="1">
      <c r="A16" s="36" t="s">
        <v>2381</v>
      </c>
      <c r="B16" s="40"/>
    </row>
    <row r="17" spans="1:7" s="25" customFormat="1" ht="29.25" customHeight="1">
      <c r="A17" s="36" t="s">
        <v>1256</v>
      </c>
      <c r="B17" s="40"/>
      <c r="G17" s="41"/>
    </row>
    <row r="18" spans="1:2" s="25" customFormat="1" ht="29.25" customHeight="1">
      <c r="A18" s="36" t="s">
        <v>1257</v>
      </c>
      <c r="B18" s="40"/>
    </row>
    <row r="19" spans="1:2" s="25" customFormat="1" ht="29.25" customHeight="1">
      <c r="A19" s="36" t="s">
        <v>2382</v>
      </c>
      <c r="B19" s="40"/>
    </row>
    <row r="20" spans="1:2" s="25" customFormat="1" ht="29.25" customHeight="1">
      <c r="A20" s="36" t="s">
        <v>2383</v>
      </c>
      <c r="B20" s="40"/>
    </row>
    <row r="21" spans="1:2" s="25" customFormat="1" ht="29.25" customHeight="1">
      <c r="A21" s="36" t="s">
        <v>2384</v>
      </c>
      <c r="B21" s="40"/>
    </row>
    <row r="22" spans="1:2" s="25" customFormat="1" ht="29.25" customHeight="1">
      <c r="A22" s="11" t="s">
        <v>2385</v>
      </c>
      <c r="B22" s="42">
        <f>SUM(B5:B21)</f>
        <v>23000</v>
      </c>
    </row>
    <row r="23" ht="13.5">
      <c r="B23" s="43"/>
    </row>
    <row r="24" ht="13.5">
      <c r="B24" s="43"/>
    </row>
    <row r="25" ht="13.5">
      <c r="B25" s="43"/>
    </row>
    <row r="26" ht="13.5">
      <c r="B26" s="43"/>
    </row>
    <row r="27" ht="13.5">
      <c r="B27" s="43"/>
    </row>
    <row r="28" ht="13.5">
      <c r="B28" s="43"/>
    </row>
    <row r="29" ht="13.5">
      <c r="B29" s="43"/>
    </row>
    <row r="30" ht="13.5">
      <c r="B30" s="43"/>
    </row>
    <row r="31" ht="13.5">
      <c r="B31" s="43"/>
    </row>
    <row r="32" ht="13.5">
      <c r="B32" s="43"/>
    </row>
    <row r="33" ht="13.5">
      <c r="B33" s="43"/>
    </row>
    <row r="34" ht="13.5">
      <c r="B34" s="43"/>
    </row>
    <row r="35" ht="13.5">
      <c r="B35" s="43"/>
    </row>
    <row r="36" ht="13.5">
      <c r="B36" s="43"/>
    </row>
    <row r="37" ht="13.5">
      <c r="B37" s="43"/>
    </row>
    <row r="38" ht="13.5">
      <c r="B38" s="43"/>
    </row>
    <row r="39" ht="13.5">
      <c r="B39" s="43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1">
      <selection activeCell="A27" sqref="A27"/>
    </sheetView>
  </sheetViews>
  <sheetFormatPr defaultColWidth="43.875" defaultRowHeight="13.5"/>
  <cols>
    <col min="1" max="1" width="63.375" style="28" customWidth="1"/>
    <col min="2" max="2" width="23.50390625" style="28" customWidth="1"/>
    <col min="3" max="16384" width="43.875" style="28" customWidth="1"/>
  </cols>
  <sheetData>
    <row r="1" spans="1:2" s="1" customFormat="1" ht="15" customHeight="1">
      <c r="A1" s="4" t="s">
        <v>2386</v>
      </c>
      <c r="B1" s="5"/>
    </row>
    <row r="2" spans="1:2" ht="23.25" customHeight="1">
      <c r="A2" s="29" t="s">
        <v>2387</v>
      </c>
      <c r="B2" s="29"/>
    </row>
    <row r="3" spans="1:2" s="25" customFormat="1" ht="18.75" customHeight="1">
      <c r="A3" s="30"/>
      <c r="B3" s="31" t="s">
        <v>2</v>
      </c>
    </row>
    <row r="4" spans="1:2" s="25" customFormat="1" ht="29.25" customHeight="1">
      <c r="A4" s="32" t="s">
        <v>36</v>
      </c>
      <c r="B4" s="11" t="s">
        <v>1300</v>
      </c>
    </row>
    <row r="5" spans="1:2" s="25" customFormat="1" ht="31.5" customHeight="1">
      <c r="A5" s="33" t="s">
        <v>2388</v>
      </c>
      <c r="B5" s="34"/>
    </row>
    <row r="6" spans="1:2" s="25" customFormat="1" ht="31.5" customHeight="1">
      <c r="A6" s="33" t="s">
        <v>2389</v>
      </c>
      <c r="B6" s="35"/>
    </row>
    <row r="7" spans="1:2" s="25" customFormat="1" ht="31.5" customHeight="1">
      <c r="A7" s="36" t="s">
        <v>2390</v>
      </c>
      <c r="B7" s="35"/>
    </row>
    <row r="8" spans="1:2" s="25" customFormat="1" ht="31.5" customHeight="1">
      <c r="A8" s="33" t="s">
        <v>2391</v>
      </c>
      <c r="B8" s="20">
        <v>18000</v>
      </c>
    </row>
    <row r="9" spans="1:2" s="25" customFormat="1" ht="31.5" customHeight="1">
      <c r="A9" s="36" t="s">
        <v>2392</v>
      </c>
      <c r="B9" s="37"/>
    </row>
    <row r="10" spans="1:2" s="25" customFormat="1" ht="31.5" customHeight="1">
      <c r="A10" s="33" t="s">
        <v>2393</v>
      </c>
      <c r="B10" s="37"/>
    </row>
    <row r="11" spans="1:2" s="25" customFormat="1" ht="31.5" customHeight="1">
      <c r="A11" s="36" t="s">
        <v>2394</v>
      </c>
      <c r="B11" s="37"/>
    </row>
    <row r="12" spans="1:2" s="25" customFormat="1" ht="31.5" customHeight="1">
      <c r="A12" s="36" t="s">
        <v>2395</v>
      </c>
      <c r="B12" s="37"/>
    </row>
    <row r="13" spans="1:2" s="25" customFormat="1" ht="31.5" customHeight="1">
      <c r="A13" s="36" t="s">
        <v>2396</v>
      </c>
      <c r="B13" s="37"/>
    </row>
    <row r="14" spans="1:2" s="25" customFormat="1" ht="20.25" customHeight="1">
      <c r="A14" s="11" t="s">
        <v>2397</v>
      </c>
      <c r="B14" s="14">
        <f>SUM(B5:B12)</f>
        <v>18000</v>
      </c>
    </row>
    <row r="15" spans="1:2" s="26" customFormat="1" ht="19.5" customHeight="1">
      <c r="A15" s="16" t="s">
        <v>1233</v>
      </c>
      <c r="B15" s="14"/>
    </row>
    <row r="16" spans="1:2" s="27" customFormat="1" ht="17.25" customHeight="1">
      <c r="A16" s="36" t="s">
        <v>1235</v>
      </c>
      <c r="B16" s="20">
        <v>5000</v>
      </c>
    </row>
    <row r="17" spans="1:2" s="25" customFormat="1" ht="20.25" customHeight="1">
      <c r="A17" s="11" t="s">
        <v>1170</v>
      </c>
      <c r="B17" s="14">
        <f>B16+B14</f>
        <v>23000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27" sqref="A27"/>
    </sheetView>
  </sheetViews>
  <sheetFormatPr defaultColWidth="26.00390625" defaultRowHeight="13.5"/>
  <cols>
    <col min="1" max="1" width="27.125" style="2" customWidth="1"/>
    <col min="2" max="2" width="16.25390625" style="3" customWidth="1"/>
    <col min="3" max="3" width="28.75390625" style="2" customWidth="1"/>
    <col min="4" max="4" width="16.75390625" style="3" customWidth="1"/>
    <col min="5" max="16384" width="26.00390625" style="2" customWidth="1"/>
  </cols>
  <sheetData>
    <row r="1" spans="1:4" s="1" customFormat="1" ht="16.5" customHeight="1">
      <c r="A1" s="4" t="s">
        <v>2398</v>
      </c>
      <c r="B1" s="5"/>
      <c r="C1" s="5"/>
      <c r="D1" s="4"/>
    </row>
    <row r="2" spans="1:5" ht="24.75" customHeight="1">
      <c r="A2" s="6" t="s">
        <v>2399</v>
      </c>
      <c r="B2" s="6"/>
      <c r="C2" s="6"/>
      <c r="D2" s="6"/>
      <c r="E2" s="7"/>
    </row>
    <row r="3" spans="1:4" s="1" customFormat="1" ht="21.75" customHeight="1">
      <c r="A3" s="8"/>
      <c r="B3" s="9"/>
      <c r="C3" s="8"/>
      <c r="D3" s="10" t="s">
        <v>2</v>
      </c>
    </row>
    <row r="4" spans="1:4" ht="27.75" customHeight="1">
      <c r="A4" s="11" t="s">
        <v>2400</v>
      </c>
      <c r="B4" s="12" t="s">
        <v>1300</v>
      </c>
      <c r="C4" s="11" t="s">
        <v>2401</v>
      </c>
      <c r="D4" s="12" t="s">
        <v>1300</v>
      </c>
    </row>
    <row r="5" spans="1:4" ht="42.75" customHeight="1">
      <c r="A5" s="13" t="s">
        <v>1230</v>
      </c>
      <c r="B5" s="14">
        <v>23000</v>
      </c>
      <c r="C5" s="13" t="s">
        <v>1231</v>
      </c>
      <c r="D5" s="14">
        <v>18000</v>
      </c>
    </row>
    <row r="6" spans="1:4" ht="42.75" customHeight="1">
      <c r="A6" s="15" t="s">
        <v>1232</v>
      </c>
      <c r="B6" s="14"/>
      <c r="C6" s="16" t="s">
        <v>1233</v>
      </c>
      <c r="D6" s="14"/>
    </row>
    <row r="7" spans="1:4" ht="42.75" customHeight="1">
      <c r="A7" s="17" t="s">
        <v>1100</v>
      </c>
      <c r="B7" s="14"/>
      <c r="C7" s="18" t="s">
        <v>1109</v>
      </c>
      <c r="D7" s="14">
        <v>5000</v>
      </c>
    </row>
    <row r="8" spans="1:4" ht="42.75" customHeight="1">
      <c r="A8" s="17" t="s">
        <v>1241</v>
      </c>
      <c r="B8" s="14"/>
      <c r="C8" s="18" t="s">
        <v>1121</v>
      </c>
      <c r="D8" s="14"/>
    </row>
    <row r="9" spans="1:4" ht="42.75" customHeight="1">
      <c r="A9" s="15" t="s">
        <v>1124</v>
      </c>
      <c r="B9" s="14"/>
      <c r="C9" s="15" t="s">
        <v>2276</v>
      </c>
      <c r="D9" s="14"/>
    </row>
    <row r="10" spans="1:4" ht="42.75" customHeight="1">
      <c r="A10" s="19" t="s">
        <v>2402</v>
      </c>
      <c r="B10" s="20"/>
      <c r="C10" s="21"/>
      <c r="D10" s="20"/>
    </row>
    <row r="11" spans="1:4" ht="42.75" customHeight="1">
      <c r="A11" s="15" t="s">
        <v>2403</v>
      </c>
      <c r="B11" s="14"/>
      <c r="C11" s="19" t="s">
        <v>2404</v>
      </c>
      <c r="D11" s="20"/>
    </row>
    <row r="12" spans="1:4" ht="42.75" customHeight="1">
      <c r="A12" s="11" t="s">
        <v>1169</v>
      </c>
      <c r="B12" s="14">
        <v>23000</v>
      </c>
      <c r="C12" s="11" t="s">
        <v>1170</v>
      </c>
      <c r="D12" s="14">
        <v>23000</v>
      </c>
    </row>
    <row r="13" spans="1:7" ht="51.75" customHeight="1">
      <c r="A13" s="22"/>
      <c r="B13" s="22"/>
      <c r="C13" s="22"/>
      <c r="D13" s="22"/>
      <c r="E13" s="23"/>
      <c r="F13" s="23"/>
      <c r="G13" s="23"/>
    </row>
    <row r="14" ht="12.75" customHeight="1"/>
    <row r="15" ht="12.75" customHeight="1"/>
    <row r="16" ht="12.75" customHeight="1"/>
    <row r="17" ht="12.75" customHeight="1">
      <c r="G17" s="24"/>
    </row>
  </sheetData>
  <sheetProtection/>
  <mergeCells count="2">
    <mergeCell ref="A2:D2"/>
    <mergeCell ref="A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378"/>
  <sheetViews>
    <sheetView showZeros="0" zoomScaleSheetLayoutView="100" workbookViewId="0" topLeftCell="A1149">
      <selection activeCell="A1358" sqref="A1358"/>
    </sheetView>
  </sheetViews>
  <sheetFormatPr defaultColWidth="16.75390625" defaultRowHeight="13.5"/>
  <cols>
    <col min="1" max="1" width="43.875" style="164" customWidth="1"/>
    <col min="2" max="2" width="43.875" style="210" customWidth="1"/>
    <col min="3" max="4" width="9.50390625" style="164" customWidth="1"/>
    <col min="5" max="8" width="9.00390625" style="0" customWidth="1"/>
    <col min="9" max="252" width="9.50390625" style="164" customWidth="1"/>
    <col min="253" max="253" width="42.75390625" style="164" customWidth="1"/>
    <col min="254" max="16384" width="16.75390625" style="164" customWidth="1"/>
  </cols>
  <sheetData>
    <row r="2" spans="1:2" ht="12.75" customHeight="1">
      <c r="A2" s="211" t="s">
        <v>34</v>
      </c>
      <c r="B2" s="212"/>
    </row>
    <row r="3" spans="1:2" ht="18.75" customHeight="1">
      <c r="A3" s="61" t="s">
        <v>35</v>
      </c>
      <c r="B3" s="61"/>
    </row>
    <row r="4" spans="1:2" ht="19.5" customHeight="1">
      <c r="A4" s="213" t="s">
        <v>2</v>
      </c>
      <c r="B4" s="213"/>
    </row>
    <row r="5" spans="1:8" s="207" customFormat="1" ht="23.25" customHeight="1">
      <c r="A5" s="90" t="s">
        <v>36</v>
      </c>
      <c r="B5" s="91" t="s">
        <v>37</v>
      </c>
      <c r="E5" s="4"/>
      <c r="F5" s="4"/>
      <c r="G5" s="4"/>
      <c r="H5" s="4"/>
    </row>
    <row r="6" spans="1:8" s="208" customFormat="1" ht="15.75" customHeight="1">
      <c r="A6" s="214" t="s">
        <v>38</v>
      </c>
      <c r="B6" s="215">
        <f>SUM(B7+B19+B28+B39+B50+B61+B72+B84+B93+B106+B116+B125+B136+B150+B157+B165+B171+B178+B185+B192+B199+B205+B213+B219+B225+B231+B248)</f>
        <v>11309</v>
      </c>
      <c r="E6" s="8"/>
      <c r="F6" s="8"/>
      <c r="G6" s="8"/>
      <c r="H6" s="8"/>
    </row>
    <row r="7" spans="1:8" s="208" customFormat="1" ht="15.75" customHeight="1">
      <c r="A7" s="214" t="s">
        <v>39</v>
      </c>
      <c r="B7" s="215">
        <f>SUM(B8:B18)</f>
        <v>239</v>
      </c>
      <c r="E7" s="8"/>
      <c r="F7" s="8"/>
      <c r="G7" s="8"/>
      <c r="H7" s="8"/>
    </row>
    <row r="8" spans="1:8" s="207" customFormat="1" ht="15.75" customHeight="1">
      <c r="A8" s="216" t="s">
        <v>40</v>
      </c>
      <c r="B8" s="217">
        <v>189</v>
      </c>
      <c r="E8" s="4"/>
      <c r="F8" s="4"/>
      <c r="G8" s="4"/>
      <c r="H8" s="4"/>
    </row>
    <row r="9" spans="1:8" s="207" customFormat="1" ht="15.75" customHeight="1">
      <c r="A9" s="216" t="s">
        <v>41</v>
      </c>
      <c r="B9" s="217">
        <v>10</v>
      </c>
      <c r="E9" s="4"/>
      <c r="F9" s="4"/>
      <c r="G9" s="4"/>
      <c r="H9" s="4"/>
    </row>
    <row r="10" spans="1:8" s="207" customFormat="1" ht="15.75" customHeight="1" hidden="1">
      <c r="A10" s="216" t="s">
        <v>42</v>
      </c>
      <c r="B10" s="217">
        <v>0</v>
      </c>
      <c r="E10" s="4"/>
      <c r="F10" s="4"/>
      <c r="G10" s="4"/>
      <c r="H10" s="4"/>
    </row>
    <row r="11" spans="1:8" s="207" customFormat="1" ht="15.75" customHeight="1" hidden="1">
      <c r="A11" s="216" t="s">
        <v>43</v>
      </c>
      <c r="B11" s="217">
        <v>0</v>
      </c>
      <c r="E11" s="4"/>
      <c r="F11" s="4"/>
      <c r="G11" s="4"/>
      <c r="H11" s="4"/>
    </row>
    <row r="12" spans="1:8" s="207" customFormat="1" ht="15.75" customHeight="1">
      <c r="A12" s="216" t="s">
        <v>44</v>
      </c>
      <c r="B12" s="217">
        <v>1</v>
      </c>
      <c r="E12" s="4"/>
      <c r="F12" s="4"/>
      <c r="G12" s="4"/>
      <c r="H12" s="4"/>
    </row>
    <row r="13" spans="1:8" s="207" customFormat="1" ht="15.75" customHeight="1" hidden="1">
      <c r="A13" s="216" t="s">
        <v>45</v>
      </c>
      <c r="B13" s="217">
        <v>0</v>
      </c>
      <c r="E13" s="4"/>
      <c r="F13" s="4"/>
      <c r="G13" s="4"/>
      <c r="H13" s="4"/>
    </row>
    <row r="14" spans="1:8" s="207" customFormat="1" ht="15.75" customHeight="1" hidden="1">
      <c r="A14" s="216" t="s">
        <v>46</v>
      </c>
      <c r="B14" s="217">
        <v>0</v>
      </c>
      <c r="E14" s="4"/>
      <c r="F14" s="4"/>
      <c r="G14" s="4"/>
      <c r="H14" s="4"/>
    </row>
    <row r="15" spans="1:8" s="207" customFormat="1" ht="15.75" customHeight="1">
      <c r="A15" s="216" t="s">
        <v>47</v>
      </c>
      <c r="B15" s="217">
        <v>9</v>
      </c>
      <c r="E15" s="4"/>
      <c r="F15" s="4"/>
      <c r="G15" s="4"/>
      <c r="H15" s="4"/>
    </row>
    <row r="16" spans="1:8" s="207" customFormat="1" ht="15.75" customHeight="1" hidden="1">
      <c r="A16" s="216" t="s">
        <v>48</v>
      </c>
      <c r="B16" s="217">
        <v>0</v>
      </c>
      <c r="E16" s="4"/>
      <c r="F16" s="4"/>
      <c r="G16" s="4"/>
      <c r="H16" s="4"/>
    </row>
    <row r="17" spans="1:8" s="207" customFormat="1" ht="15.75" customHeight="1">
      <c r="A17" s="216" t="s">
        <v>49</v>
      </c>
      <c r="B17" s="217">
        <v>30</v>
      </c>
      <c r="E17" s="4"/>
      <c r="F17" s="4"/>
      <c r="G17" s="4"/>
      <c r="H17" s="4"/>
    </row>
    <row r="18" spans="1:8" s="207" customFormat="1" ht="15.75" customHeight="1" hidden="1">
      <c r="A18" s="216" t="s">
        <v>50</v>
      </c>
      <c r="B18" s="217">
        <v>0</v>
      </c>
      <c r="E18" s="4"/>
      <c r="F18" s="4"/>
      <c r="G18" s="4"/>
      <c r="H18" s="4"/>
    </row>
    <row r="19" spans="1:8" s="208" customFormat="1" ht="15.75" customHeight="1">
      <c r="A19" s="214" t="s">
        <v>51</v>
      </c>
      <c r="B19" s="215">
        <f>SUM(B20:B27)</f>
        <v>267</v>
      </c>
      <c r="E19" s="8"/>
      <c r="F19" s="8"/>
      <c r="G19" s="8"/>
      <c r="H19" s="8"/>
    </row>
    <row r="20" spans="1:8" s="207" customFormat="1" ht="15.75" customHeight="1">
      <c r="A20" s="216" t="s">
        <v>40</v>
      </c>
      <c r="B20" s="217">
        <v>208</v>
      </c>
      <c r="E20" s="4"/>
      <c r="F20" s="4"/>
      <c r="G20" s="4"/>
      <c r="H20" s="4"/>
    </row>
    <row r="21" spans="1:8" s="207" customFormat="1" ht="15.75" customHeight="1">
      <c r="A21" s="216" t="s">
        <v>41</v>
      </c>
      <c r="B21" s="217">
        <v>10</v>
      </c>
      <c r="E21" s="4"/>
      <c r="F21" s="4"/>
      <c r="G21" s="4"/>
      <c r="H21" s="4"/>
    </row>
    <row r="22" spans="1:8" s="207" customFormat="1" ht="15.75" customHeight="1" hidden="1">
      <c r="A22" s="216" t="s">
        <v>42</v>
      </c>
      <c r="B22" s="217">
        <v>0</v>
      </c>
      <c r="E22" s="4"/>
      <c r="F22" s="4"/>
      <c r="G22" s="4"/>
      <c r="H22" s="4"/>
    </row>
    <row r="23" spans="1:8" s="207" customFormat="1" ht="15.75" customHeight="1" hidden="1">
      <c r="A23" s="216" t="s">
        <v>52</v>
      </c>
      <c r="B23" s="217">
        <v>0</v>
      </c>
      <c r="E23" s="4"/>
      <c r="F23" s="4"/>
      <c r="G23" s="4"/>
      <c r="H23" s="4"/>
    </row>
    <row r="24" spans="1:8" s="207" customFormat="1" ht="15.75" customHeight="1" hidden="1">
      <c r="A24" s="216" t="s">
        <v>53</v>
      </c>
      <c r="B24" s="217">
        <v>0</v>
      </c>
      <c r="E24" s="4"/>
      <c r="F24" s="4"/>
      <c r="G24" s="4"/>
      <c r="H24" s="4"/>
    </row>
    <row r="25" spans="1:8" s="207" customFormat="1" ht="15.75" customHeight="1" hidden="1">
      <c r="A25" s="216" t="s">
        <v>54</v>
      </c>
      <c r="B25" s="217">
        <v>0</v>
      </c>
      <c r="E25" s="4"/>
      <c r="F25" s="4"/>
      <c r="G25" s="4"/>
      <c r="H25" s="4"/>
    </row>
    <row r="26" spans="1:8" s="207" customFormat="1" ht="15.75" customHeight="1">
      <c r="A26" s="216" t="s">
        <v>49</v>
      </c>
      <c r="B26" s="217">
        <v>49</v>
      </c>
      <c r="E26" s="4"/>
      <c r="F26" s="4"/>
      <c r="G26" s="4"/>
      <c r="H26" s="4"/>
    </row>
    <row r="27" spans="1:8" s="207" customFormat="1" ht="15.75" customHeight="1" hidden="1">
      <c r="A27" s="216" t="s">
        <v>55</v>
      </c>
      <c r="B27" s="217">
        <v>0</v>
      </c>
      <c r="E27" s="4"/>
      <c r="F27" s="4"/>
      <c r="G27" s="4"/>
      <c r="H27" s="4"/>
    </row>
    <row r="28" spans="1:8" s="208" customFormat="1" ht="15.75" customHeight="1">
      <c r="A28" s="214" t="s">
        <v>56</v>
      </c>
      <c r="B28" s="215">
        <f>SUM(B29:B38)</f>
        <v>5913</v>
      </c>
      <c r="E28" s="8"/>
      <c r="F28" s="8"/>
      <c r="G28" s="8"/>
      <c r="H28" s="8"/>
    </row>
    <row r="29" spans="1:8" s="207" customFormat="1" ht="15.75" customHeight="1">
      <c r="A29" s="216" t="s">
        <v>40</v>
      </c>
      <c r="B29" s="217">
        <v>1951</v>
      </c>
      <c r="E29" s="4"/>
      <c r="F29" s="4"/>
      <c r="G29" s="4"/>
      <c r="H29" s="4"/>
    </row>
    <row r="30" spans="1:8" s="207" customFormat="1" ht="15.75" customHeight="1">
      <c r="A30" s="216" t="s">
        <v>41</v>
      </c>
      <c r="B30" s="217">
        <v>820</v>
      </c>
      <c r="E30" s="4"/>
      <c r="F30" s="4"/>
      <c r="G30" s="4"/>
      <c r="H30" s="4"/>
    </row>
    <row r="31" spans="1:8" s="207" customFormat="1" ht="15.75" customHeight="1" hidden="1">
      <c r="A31" s="216" t="s">
        <v>42</v>
      </c>
      <c r="B31" s="217">
        <v>0</v>
      </c>
      <c r="E31" s="4"/>
      <c r="F31" s="4"/>
      <c r="G31" s="4"/>
      <c r="H31" s="4"/>
    </row>
    <row r="32" spans="1:8" s="207" customFormat="1" ht="15.75" customHeight="1" hidden="1">
      <c r="A32" s="216" t="s">
        <v>57</v>
      </c>
      <c r="B32" s="217">
        <v>0</v>
      </c>
      <c r="E32" s="4"/>
      <c r="F32" s="4"/>
      <c r="G32" s="4"/>
      <c r="H32" s="4"/>
    </row>
    <row r="33" spans="1:8" s="207" customFormat="1" ht="15.75" customHeight="1" hidden="1">
      <c r="A33" s="216" t="s">
        <v>58</v>
      </c>
      <c r="B33" s="217">
        <v>0</v>
      </c>
      <c r="E33" s="4"/>
      <c r="F33" s="4"/>
      <c r="G33" s="4"/>
      <c r="H33" s="4"/>
    </row>
    <row r="34" spans="1:8" s="207" customFormat="1" ht="15.75" customHeight="1" hidden="1">
      <c r="A34" s="216" t="s">
        <v>59</v>
      </c>
      <c r="B34" s="217">
        <v>0</v>
      </c>
      <c r="E34" s="4"/>
      <c r="F34" s="4"/>
      <c r="G34" s="4"/>
      <c r="H34" s="4"/>
    </row>
    <row r="35" spans="1:8" s="207" customFormat="1" ht="15.75" customHeight="1">
      <c r="A35" s="216" t="s">
        <v>60</v>
      </c>
      <c r="B35" s="217">
        <v>3</v>
      </c>
      <c r="E35" s="4"/>
      <c r="F35" s="4"/>
      <c r="G35" s="4"/>
      <c r="H35" s="4"/>
    </row>
    <row r="36" spans="1:8" s="207" customFormat="1" ht="15.75" customHeight="1" hidden="1">
      <c r="A36" s="216" t="s">
        <v>61</v>
      </c>
      <c r="B36" s="217">
        <v>0</v>
      </c>
      <c r="E36" s="4"/>
      <c r="F36" s="4"/>
      <c r="G36" s="4"/>
      <c r="H36" s="4"/>
    </row>
    <row r="37" spans="1:8" s="207" customFormat="1" ht="15.75" customHeight="1">
      <c r="A37" s="216" t="s">
        <v>49</v>
      </c>
      <c r="B37" s="217">
        <v>1357</v>
      </c>
      <c r="E37" s="4"/>
      <c r="F37" s="4"/>
      <c r="G37" s="4"/>
      <c r="H37" s="4"/>
    </row>
    <row r="38" spans="1:8" s="207" customFormat="1" ht="15.75" customHeight="1">
      <c r="A38" s="216" t="s">
        <v>62</v>
      </c>
      <c r="B38" s="217">
        <v>1782</v>
      </c>
      <c r="E38" s="4"/>
      <c r="F38" s="4"/>
      <c r="G38" s="4"/>
      <c r="H38" s="4"/>
    </row>
    <row r="39" spans="1:8" s="208" customFormat="1" ht="15.75" customHeight="1">
      <c r="A39" s="214" t="s">
        <v>63</v>
      </c>
      <c r="B39" s="215">
        <f>SUM(B40:B49)</f>
        <v>281</v>
      </c>
      <c r="C39" s="218"/>
      <c r="E39" s="8"/>
      <c r="F39" s="8"/>
      <c r="G39" s="8"/>
      <c r="H39" s="8"/>
    </row>
    <row r="40" spans="1:8" s="207" customFormat="1" ht="15.75" customHeight="1">
      <c r="A40" s="216" t="s">
        <v>40</v>
      </c>
      <c r="B40" s="217">
        <v>145</v>
      </c>
      <c r="E40" s="4"/>
      <c r="F40" s="4"/>
      <c r="G40" s="4"/>
      <c r="H40" s="4"/>
    </row>
    <row r="41" spans="1:8" s="207" customFormat="1" ht="15.75" customHeight="1" hidden="1">
      <c r="A41" s="216" t="s">
        <v>41</v>
      </c>
      <c r="B41" s="217">
        <v>0</v>
      </c>
      <c r="E41" s="4"/>
      <c r="F41" s="4"/>
      <c r="G41" s="4"/>
      <c r="H41" s="4"/>
    </row>
    <row r="42" spans="1:8" s="207" customFormat="1" ht="15.75" customHeight="1" hidden="1">
      <c r="A42" s="216" t="s">
        <v>42</v>
      </c>
      <c r="B42" s="217">
        <v>0</v>
      </c>
      <c r="E42" s="4"/>
      <c r="F42" s="4"/>
      <c r="G42" s="4"/>
      <c r="H42" s="4"/>
    </row>
    <row r="43" spans="1:8" s="207" customFormat="1" ht="15.75" customHeight="1" hidden="1">
      <c r="A43" s="216" t="s">
        <v>64</v>
      </c>
      <c r="B43" s="217">
        <v>0</v>
      </c>
      <c r="E43" s="4"/>
      <c r="F43" s="4"/>
      <c r="G43" s="4"/>
      <c r="H43" s="4"/>
    </row>
    <row r="44" spans="1:8" s="207" customFormat="1" ht="15.75" customHeight="1" hidden="1">
      <c r="A44" s="216" t="s">
        <v>65</v>
      </c>
      <c r="B44" s="217">
        <v>0</v>
      </c>
      <c r="E44" s="4"/>
      <c r="F44" s="4"/>
      <c r="G44" s="4"/>
      <c r="H44" s="4"/>
    </row>
    <row r="45" spans="1:8" s="207" customFormat="1" ht="15.75" customHeight="1" hidden="1">
      <c r="A45" s="216" t="s">
        <v>66</v>
      </c>
      <c r="B45" s="217">
        <v>0</v>
      </c>
      <c r="E45" s="4"/>
      <c r="F45" s="4"/>
      <c r="G45" s="4"/>
      <c r="H45" s="4"/>
    </row>
    <row r="46" spans="1:8" s="207" customFormat="1" ht="15.75" customHeight="1" hidden="1">
      <c r="A46" s="216" t="s">
        <v>67</v>
      </c>
      <c r="B46" s="217">
        <v>0</v>
      </c>
      <c r="E46" s="4"/>
      <c r="F46" s="4"/>
      <c r="G46" s="4"/>
      <c r="H46" s="4"/>
    </row>
    <row r="47" spans="1:8" s="207" customFormat="1" ht="15.75" customHeight="1" hidden="1">
      <c r="A47" s="216" t="s">
        <v>68</v>
      </c>
      <c r="B47" s="217">
        <v>0</v>
      </c>
      <c r="E47" s="4"/>
      <c r="F47" s="4"/>
      <c r="G47" s="4"/>
      <c r="H47" s="4"/>
    </row>
    <row r="48" spans="1:8" s="207" customFormat="1" ht="15.75" customHeight="1">
      <c r="A48" s="216" t="s">
        <v>49</v>
      </c>
      <c r="B48" s="217">
        <v>136</v>
      </c>
      <c r="E48" s="4"/>
      <c r="F48" s="4"/>
      <c r="G48" s="4"/>
      <c r="H48" s="4"/>
    </row>
    <row r="49" spans="1:8" s="207" customFormat="1" ht="15.75" customHeight="1" hidden="1">
      <c r="A49" s="216" t="s">
        <v>69</v>
      </c>
      <c r="B49" s="217">
        <v>0</v>
      </c>
      <c r="E49" s="4"/>
      <c r="F49" s="4"/>
      <c r="G49" s="4"/>
      <c r="H49" s="4"/>
    </row>
    <row r="50" spans="1:8" s="208" customFormat="1" ht="15.75" customHeight="1">
      <c r="A50" s="214" t="s">
        <v>70</v>
      </c>
      <c r="B50" s="215">
        <f>SUM(B51:B60)</f>
        <v>202</v>
      </c>
      <c r="E50" s="8"/>
      <c r="F50" s="8"/>
      <c r="G50" s="8"/>
      <c r="H50" s="8"/>
    </row>
    <row r="51" spans="1:8" s="207" customFormat="1" ht="15.75" customHeight="1">
      <c r="A51" s="216" t="s">
        <v>40</v>
      </c>
      <c r="B51" s="217">
        <v>80</v>
      </c>
      <c r="E51" s="4"/>
      <c r="F51" s="4"/>
      <c r="G51" s="4"/>
      <c r="H51" s="4"/>
    </row>
    <row r="52" spans="1:8" s="207" customFormat="1" ht="15.75" customHeight="1" hidden="1">
      <c r="A52" s="216" t="s">
        <v>41</v>
      </c>
      <c r="B52" s="217">
        <v>0</v>
      </c>
      <c r="E52" s="4"/>
      <c r="F52" s="4"/>
      <c r="G52" s="4"/>
      <c r="H52" s="4"/>
    </row>
    <row r="53" spans="1:8" s="207" customFormat="1" ht="15.75" customHeight="1" hidden="1">
      <c r="A53" s="216" t="s">
        <v>42</v>
      </c>
      <c r="B53" s="217">
        <v>0</v>
      </c>
      <c r="E53" s="4"/>
      <c r="F53" s="4"/>
      <c r="G53" s="4"/>
      <c r="H53" s="4"/>
    </row>
    <row r="54" spans="1:8" s="207" customFormat="1" ht="15.75" customHeight="1" hidden="1">
      <c r="A54" s="216" t="s">
        <v>71</v>
      </c>
      <c r="B54" s="217">
        <v>0</v>
      </c>
      <c r="E54" s="4"/>
      <c r="F54" s="4"/>
      <c r="G54" s="4"/>
      <c r="H54" s="4"/>
    </row>
    <row r="55" spans="1:8" s="207" customFormat="1" ht="15.75" customHeight="1" hidden="1">
      <c r="A55" s="216" t="s">
        <v>72</v>
      </c>
      <c r="B55" s="217">
        <v>0</v>
      </c>
      <c r="E55" s="4"/>
      <c r="F55" s="4"/>
      <c r="G55" s="4"/>
      <c r="H55" s="4"/>
    </row>
    <row r="56" spans="1:8" s="207" customFormat="1" ht="15.75" customHeight="1" hidden="1">
      <c r="A56" s="216" t="s">
        <v>73</v>
      </c>
      <c r="B56" s="217">
        <v>0</v>
      </c>
      <c r="E56" s="4"/>
      <c r="F56" s="4"/>
      <c r="G56" s="4"/>
      <c r="H56" s="4"/>
    </row>
    <row r="57" spans="1:8" s="207" customFormat="1" ht="15.75" customHeight="1">
      <c r="A57" s="216" t="s">
        <v>74</v>
      </c>
      <c r="B57" s="217">
        <v>25</v>
      </c>
      <c r="E57" s="4"/>
      <c r="F57" s="4"/>
      <c r="G57" s="4"/>
      <c r="H57" s="4"/>
    </row>
    <row r="58" spans="1:8" s="207" customFormat="1" ht="15.75" customHeight="1">
      <c r="A58" s="216" t="s">
        <v>75</v>
      </c>
      <c r="B58" s="217">
        <v>8</v>
      </c>
      <c r="E58" s="4"/>
      <c r="F58" s="4"/>
      <c r="G58" s="4"/>
      <c r="H58" s="4"/>
    </row>
    <row r="59" spans="1:8" s="207" customFormat="1" ht="15.75" customHeight="1">
      <c r="A59" s="216" t="s">
        <v>49</v>
      </c>
      <c r="B59" s="217">
        <v>89</v>
      </c>
      <c r="E59" s="4"/>
      <c r="F59" s="4"/>
      <c r="G59" s="4"/>
      <c r="H59" s="4"/>
    </row>
    <row r="60" spans="1:8" s="207" customFormat="1" ht="15.75" customHeight="1" hidden="1">
      <c r="A60" s="216" t="s">
        <v>76</v>
      </c>
      <c r="B60" s="217">
        <v>0</v>
      </c>
      <c r="E60" s="4"/>
      <c r="F60" s="4"/>
      <c r="G60" s="4"/>
      <c r="H60" s="4"/>
    </row>
    <row r="61" spans="1:8" s="208" customFormat="1" ht="15.75" customHeight="1">
      <c r="A61" s="214" t="s">
        <v>77</v>
      </c>
      <c r="B61" s="215">
        <f>SUM(B62:B71)</f>
        <v>487</v>
      </c>
      <c r="E61" s="8"/>
      <c r="F61" s="8"/>
      <c r="G61" s="8"/>
      <c r="H61" s="8"/>
    </row>
    <row r="62" spans="1:8" s="207" customFormat="1" ht="15.75" customHeight="1">
      <c r="A62" s="216" t="s">
        <v>40</v>
      </c>
      <c r="B62" s="217">
        <v>293</v>
      </c>
      <c r="E62" s="4"/>
      <c r="F62" s="4"/>
      <c r="G62" s="4"/>
      <c r="H62" s="4"/>
    </row>
    <row r="63" spans="1:8" s="207" customFormat="1" ht="15.75" customHeight="1" hidden="1">
      <c r="A63" s="216" t="s">
        <v>41</v>
      </c>
      <c r="B63" s="217">
        <v>0</v>
      </c>
      <c r="E63" s="4"/>
      <c r="F63" s="4"/>
      <c r="G63" s="4"/>
      <c r="H63" s="4"/>
    </row>
    <row r="64" spans="1:8" s="207" customFormat="1" ht="15.75" customHeight="1" hidden="1">
      <c r="A64" s="216" t="s">
        <v>42</v>
      </c>
      <c r="B64" s="217">
        <v>0</v>
      </c>
      <c r="E64" s="4"/>
      <c r="F64" s="4"/>
      <c r="G64" s="4"/>
      <c r="H64" s="4"/>
    </row>
    <row r="65" spans="1:8" s="207" customFormat="1" ht="15.75" customHeight="1" hidden="1">
      <c r="A65" s="216" t="s">
        <v>78</v>
      </c>
      <c r="B65" s="217">
        <v>0</v>
      </c>
      <c r="E65" s="4"/>
      <c r="F65" s="4"/>
      <c r="G65" s="4"/>
      <c r="H65" s="4"/>
    </row>
    <row r="66" spans="1:8" s="207" customFormat="1" ht="15.75" customHeight="1" hidden="1">
      <c r="A66" s="216" t="s">
        <v>79</v>
      </c>
      <c r="B66" s="217">
        <v>0</v>
      </c>
      <c r="E66" s="4"/>
      <c r="F66" s="4"/>
      <c r="G66" s="4"/>
      <c r="H66" s="4"/>
    </row>
    <row r="67" spans="1:8" s="207" customFormat="1" ht="15.75" customHeight="1" hidden="1">
      <c r="A67" s="216" t="s">
        <v>80</v>
      </c>
      <c r="B67" s="217">
        <v>0</v>
      </c>
      <c r="E67" s="4"/>
      <c r="F67" s="4"/>
      <c r="G67" s="4"/>
      <c r="H67" s="4"/>
    </row>
    <row r="68" spans="1:8" s="207" customFormat="1" ht="15.75" customHeight="1" hidden="1">
      <c r="A68" s="216" t="s">
        <v>81</v>
      </c>
      <c r="B68" s="217">
        <v>0</v>
      </c>
      <c r="E68" s="4"/>
      <c r="F68" s="4"/>
      <c r="G68" s="4"/>
      <c r="H68" s="4"/>
    </row>
    <row r="69" spans="1:8" s="207" customFormat="1" ht="15.75" customHeight="1" hidden="1">
      <c r="A69" s="216" t="s">
        <v>82</v>
      </c>
      <c r="B69" s="217">
        <v>0</v>
      </c>
      <c r="E69" s="4"/>
      <c r="F69" s="4"/>
      <c r="G69" s="4"/>
      <c r="H69" s="4"/>
    </row>
    <row r="70" spans="1:8" s="207" customFormat="1" ht="15.75" customHeight="1">
      <c r="A70" s="216" t="s">
        <v>49</v>
      </c>
      <c r="B70" s="217">
        <v>153</v>
      </c>
      <c r="E70" s="4"/>
      <c r="F70" s="4"/>
      <c r="G70" s="4"/>
      <c r="H70" s="4"/>
    </row>
    <row r="71" spans="1:8" s="207" customFormat="1" ht="15.75" customHeight="1">
      <c r="A71" s="216" t="s">
        <v>83</v>
      </c>
      <c r="B71" s="217">
        <v>41</v>
      </c>
      <c r="E71" s="4"/>
      <c r="F71" s="4"/>
      <c r="G71" s="4"/>
      <c r="H71" s="4"/>
    </row>
    <row r="72" spans="1:8" s="208" customFormat="1" ht="15.75" customHeight="1">
      <c r="A72" s="214" t="s">
        <v>84</v>
      </c>
      <c r="B72" s="215">
        <f>SUM(B73:B83)</f>
        <v>152</v>
      </c>
      <c r="E72" s="8"/>
      <c r="F72" s="8"/>
      <c r="G72" s="8"/>
      <c r="H72" s="8"/>
    </row>
    <row r="73" spans="1:8" s="207" customFormat="1" ht="15" customHeight="1">
      <c r="A73" s="216" t="s">
        <v>40</v>
      </c>
      <c r="B73" s="217">
        <v>152</v>
      </c>
      <c r="E73" s="4"/>
      <c r="F73" s="4"/>
      <c r="G73" s="4"/>
      <c r="H73" s="4"/>
    </row>
    <row r="74" spans="1:8" s="207" customFormat="1" ht="15.75" customHeight="1" hidden="1">
      <c r="A74" s="216" t="s">
        <v>41</v>
      </c>
      <c r="B74" s="217">
        <v>0</v>
      </c>
      <c r="E74" s="4"/>
      <c r="F74" s="4"/>
      <c r="G74" s="4"/>
      <c r="H74" s="4"/>
    </row>
    <row r="75" spans="1:8" s="207" customFormat="1" ht="15.75" customHeight="1" hidden="1">
      <c r="A75" s="216" t="s">
        <v>42</v>
      </c>
      <c r="B75" s="217">
        <v>0</v>
      </c>
      <c r="E75" s="4"/>
      <c r="F75" s="4"/>
      <c r="G75" s="4"/>
      <c r="H75" s="4"/>
    </row>
    <row r="76" spans="1:8" s="207" customFormat="1" ht="12.75" customHeight="1" hidden="1">
      <c r="A76" s="216" t="s">
        <v>85</v>
      </c>
      <c r="B76" s="217">
        <v>0</v>
      </c>
      <c r="E76" s="4"/>
      <c r="F76" s="4"/>
      <c r="G76" s="4"/>
      <c r="H76" s="4"/>
    </row>
    <row r="77" spans="1:8" s="207" customFormat="1" ht="15.75" customHeight="1" hidden="1">
      <c r="A77" s="216" t="s">
        <v>86</v>
      </c>
      <c r="B77" s="217">
        <v>0</v>
      </c>
      <c r="E77" s="4"/>
      <c r="F77" s="4"/>
      <c r="G77" s="4"/>
      <c r="H77" s="4"/>
    </row>
    <row r="78" spans="1:8" s="207" customFormat="1" ht="15.75" customHeight="1" hidden="1">
      <c r="A78" s="216" t="s">
        <v>87</v>
      </c>
      <c r="B78" s="217">
        <v>0</v>
      </c>
      <c r="E78" s="4"/>
      <c r="F78" s="4"/>
      <c r="G78" s="4"/>
      <c r="H78" s="4"/>
    </row>
    <row r="79" spans="1:8" s="207" customFormat="1" ht="15.75" customHeight="1" hidden="1">
      <c r="A79" s="216" t="s">
        <v>88</v>
      </c>
      <c r="B79" s="217">
        <v>0</v>
      </c>
      <c r="E79" s="4"/>
      <c r="F79" s="4"/>
      <c r="G79" s="4"/>
      <c r="H79" s="4"/>
    </row>
    <row r="80" spans="1:8" s="207" customFormat="1" ht="15.75" customHeight="1" hidden="1">
      <c r="A80" s="216" t="s">
        <v>89</v>
      </c>
      <c r="B80" s="217">
        <v>0</v>
      </c>
      <c r="E80" s="4"/>
      <c r="F80" s="4"/>
      <c r="G80" s="4"/>
      <c r="H80" s="4"/>
    </row>
    <row r="81" spans="1:8" s="207" customFormat="1" ht="15.75" customHeight="1" hidden="1">
      <c r="A81" s="216" t="s">
        <v>81</v>
      </c>
      <c r="B81" s="217">
        <v>0</v>
      </c>
      <c r="E81" s="4"/>
      <c r="F81" s="4"/>
      <c r="G81" s="4"/>
      <c r="H81" s="4"/>
    </row>
    <row r="82" spans="1:8" s="207" customFormat="1" ht="15.75" customHeight="1" hidden="1">
      <c r="A82" s="216" t="s">
        <v>49</v>
      </c>
      <c r="B82" s="217">
        <v>0</v>
      </c>
      <c r="E82" s="4"/>
      <c r="F82" s="4"/>
      <c r="G82" s="4"/>
      <c r="H82" s="4"/>
    </row>
    <row r="83" spans="1:8" s="207" customFormat="1" ht="15.75" customHeight="1" hidden="1">
      <c r="A83" s="216" t="s">
        <v>90</v>
      </c>
      <c r="B83" s="217">
        <v>0</v>
      </c>
      <c r="E83" s="4"/>
      <c r="F83" s="4"/>
      <c r="G83" s="4"/>
      <c r="H83" s="4"/>
    </row>
    <row r="84" spans="1:8" s="208" customFormat="1" ht="15.75" customHeight="1">
      <c r="A84" s="214" t="s">
        <v>91</v>
      </c>
      <c r="B84" s="215">
        <f>SUM(B85:B92)</f>
        <v>132</v>
      </c>
      <c r="E84" s="8"/>
      <c r="F84" s="8"/>
      <c r="G84" s="8"/>
      <c r="H84" s="8"/>
    </row>
    <row r="85" spans="1:8" s="207" customFormat="1" ht="15.75" customHeight="1">
      <c r="A85" s="216" t="s">
        <v>40</v>
      </c>
      <c r="B85" s="217">
        <v>115</v>
      </c>
      <c r="E85" s="4"/>
      <c r="F85" s="4"/>
      <c r="G85" s="4"/>
      <c r="H85" s="4"/>
    </row>
    <row r="86" spans="1:8" s="207" customFormat="1" ht="15.75" customHeight="1" hidden="1">
      <c r="A86" s="216" t="s">
        <v>41</v>
      </c>
      <c r="B86" s="217">
        <v>0</v>
      </c>
      <c r="E86" s="4"/>
      <c r="F86" s="4"/>
      <c r="G86" s="4"/>
      <c r="H86" s="4"/>
    </row>
    <row r="87" spans="1:8" s="207" customFormat="1" ht="15.75" customHeight="1" hidden="1">
      <c r="A87" s="216" t="s">
        <v>42</v>
      </c>
      <c r="B87" s="217">
        <v>0</v>
      </c>
      <c r="E87" s="4"/>
      <c r="F87" s="4"/>
      <c r="G87" s="4"/>
      <c r="H87" s="4"/>
    </row>
    <row r="88" spans="1:8" s="207" customFormat="1" ht="15.75" customHeight="1" hidden="1">
      <c r="A88" s="216" t="s">
        <v>92</v>
      </c>
      <c r="B88" s="217">
        <v>0</v>
      </c>
      <c r="E88" s="4"/>
      <c r="F88" s="4"/>
      <c r="G88" s="4"/>
      <c r="H88" s="4"/>
    </row>
    <row r="89" spans="1:8" s="207" customFormat="1" ht="15.75" customHeight="1" hidden="1">
      <c r="A89" s="216" t="s">
        <v>93</v>
      </c>
      <c r="B89" s="217">
        <v>0</v>
      </c>
      <c r="E89" s="4"/>
      <c r="F89" s="4"/>
      <c r="G89" s="4"/>
      <c r="H89" s="4"/>
    </row>
    <row r="90" spans="1:8" s="207" customFormat="1" ht="15.75" customHeight="1" hidden="1">
      <c r="A90" s="216" t="s">
        <v>81</v>
      </c>
      <c r="B90" s="217">
        <v>0</v>
      </c>
      <c r="E90" s="4"/>
      <c r="F90" s="4"/>
      <c r="G90" s="4"/>
      <c r="H90" s="4"/>
    </row>
    <row r="91" spans="1:8" s="207" customFormat="1" ht="15.75" customHeight="1">
      <c r="A91" s="216" t="s">
        <v>49</v>
      </c>
      <c r="B91" s="217">
        <v>17</v>
      </c>
      <c r="E91" s="4"/>
      <c r="F91" s="4"/>
      <c r="G91" s="4"/>
      <c r="H91" s="4"/>
    </row>
    <row r="92" spans="1:8" s="207" customFormat="1" ht="15.75" customHeight="1" hidden="1">
      <c r="A92" s="216" t="s">
        <v>94</v>
      </c>
      <c r="B92" s="217">
        <v>0</v>
      </c>
      <c r="E92" s="4"/>
      <c r="F92" s="4"/>
      <c r="G92" s="4"/>
      <c r="H92" s="4"/>
    </row>
    <row r="93" spans="1:8" s="208" customFormat="1" ht="15.75" customHeight="1" hidden="1">
      <c r="A93" s="214" t="s">
        <v>95</v>
      </c>
      <c r="B93" s="215">
        <f>SUM(B94:B105)</f>
        <v>0</v>
      </c>
      <c r="E93" s="8"/>
      <c r="F93" s="8"/>
      <c r="G93" s="8"/>
      <c r="H93" s="8"/>
    </row>
    <row r="94" spans="1:8" s="207" customFormat="1" ht="15.75" customHeight="1" hidden="1">
      <c r="A94" s="216" t="s">
        <v>40</v>
      </c>
      <c r="B94" s="217">
        <v>0</v>
      </c>
      <c r="E94" s="4"/>
      <c r="F94" s="4"/>
      <c r="G94" s="4"/>
      <c r="H94" s="4"/>
    </row>
    <row r="95" spans="1:8" s="207" customFormat="1" ht="15.75" customHeight="1" hidden="1">
      <c r="A95" s="216" t="s">
        <v>41</v>
      </c>
      <c r="B95" s="217">
        <v>0</v>
      </c>
      <c r="E95" s="4"/>
      <c r="F95" s="4"/>
      <c r="G95" s="4"/>
      <c r="H95" s="4"/>
    </row>
    <row r="96" spans="1:8" s="207" customFormat="1" ht="15.75" customHeight="1" hidden="1">
      <c r="A96" s="216" t="s">
        <v>42</v>
      </c>
      <c r="B96" s="217">
        <v>0</v>
      </c>
      <c r="E96" s="4"/>
      <c r="F96" s="4"/>
      <c r="G96" s="4"/>
      <c r="H96" s="4"/>
    </row>
    <row r="97" spans="1:8" s="207" customFormat="1" ht="15.75" customHeight="1" hidden="1">
      <c r="A97" s="216" t="s">
        <v>96</v>
      </c>
      <c r="B97" s="217">
        <v>0</v>
      </c>
      <c r="E97" s="4"/>
      <c r="F97" s="4"/>
      <c r="G97" s="4"/>
      <c r="H97" s="4"/>
    </row>
    <row r="98" spans="1:8" s="207" customFormat="1" ht="15.75" customHeight="1" hidden="1">
      <c r="A98" s="216" t="s">
        <v>97</v>
      </c>
      <c r="B98" s="217">
        <v>0</v>
      </c>
      <c r="E98" s="4"/>
      <c r="F98" s="4"/>
      <c r="G98" s="4"/>
      <c r="H98" s="4"/>
    </row>
    <row r="99" spans="1:8" s="207" customFormat="1" ht="15.75" customHeight="1" hidden="1">
      <c r="A99" s="216" t="s">
        <v>81</v>
      </c>
      <c r="B99" s="217">
        <v>0</v>
      </c>
      <c r="E99" s="4"/>
      <c r="F99" s="4"/>
      <c r="G99" s="4"/>
      <c r="H99" s="4"/>
    </row>
    <row r="100" spans="1:8" s="207" customFormat="1" ht="15.75" customHeight="1" hidden="1">
      <c r="A100" s="216" t="s">
        <v>98</v>
      </c>
      <c r="B100" s="217">
        <v>0</v>
      </c>
      <c r="E100" s="4"/>
      <c r="F100" s="4"/>
      <c r="G100" s="4"/>
      <c r="H100" s="4"/>
    </row>
    <row r="101" spans="1:8" s="207" customFormat="1" ht="15.75" customHeight="1" hidden="1">
      <c r="A101" s="216" t="s">
        <v>99</v>
      </c>
      <c r="B101" s="217">
        <v>0</v>
      </c>
      <c r="E101" s="4"/>
      <c r="F101" s="4"/>
      <c r="G101" s="4"/>
      <c r="H101" s="4"/>
    </row>
    <row r="102" spans="1:8" s="207" customFormat="1" ht="15.75" customHeight="1" hidden="1">
      <c r="A102" s="216" t="s">
        <v>100</v>
      </c>
      <c r="B102" s="217">
        <v>0</v>
      </c>
      <c r="E102" s="4"/>
      <c r="F102" s="4"/>
      <c r="G102" s="4"/>
      <c r="H102" s="4"/>
    </row>
    <row r="103" spans="1:8" s="207" customFormat="1" ht="15.75" customHeight="1" hidden="1">
      <c r="A103" s="216" t="s">
        <v>101</v>
      </c>
      <c r="B103" s="217">
        <v>0</v>
      </c>
      <c r="E103" s="4"/>
      <c r="F103" s="4"/>
      <c r="G103" s="4"/>
      <c r="H103" s="4"/>
    </row>
    <row r="104" spans="1:8" s="207" customFormat="1" ht="15.75" customHeight="1" hidden="1">
      <c r="A104" s="216" t="s">
        <v>49</v>
      </c>
      <c r="B104" s="217">
        <v>0</v>
      </c>
      <c r="E104" s="4"/>
      <c r="F104" s="4"/>
      <c r="G104" s="4"/>
      <c r="H104" s="4"/>
    </row>
    <row r="105" spans="1:8" s="207" customFormat="1" ht="15.75" customHeight="1" hidden="1">
      <c r="A105" s="216" t="s">
        <v>102</v>
      </c>
      <c r="B105" s="217">
        <v>0</v>
      </c>
      <c r="E105" s="4"/>
      <c r="F105" s="4"/>
      <c r="G105" s="4"/>
      <c r="H105" s="4"/>
    </row>
    <row r="106" spans="1:8" s="208" customFormat="1" ht="15.75" customHeight="1">
      <c r="A106" s="214" t="s">
        <v>103</v>
      </c>
      <c r="B106" s="215">
        <f>SUM(B107:B115)</f>
        <v>392</v>
      </c>
      <c r="E106" s="8"/>
      <c r="F106" s="8"/>
      <c r="G106" s="8"/>
      <c r="H106" s="8"/>
    </row>
    <row r="107" spans="1:8" s="207" customFormat="1" ht="15.75" customHeight="1">
      <c r="A107" s="216" t="s">
        <v>40</v>
      </c>
      <c r="B107" s="217">
        <v>181</v>
      </c>
      <c r="E107" s="4"/>
      <c r="F107" s="4"/>
      <c r="G107" s="4"/>
      <c r="H107" s="4"/>
    </row>
    <row r="108" spans="1:8" s="207" customFormat="1" ht="15.75" customHeight="1" hidden="1">
      <c r="A108" s="216" t="s">
        <v>41</v>
      </c>
      <c r="B108" s="217">
        <v>0</v>
      </c>
      <c r="E108" s="4"/>
      <c r="F108" s="4"/>
      <c r="G108" s="4"/>
      <c r="H108" s="4"/>
    </row>
    <row r="109" spans="1:8" s="207" customFormat="1" ht="15.75" customHeight="1" hidden="1">
      <c r="A109" s="216" t="s">
        <v>42</v>
      </c>
      <c r="B109" s="217">
        <v>0</v>
      </c>
      <c r="E109" s="4"/>
      <c r="F109" s="4"/>
      <c r="G109" s="4"/>
      <c r="H109" s="4"/>
    </row>
    <row r="110" spans="1:8" s="207" customFormat="1" ht="15.75" customHeight="1" hidden="1">
      <c r="A110" s="216" t="s">
        <v>104</v>
      </c>
      <c r="B110" s="217">
        <v>0</v>
      </c>
      <c r="E110" s="4"/>
      <c r="F110" s="4"/>
      <c r="G110" s="4"/>
      <c r="H110" s="4"/>
    </row>
    <row r="111" spans="1:8" s="207" customFormat="1" ht="15.75" customHeight="1" hidden="1">
      <c r="A111" s="216" t="s">
        <v>105</v>
      </c>
      <c r="B111" s="217">
        <v>0</v>
      </c>
      <c r="E111" s="4"/>
      <c r="F111" s="4"/>
      <c r="G111" s="4"/>
      <c r="H111" s="4"/>
    </row>
    <row r="112" spans="1:8" s="207" customFormat="1" ht="15.75" customHeight="1" hidden="1">
      <c r="A112" s="216" t="s">
        <v>106</v>
      </c>
      <c r="B112" s="217">
        <v>0</v>
      </c>
      <c r="E112" s="4"/>
      <c r="F112" s="4"/>
      <c r="G112" s="4"/>
      <c r="H112" s="4"/>
    </row>
    <row r="113" spans="1:8" s="207" customFormat="1" ht="15.75" customHeight="1" hidden="1">
      <c r="A113" s="216" t="s">
        <v>107</v>
      </c>
      <c r="B113" s="217">
        <v>0</v>
      </c>
      <c r="E113" s="4"/>
      <c r="F113" s="4"/>
      <c r="G113" s="4"/>
      <c r="H113" s="4"/>
    </row>
    <row r="114" spans="1:8" s="207" customFormat="1" ht="15.75" customHeight="1">
      <c r="A114" s="216" t="s">
        <v>49</v>
      </c>
      <c r="B114" s="217">
        <v>172</v>
      </c>
      <c r="E114" s="4"/>
      <c r="F114" s="4"/>
      <c r="G114" s="4"/>
      <c r="H114" s="4"/>
    </row>
    <row r="115" spans="1:8" s="207" customFormat="1" ht="15.75" customHeight="1">
      <c r="A115" s="216" t="s">
        <v>108</v>
      </c>
      <c r="B115" s="217">
        <v>39</v>
      </c>
      <c r="E115" s="4"/>
      <c r="F115" s="4"/>
      <c r="G115" s="4"/>
      <c r="H115" s="4"/>
    </row>
    <row r="116" spans="1:8" s="208" customFormat="1" ht="15.75" customHeight="1">
      <c r="A116" s="214" t="s">
        <v>109</v>
      </c>
      <c r="B116" s="215">
        <f>SUM(B117:B124)</f>
        <v>379</v>
      </c>
      <c r="E116" s="8"/>
      <c r="F116" s="8"/>
      <c r="G116" s="8"/>
      <c r="H116" s="8"/>
    </row>
    <row r="117" spans="1:8" s="207" customFormat="1" ht="15.75" customHeight="1">
      <c r="A117" s="216" t="s">
        <v>40</v>
      </c>
      <c r="B117" s="217">
        <v>222</v>
      </c>
      <c r="E117" s="4"/>
      <c r="F117" s="4"/>
      <c r="G117" s="4"/>
      <c r="H117" s="4"/>
    </row>
    <row r="118" spans="1:8" s="207" customFormat="1" ht="15.75" customHeight="1">
      <c r="A118" s="216" t="s">
        <v>41</v>
      </c>
      <c r="B118" s="217">
        <v>59</v>
      </c>
      <c r="E118" s="4"/>
      <c r="F118" s="4"/>
      <c r="G118" s="4"/>
      <c r="H118" s="4"/>
    </row>
    <row r="119" spans="1:8" s="207" customFormat="1" ht="15.75" customHeight="1" hidden="1">
      <c r="A119" s="216" t="s">
        <v>42</v>
      </c>
      <c r="B119" s="217">
        <v>0</v>
      </c>
      <c r="E119" s="4"/>
      <c r="F119" s="4"/>
      <c r="G119" s="4"/>
      <c r="H119" s="4"/>
    </row>
    <row r="120" spans="1:8" s="207" customFormat="1" ht="15.75" customHeight="1" hidden="1">
      <c r="A120" s="216" t="s">
        <v>110</v>
      </c>
      <c r="B120" s="217">
        <v>0</v>
      </c>
      <c r="E120" s="4"/>
      <c r="F120" s="4"/>
      <c r="G120" s="4"/>
      <c r="H120" s="4"/>
    </row>
    <row r="121" spans="1:8" s="207" customFormat="1" ht="15.75" customHeight="1" hidden="1">
      <c r="A121" s="216" t="s">
        <v>111</v>
      </c>
      <c r="B121" s="217">
        <v>0</v>
      </c>
      <c r="E121" s="4"/>
      <c r="F121" s="4"/>
      <c r="G121" s="4"/>
      <c r="H121" s="4"/>
    </row>
    <row r="122" spans="1:8" s="207" customFormat="1" ht="15.75" customHeight="1" hidden="1">
      <c r="A122" s="216" t="s">
        <v>112</v>
      </c>
      <c r="B122" s="217">
        <v>0</v>
      </c>
      <c r="E122" s="4"/>
      <c r="F122" s="4"/>
      <c r="G122" s="4"/>
      <c r="H122" s="4"/>
    </row>
    <row r="123" spans="1:8" s="207" customFormat="1" ht="15.75" customHeight="1">
      <c r="A123" s="216" t="s">
        <v>49</v>
      </c>
      <c r="B123" s="217">
        <v>98</v>
      </c>
      <c r="E123" s="4"/>
      <c r="F123" s="4"/>
      <c r="G123" s="4"/>
      <c r="H123" s="4"/>
    </row>
    <row r="124" spans="1:8" s="207" customFormat="1" ht="15.75" customHeight="1" hidden="1">
      <c r="A124" s="216" t="s">
        <v>113</v>
      </c>
      <c r="B124" s="217">
        <v>0</v>
      </c>
      <c r="E124" s="4"/>
      <c r="F124" s="4"/>
      <c r="G124" s="4"/>
      <c r="H124" s="4"/>
    </row>
    <row r="125" spans="1:8" s="208" customFormat="1" ht="15.75" customHeight="1">
      <c r="A125" s="214" t="s">
        <v>114</v>
      </c>
      <c r="B125" s="215">
        <f>SUM(B126:B135)</f>
        <v>459</v>
      </c>
      <c r="E125" s="8"/>
      <c r="F125" s="8"/>
      <c r="G125" s="8"/>
      <c r="H125" s="8"/>
    </row>
    <row r="126" spans="1:8" s="207" customFormat="1" ht="15.75" customHeight="1">
      <c r="A126" s="216" t="s">
        <v>40</v>
      </c>
      <c r="B126" s="217">
        <v>276</v>
      </c>
      <c r="E126" s="4"/>
      <c r="F126" s="4"/>
      <c r="G126" s="4"/>
      <c r="H126" s="4"/>
    </row>
    <row r="127" spans="1:8" s="207" customFormat="1" ht="15.75" customHeight="1" hidden="1">
      <c r="A127" s="216" t="s">
        <v>41</v>
      </c>
      <c r="B127" s="217">
        <v>0</v>
      </c>
      <c r="E127" s="4"/>
      <c r="F127" s="4"/>
      <c r="G127" s="4"/>
      <c r="H127" s="4"/>
    </row>
    <row r="128" spans="1:8" s="207" customFormat="1" ht="15.75" customHeight="1" hidden="1">
      <c r="A128" s="216" t="s">
        <v>42</v>
      </c>
      <c r="B128" s="217">
        <v>0</v>
      </c>
      <c r="E128" s="4"/>
      <c r="F128" s="4"/>
      <c r="G128" s="4"/>
      <c r="H128" s="4"/>
    </row>
    <row r="129" spans="1:8" s="207" customFormat="1" ht="15.75" customHeight="1" hidden="1">
      <c r="A129" s="216" t="s">
        <v>115</v>
      </c>
      <c r="B129" s="217">
        <v>0</v>
      </c>
      <c r="E129" s="4"/>
      <c r="F129" s="4"/>
      <c r="G129" s="4"/>
      <c r="H129" s="4"/>
    </row>
    <row r="130" spans="1:8" s="207" customFormat="1" ht="15.75" customHeight="1" hidden="1">
      <c r="A130" s="216" t="s">
        <v>116</v>
      </c>
      <c r="B130" s="217">
        <v>0</v>
      </c>
      <c r="E130" s="4"/>
      <c r="F130" s="4"/>
      <c r="G130" s="4"/>
      <c r="H130" s="4"/>
    </row>
    <row r="131" spans="1:8" s="207" customFormat="1" ht="15.75" customHeight="1" hidden="1">
      <c r="A131" s="216" t="s">
        <v>117</v>
      </c>
      <c r="B131" s="217">
        <v>0</v>
      </c>
      <c r="E131" s="4"/>
      <c r="F131" s="4"/>
      <c r="G131" s="4"/>
      <c r="H131" s="4"/>
    </row>
    <row r="132" spans="1:8" s="207" customFormat="1" ht="15.75" customHeight="1" hidden="1">
      <c r="A132" s="216" t="s">
        <v>118</v>
      </c>
      <c r="B132" s="217">
        <v>0</v>
      </c>
      <c r="E132" s="4"/>
      <c r="F132" s="4"/>
      <c r="G132" s="4"/>
      <c r="H132" s="4"/>
    </row>
    <row r="133" spans="1:8" s="207" customFormat="1" ht="15.75" customHeight="1">
      <c r="A133" s="216" t="s">
        <v>119</v>
      </c>
      <c r="B133" s="217">
        <v>4</v>
      </c>
      <c r="E133" s="4"/>
      <c r="F133" s="4"/>
      <c r="G133" s="4"/>
      <c r="H133" s="4"/>
    </row>
    <row r="134" spans="1:8" s="207" customFormat="1" ht="15.75" customHeight="1">
      <c r="A134" s="216" t="s">
        <v>49</v>
      </c>
      <c r="B134" s="217">
        <v>179</v>
      </c>
      <c r="E134" s="4"/>
      <c r="F134" s="4"/>
      <c r="G134" s="4"/>
      <c r="H134" s="4"/>
    </row>
    <row r="135" spans="1:8" s="207" customFormat="1" ht="15.75" customHeight="1" hidden="1">
      <c r="A135" s="216" t="s">
        <v>120</v>
      </c>
      <c r="B135" s="217">
        <v>0</v>
      </c>
      <c r="E135" s="4"/>
      <c r="F135" s="4"/>
      <c r="G135" s="4"/>
      <c r="H135" s="4"/>
    </row>
    <row r="136" spans="1:8" s="208" customFormat="1" ht="15.75" customHeight="1">
      <c r="A136" s="214" t="s">
        <v>121</v>
      </c>
      <c r="B136" s="215">
        <f>SUM(B137:B149)</f>
        <v>1</v>
      </c>
      <c r="E136" s="8"/>
      <c r="F136" s="8"/>
      <c r="G136" s="8"/>
      <c r="H136" s="8"/>
    </row>
    <row r="137" spans="1:8" s="207" customFormat="1" ht="15.75" customHeight="1" hidden="1">
      <c r="A137" s="216" t="s">
        <v>40</v>
      </c>
      <c r="B137" s="217">
        <v>0</v>
      </c>
      <c r="E137" s="4"/>
      <c r="F137" s="4"/>
      <c r="G137" s="4"/>
      <c r="H137" s="4"/>
    </row>
    <row r="138" spans="1:8" s="207" customFormat="1" ht="15.75" customHeight="1" hidden="1">
      <c r="A138" s="216" t="s">
        <v>41</v>
      </c>
      <c r="B138" s="217">
        <v>0</v>
      </c>
      <c r="E138" s="4"/>
      <c r="F138" s="4"/>
      <c r="G138" s="4"/>
      <c r="H138" s="4"/>
    </row>
    <row r="139" spans="1:8" s="207" customFormat="1" ht="15.75" customHeight="1" hidden="1">
      <c r="A139" s="216" t="s">
        <v>42</v>
      </c>
      <c r="B139" s="217">
        <v>0</v>
      </c>
      <c r="E139" s="4"/>
      <c r="F139" s="4"/>
      <c r="G139" s="4"/>
      <c r="H139" s="4"/>
    </row>
    <row r="140" spans="1:8" s="207" customFormat="1" ht="15.75" customHeight="1" hidden="1">
      <c r="A140" s="216" t="s">
        <v>122</v>
      </c>
      <c r="B140" s="217">
        <v>0</v>
      </c>
      <c r="E140" s="4"/>
      <c r="F140" s="4"/>
      <c r="G140" s="4"/>
      <c r="H140" s="4"/>
    </row>
    <row r="141" spans="1:8" s="207" customFormat="1" ht="15.75" customHeight="1" hidden="1">
      <c r="A141" s="216" t="s">
        <v>123</v>
      </c>
      <c r="B141" s="217">
        <v>0</v>
      </c>
      <c r="E141" s="4"/>
      <c r="F141" s="4"/>
      <c r="G141" s="4"/>
      <c r="H141" s="4"/>
    </row>
    <row r="142" spans="1:8" s="207" customFormat="1" ht="15.75" customHeight="1" hidden="1">
      <c r="A142" s="216" t="s">
        <v>124</v>
      </c>
      <c r="B142" s="217">
        <v>0</v>
      </c>
      <c r="E142" s="4"/>
      <c r="F142" s="4"/>
      <c r="G142" s="4"/>
      <c r="H142" s="4"/>
    </row>
    <row r="143" spans="1:8" s="207" customFormat="1" ht="15.75" customHeight="1" hidden="1">
      <c r="A143" s="216" t="s">
        <v>125</v>
      </c>
      <c r="B143" s="217">
        <v>0</v>
      </c>
      <c r="E143" s="4"/>
      <c r="F143" s="4"/>
      <c r="G143" s="4"/>
      <c r="H143" s="4"/>
    </row>
    <row r="144" spans="1:8" s="207" customFormat="1" ht="15.75" customHeight="1" hidden="1">
      <c r="A144" s="216" t="s">
        <v>126</v>
      </c>
      <c r="B144" s="217">
        <v>0</v>
      </c>
      <c r="E144" s="4"/>
      <c r="F144" s="4"/>
      <c r="G144" s="4"/>
      <c r="H144" s="4"/>
    </row>
    <row r="145" spans="1:8" s="207" customFormat="1" ht="15.75" customHeight="1" hidden="1">
      <c r="A145" s="216" t="s">
        <v>127</v>
      </c>
      <c r="B145" s="217">
        <v>0</v>
      </c>
      <c r="E145" s="4"/>
      <c r="F145" s="4"/>
      <c r="G145" s="4"/>
      <c r="H145" s="4"/>
    </row>
    <row r="146" spans="1:8" s="207" customFormat="1" ht="15.75" customHeight="1" hidden="1">
      <c r="A146" s="216" t="s">
        <v>128</v>
      </c>
      <c r="B146" s="217">
        <v>0</v>
      </c>
      <c r="E146" s="4"/>
      <c r="F146" s="4"/>
      <c r="G146" s="4"/>
      <c r="H146" s="4"/>
    </row>
    <row r="147" spans="1:8" s="207" customFormat="1" ht="15.75" customHeight="1" hidden="1">
      <c r="A147" s="216" t="s">
        <v>129</v>
      </c>
      <c r="B147" s="217">
        <v>0</v>
      </c>
      <c r="E147" s="4"/>
      <c r="F147" s="4"/>
      <c r="G147" s="4"/>
      <c r="H147" s="4"/>
    </row>
    <row r="148" spans="1:8" s="207" customFormat="1" ht="15.75" customHeight="1" hidden="1">
      <c r="A148" s="216" t="s">
        <v>49</v>
      </c>
      <c r="B148" s="217">
        <v>0</v>
      </c>
      <c r="E148" s="4"/>
      <c r="F148" s="4"/>
      <c r="G148" s="4"/>
      <c r="H148" s="4"/>
    </row>
    <row r="149" spans="1:8" s="207" customFormat="1" ht="15.75" customHeight="1">
      <c r="A149" s="216" t="s">
        <v>130</v>
      </c>
      <c r="B149" s="217">
        <v>1</v>
      </c>
      <c r="E149" s="4"/>
      <c r="F149" s="4"/>
      <c r="G149" s="4"/>
      <c r="H149" s="4"/>
    </row>
    <row r="150" spans="1:8" s="208" customFormat="1" ht="15.75" customHeight="1">
      <c r="A150" s="214" t="s">
        <v>131</v>
      </c>
      <c r="B150" s="215">
        <f>SUM(B151:B156)</f>
        <v>25</v>
      </c>
      <c r="E150" s="8"/>
      <c r="F150" s="8"/>
      <c r="G150" s="8"/>
      <c r="H150" s="8"/>
    </row>
    <row r="151" spans="1:8" s="207" customFormat="1" ht="15.75" customHeight="1" hidden="1">
      <c r="A151" s="216" t="s">
        <v>40</v>
      </c>
      <c r="B151" s="217">
        <v>0</v>
      </c>
      <c r="E151" s="4"/>
      <c r="F151" s="4"/>
      <c r="G151" s="4"/>
      <c r="H151" s="4"/>
    </row>
    <row r="152" spans="1:8" s="207" customFormat="1" ht="15.75" customHeight="1" hidden="1">
      <c r="A152" s="216" t="s">
        <v>41</v>
      </c>
      <c r="B152" s="217">
        <v>0</v>
      </c>
      <c r="E152" s="4"/>
      <c r="F152" s="4"/>
      <c r="G152" s="4"/>
      <c r="H152" s="4"/>
    </row>
    <row r="153" spans="1:8" s="207" customFormat="1" ht="15.75" customHeight="1" hidden="1">
      <c r="A153" s="216" t="s">
        <v>42</v>
      </c>
      <c r="B153" s="217">
        <v>0</v>
      </c>
      <c r="E153" s="4"/>
      <c r="F153" s="4"/>
      <c r="G153" s="4"/>
      <c r="H153" s="4"/>
    </row>
    <row r="154" spans="1:8" s="207" customFormat="1" ht="15.75" customHeight="1">
      <c r="A154" s="216" t="s">
        <v>132</v>
      </c>
      <c r="B154" s="217">
        <v>25</v>
      </c>
      <c r="E154" s="4"/>
      <c r="F154" s="4"/>
      <c r="G154" s="4"/>
      <c r="H154" s="4"/>
    </row>
    <row r="155" spans="1:8" s="207" customFormat="1" ht="15.75" customHeight="1" hidden="1">
      <c r="A155" s="216" t="s">
        <v>49</v>
      </c>
      <c r="B155" s="217">
        <v>0</v>
      </c>
      <c r="E155" s="4"/>
      <c r="F155" s="4"/>
      <c r="G155" s="4"/>
      <c r="H155" s="4"/>
    </row>
    <row r="156" spans="1:8" s="207" customFormat="1" ht="15.75" customHeight="1" hidden="1">
      <c r="A156" s="216" t="s">
        <v>133</v>
      </c>
      <c r="B156" s="217">
        <v>0</v>
      </c>
      <c r="E156" s="4"/>
      <c r="F156" s="4"/>
      <c r="G156" s="4"/>
      <c r="H156" s="4"/>
    </row>
    <row r="157" spans="1:8" s="208" customFormat="1" ht="15.75" customHeight="1" hidden="1">
      <c r="A157" s="214" t="s">
        <v>134</v>
      </c>
      <c r="B157" s="215">
        <f>SUM(B158:B164)</f>
        <v>0</v>
      </c>
      <c r="E157" s="8"/>
      <c r="F157" s="8"/>
      <c r="G157" s="8"/>
      <c r="H157" s="8"/>
    </row>
    <row r="158" spans="1:8" s="207" customFormat="1" ht="15.75" customHeight="1" hidden="1">
      <c r="A158" s="216" t="s">
        <v>40</v>
      </c>
      <c r="B158" s="217">
        <v>0</v>
      </c>
      <c r="E158" s="4"/>
      <c r="F158" s="4"/>
      <c r="G158" s="4"/>
      <c r="H158" s="4"/>
    </row>
    <row r="159" spans="1:8" s="207" customFormat="1" ht="15.75" customHeight="1" hidden="1">
      <c r="A159" s="216" t="s">
        <v>41</v>
      </c>
      <c r="B159" s="217">
        <v>0</v>
      </c>
      <c r="E159" s="4"/>
      <c r="F159" s="4"/>
      <c r="G159" s="4"/>
      <c r="H159" s="4"/>
    </row>
    <row r="160" spans="1:8" s="207" customFormat="1" ht="15.75" customHeight="1" hidden="1">
      <c r="A160" s="216" t="s">
        <v>42</v>
      </c>
      <c r="B160" s="217">
        <v>0</v>
      </c>
      <c r="E160" s="4"/>
      <c r="F160" s="4"/>
      <c r="G160" s="4"/>
      <c r="H160" s="4"/>
    </row>
    <row r="161" spans="1:8" s="207" customFormat="1" ht="15.75" customHeight="1" hidden="1">
      <c r="A161" s="216" t="s">
        <v>135</v>
      </c>
      <c r="B161" s="217">
        <v>0</v>
      </c>
      <c r="E161" s="4"/>
      <c r="F161" s="4"/>
      <c r="G161" s="4"/>
      <c r="H161" s="4"/>
    </row>
    <row r="162" spans="1:8" s="207" customFormat="1" ht="15.75" customHeight="1" hidden="1">
      <c r="A162" s="216" t="s">
        <v>136</v>
      </c>
      <c r="B162" s="217">
        <v>0</v>
      </c>
      <c r="E162" s="4"/>
      <c r="F162" s="4"/>
      <c r="G162" s="4"/>
      <c r="H162" s="4"/>
    </row>
    <row r="163" spans="1:8" s="207" customFormat="1" ht="15.75" customHeight="1" hidden="1">
      <c r="A163" s="216" t="s">
        <v>49</v>
      </c>
      <c r="B163" s="217">
        <v>0</v>
      </c>
      <c r="E163" s="4"/>
      <c r="F163" s="4"/>
      <c r="G163" s="4"/>
      <c r="H163" s="4"/>
    </row>
    <row r="164" spans="1:8" s="207" customFormat="1" ht="15.75" customHeight="1" hidden="1">
      <c r="A164" s="216" t="s">
        <v>137</v>
      </c>
      <c r="B164" s="217">
        <v>0</v>
      </c>
      <c r="E164" s="4"/>
      <c r="F164" s="4"/>
      <c r="G164" s="4"/>
      <c r="H164" s="4"/>
    </row>
    <row r="165" spans="1:8" s="208" customFormat="1" ht="15.75" customHeight="1">
      <c r="A165" s="214" t="s">
        <v>138</v>
      </c>
      <c r="B165" s="215">
        <f>SUM(B166:B170)</f>
        <v>55</v>
      </c>
      <c r="E165" s="8"/>
      <c r="F165" s="8"/>
      <c r="G165" s="8"/>
      <c r="H165" s="8"/>
    </row>
    <row r="166" spans="1:8" s="207" customFormat="1" ht="15.75" customHeight="1">
      <c r="A166" s="216" t="s">
        <v>40</v>
      </c>
      <c r="B166" s="217">
        <v>55</v>
      </c>
      <c r="E166" s="4"/>
      <c r="F166" s="4"/>
      <c r="G166" s="4"/>
      <c r="H166" s="4"/>
    </row>
    <row r="167" spans="1:8" s="207" customFormat="1" ht="15.75" customHeight="1" hidden="1">
      <c r="A167" s="216" t="s">
        <v>41</v>
      </c>
      <c r="B167" s="217">
        <v>0</v>
      </c>
      <c r="E167" s="4"/>
      <c r="F167" s="4"/>
      <c r="G167" s="4"/>
      <c r="H167" s="4"/>
    </row>
    <row r="168" spans="1:8" s="207" customFormat="1" ht="15.75" customHeight="1" hidden="1">
      <c r="A168" s="216" t="s">
        <v>42</v>
      </c>
      <c r="B168" s="217">
        <v>0</v>
      </c>
      <c r="E168" s="4"/>
      <c r="F168" s="4"/>
      <c r="G168" s="4"/>
      <c r="H168" s="4"/>
    </row>
    <row r="169" spans="1:8" s="207" customFormat="1" ht="15.75" customHeight="1" hidden="1">
      <c r="A169" s="216" t="s">
        <v>139</v>
      </c>
      <c r="B169" s="217">
        <v>0</v>
      </c>
      <c r="E169" s="4"/>
      <c r="F169" s="4"/>
      <c r="G169" s="4"/>
      <c r="H169" s="4"/>
    </row>
    <row r="170" spans="1:8" s="207" customFormat="1" ht="15.75" customHeight="1" hidden="1">
      <c r="A170" s="216" t="s">
        <v>140</v>
      </c>
      <c r="B170" s="217">
        <v>0</v>
      </c>
      <c r="E170" s="4"/>
      <c r="F170" s="4"/>
      <c r="G170" s="4"/>
      <c r="H170" s="4"/>
    </row>
    <row r="171" spans="1:8" s="208" customFormat="1" ht="15.75" customHeight="1">
      <c r="A171" s="214" t="s">
        <v>141</v>
      </c>
      <c r="B171" s="215">
        <f>SUM(B172:B177)</f>
        <v>61</v>
      </c>
      <c r="E171" s="8"/>
      <c r="F171" s="8"/>
      <c r="G171" s="8"/>
      <c r="H171" s="8"/>
    </row>
    <row r="172" spans="1:8" s="207" customFormat="1" ht="15.75" customHeight="1">
      <c r="A172" s="216" t="s">
        <v>40</v>
      </c>
      <c r="B172" s="217">
        <v>58</v>
      </c>
      <c r="E172" s="4"/>
      <c r="F172" s="4"/>
      <c r="G172" s="4"/>
      <c r="H172" s="4"/>
    </row>
    <row r="173" spans="1:8" s="207" customFormat="1" ht="15.75" customHeight="1">
      <c r="A173" s="216" t="s">
        <v>41</v>
      </c>
      <c r="B173" s="217">
        <v>3</v>
      </c>
      <c r="E173" s="4"/>
      <c r="F173" s="4"/>
      <c r="G173" s="4"/>
      <c r="H173" s="4"/>
    </row>
    <row r="174" spans="1:8" s="207" customFormat="1" ht="15.75" customHeight="1" hidden="1">
      <c r="A174" s="216" t="s">
        <v>42</v>
      </c>
      <c r="B174" s="217">
        <v>0</v>
      </c>
      <c r="E174" s="4"/>
      <c r="F174" s="4"/>
      <c r="G174" s="4"/>
      <c r="H174" s="4"/>
    </row>
    <row r="175" spans="1:8" s="207" customFormat="1" ht="15.75" customHeight="1" hidden="1">
      <c r="A175" s="216" t="s">
        <v>54</v>
      </c>
      <c r="B175" s="217">
        <v>0</v>
      </c>
      <c r="E175" s="4"/>
      <c r="F175" s="4"/>
      <c r="G175" s="4"/>
      <c r="H175" s="4"/>
    </row>
    <row r="176" spans="1:8" s="207" customFormat="1" ht="15.75" customHeight="1" hidden="1">
      <c r="A176" s="216" t="s">
        <v>49</v>
      </c>
      <c r="B176" s="217">
        <v>0</v>
      </c>
      <c r="E176" s="4"/>
      <c r="F176" s="4"/>
      <c r="G176" s="4"/>
      <c r="H176" s="4"/>
    </row>
    <row r="177" spans="1:8" s="207" customFormat="1" ht="15.75" customHeight="1" hidden="1">
      <c r="A177" s="216" t="s">
        <v>142</v>
      </c>
      <c r="B177" s="217">
        <v>0</v>
      </c>
      <c r="E177" s="4"/>
      <c r="F177" s="4"/>
      <c r="G177" s="4"/>
      <c r="H177" s="4"/>
    </row>
    <row r="178" spans="1:8" s="208" customFormat="1" ht="15.75" customHeight="1">
      <c r="A178" s="214" t="s">
        <v>143</v>
      </c>
      <c r="B178" s="215">
        <f>SUM(B179:B184)</f>
        <v>211</v>
      </c>
      <c r="E178" s="8"/>
      <c r="F178" s="8"/>
      <c r="G178" s="8"/>
      <c r="H178" s="8"/>
    </row>
    <row r="179" spans="1:8" s="207" customFormat="1" ht="15.75" customHeight="1">
      <c r="A179" s="216" t="s">
        <v>40</v>
      </c>
      <c r="B179" s="217">
        <v>128</v>
      </c>
      <c r="E179" s="4"/>
      <c r="F179" s="4"/>
      <c r="G179" s="4"/>
      <c r="H179" s="4"/>
    </row>
    <row r="180" spans="1:8" s="207" customFormat="1" ht="15.75" customHeight="1">
      <c r="A180" s="216" t="s">
        <v>41</v>
      </c>
      <c r="B180" s="217">
        <v>13</v>
      </c>
      <c r="E180" s="4"/>
      <c r="F180" s="4"/>
      <c r="G180" s="4"/>
      <c r="H180" s="4"/>
    </row>
    <row r="181" spans="1:8" s="207" customFormat="1" ht="15.75" customHeight="1" hidden="1">
      <c r="A181" s="216" t="s">
        <v>42</v>
      </c>
      <c r="B181" s="217">
        <v>0</v>
      </c>
      <c r="E181" s="4"/>
      <c r="F181" s="4"/>
      <c r="G181" s="4"/>
      <c r="H181" s="4"/>
    </row>
    <row r="182" spans="1:8" s="207" customFormat="1" ht="15.75" customHeight="1" hidden="1">
      <c r="A182" s="216" t="s">
        <v>144</v>
      </c>
      <c r="B182" s="217">
        <v>0</v>
      </c>
      <c r="E182" s="4"/>
      <c r="F182" s="4"/>
      <c r="G182" s="4"/>
      <c r="H182" s="4"/>
    </row>
    <row r="183" spans="1:8" s="207" customFormat="1" ht="15.75" customHeight="1">
      <c r="A183" s="216" t="s">
        <v>49</v>
      </c>
      <c r="B183" s="217">
        <v>66</v>
      </c>
      <c r="E183" s="4"/>
      <c r="F183" s="4"/>
      <c r="G183" s="4"/>
      <c r="H183" s="4"/>
    </row>
    <row r="184" spans="1:8" s="207" customFormat="1" ht="15.75" customHeight="1">
      <c r="A184" s="216" t="s">
        <v>145</v>
      </c>
      <c r="B184" s="217">
        <v>4</v>
      </c>
      <c r="E184" s="4"/>
      <c r="F184" s="4"/>
      <c r="G184" s="4"/>
      <c r="H184" s="4"/>
    </row>
    <row r="185" spans="1:8" s="208" customFormat="1" ht="15.75" customHeight="1">
      <c r="A185" s="214" t="s">
        <v>146</v>
      </c>
      <c r="B185" s="215">
        <f>SUM(B186:B191)</f>
        <v>502</v>
      </c>
      <c r="E185" s="8"/>
      <c r="F185" s="8"/>
      <c r="G185" s="8"/>
      <c r="H185" s="8"/>
    </row>
    <row r="186" spans="1:8" s="207" customFormat="1" ht="15.75" customHeight="1">
      <c r="A186" s="216" t="s">
        <v>40</v>
      </c>
      <c r="B186" s="217">
        <v>416</v>
      </c>
      <c r="E186" s="4"/>
      <c r="F186" s="4"/>
      <c r="G186" s="4"/>
      <c r="H186" s="4"/>
    </row>
    <row r="187" spans="1:8" s="207" customFormat="1" ht="15.75" customHeight="1">
      <c r="A187" s="216" t="s">
        <v>41</v>
      </c>
      <c r="B187" s="217">
        <v>7</v>
      </c>
      <c r="E187" s="4"/>
      <c r="F187" s="4"/>
      <c r="G187" s="4"/>
      <c r="H187" s="4"/>
    </row>
    <row r="188" spans="1:8" s="207" customFormat="1" ht="15.75" customHeight="1" hidden="1">
      <c r="A188" s="216" t="s">
        <v>42</v>
      </c>
      <c r="B188" s="217">
        <v>0</v>
      </c>
      <c r="E188" s="4"/>
      <c r="F188" s="4"/>
      <c r="G188" s="4"/>
      <c r="H188" s="4"/>
    </row>
    <row r="189" spans="1:8" s="207" customFormat="1" ht="15.75" customHeight="1" hidden="1">
      <c r="A189" s="216" t="s">
        <v>147</v>
      </c>
      <c r="B189" s="217">
        <v>0</v>
      </c>
      <c r="E189" s="4"/>
      <c r="F189" s="4"/>
      <c r="G189" s="4"/>
      <c r="H189" s="4"/>
    </row>
    <row r="190" spans="1:8" s="207" customFormat="1" ht="15.75" customHeight="1">
      <c r="A190" s="216" t="s">
        <v>49</v>
      </c>
      <c r="B190" s="217">
        <v>79</v>
      </c>
      <c r="E190" s="4"/>
      <c r="F190" s="4"/>
      <c r="G190" s="4"/>
      <c r="H190" s="4"/>
    </row>
    <row r="191" spans="1:8" s="207" customFormat="1" ht="15.75" customHeight="1" hidden="1">
      <c r="A191" s="216" t="s">
        <v>148</v>
      </c>
      <c r="B191" s="217">
        <v>0</v>
      </c>
      <c r="E191" s="4"/>
      <c r="F191" s="4"/>
      <c r="G191" s="4"/>
      <c r="H191" s="4"/>
    </row>
    <row r="192" spans="1:8" s="208" customFormat="1" ht="15.75" customHeight="1">
      <c r="A192" s="214" t="s">
        <v>149</v>
      </c>
      <c r="B192" s="215">
        <f>SUM(B193:B198)</f>
        <v>155</v>
      </c>
      <c r="E192" s="8"/>
      <c r="F192" s="8"/>
      <c r="G192" s="8"/>
      <c r="H192" s="8"/>
    </row>
    <row r="193" spans="1:8" s="207" customFormat="1" ht="15.75" customHeight="1">
      <c r="A193" s="216" t="s">
        <v>40</v>
      </c>
      <c r="B193" s="217">
        <v>128</v>
      </c>
      <c r="E193" s="4"/>
      <c r="F193" s="4"/>
      <c r="G193" s="4"/>
      <c r="H193" s="4"/>
    </row>
    <row r="194" spans="1:8" s="207" customFormat="1" ht="15.75" customHeight="1" hidden="1">
      <c r="A194" s="216" t="s">
        <v>41</v>
      </c>
      <c r="B194" s="217">
        <v>0</v>
      </c>
      <c r="E194" s="4"/>
      <c r="F194" s="4"/>
      <c r="G194" s="4"/>
      <c r="H194" s="4"/>
    </row>
    <row r="195" spans="1:8" s="207" customFormat="1" ht="15.75" customHeight="1" hidden="1">
      <c r="A195" s="216" t="s">
        <v>42</v>
      </c>
      <c r="B195" s="217">
        <v>0</v>
      </c>
      <c r="E195" s="4"/>
      <c r="F195" s="4"/>
      <c r="G195" s="4"/>
      <c r="H195" s="4"/>
    </row>
    <row r="196" spans="1:8" s="207" customFormat="1" ht="15.75" customHeight="1" hidden="1">
      <c r="A196" s="216" t="s">
        <v>150</v>
      </c>
      <c r="B196" s="217">
        <v>0</v>
      </c>
      <c r="E196" s="4"/>
      <c r="F196" s="4"/>
      <c r="G196" s="4"/>
      <c r="H196" s="4"/>
    </row>
    <row r="197" spans="1:8" s="207" customFormat="1" ht="15.75" customHeight="1">
      <c r="A197" s="216" t="s">
        <v>49</v>
      </c>
      <c r="B197" s="217">
        <v>27</v>
      </c>
      <c r="E197" s="4"/>
      <c r="F197" s="4"/>
      <c r="G197" s="4"/>
      <c r="H197" s="4"/>
    </row>
    <row r="198" spans="1:8" s="207" customFormat="1" ht="15.75" customHeight="1" hidden="1">
      <c r="A198" s="216" t="s">
        <v>151</v>
      </c>
      <c r="B198" s="217">
        <v>0</v>
      </c>
      <c r="E198" s="4"/>
      <c r="F198" s="4"/>
      <c r="G198" s="4"/>
      <c r="H198" s="4"/>
    </row>
    <row r="199" spans="1:8" s="208" customFormat="1" ht="15.75" customHeight="1">
      <c r="A199" s="214" t="s">
        <v>152</v>
      </c>
      <c r="B199" s="215">
        <f>SUM(B200:B204)</f>
        <v>197</v>
      </c>
      <c r="E199" s="8"/>
      <c r="F199" s="8"/>
      <c r="G199" s="8"/>
      <c r="H199" s="8"/>
    </row>
    <row r="200" spans="1:8" s="207" customFormat="1" ht="15.75" customHeight="1">
      <c r="A200" s="216" t="s">
        <v>40</v>
      </c>
      <c r="B200" s="217">
        <v>107</v>
      </c>
      <c r="E200" s="4"/>
      <c r="F200" s="4"/>
      <c r="G200" s="4"/>
      <c r="H200" s="4"/>
    </row>
    <row r="201" spans="1:8" s="207" customFormat="1" ht="15.75" customHeight="1" hidden="1">
      <c r="A201" s="216" t="s">
        <v>41</v>
      </c>
      <c r="B201" s="217">
        <v>0</v>
      </c>
      <c r="E201" s="4"/>
      <c r="F201" s="4"/>
      <c r="G201" s="4"/>
      <c r="H201" s="4"/>
    </row>
    <row r="202" spans="1:8" s="207" customFormat="1" ht="15.75" customHeight="1" hidden="1">
      <c r="A202" s="216" t="s">
        <v>42</v>
      </c>
      <c r="B202" s="217">
        <v>0</v>
      </c>
      <c r="E202" s="4"/>
      <c r="F202" s="4"/>
      <c r="G202" s="4"/>
      <c r="H202" s="4"/>
    </row>
    <row r="203" spans="1:8" s="207" customFormat="1" ht="15.75" customHeight="1">
      <c r="A203" s="216" t="s">
        <v>49</v>
      </c>
      <c r="B203" s="217">
        <v>90</v>
      </c>
      <c r="E203" s="4"/>
      <c r="F203" s="4"/>
      <c r="G203" s="4"/>
      <c r="H203" s="4"/>
    </row>
    <row r="204" spans="1:8" s="207" customFormat="1" ht="15.75" customHeight="1" hidden="1">
      <c r="A204" s="216" t="s">
        <v>153</v>
      </c>
      <c r="B204" s="217">
        <v>0</v>
      </c>
      <c r="E204" s="4"/>
      <c r="F204" s="4"/>
      <c r="G204" s="4"/>
      <c r="H204" s="4"/>
    </row>
    <row r="205" spans="1:8" s="208" customFormat="1" ht="15.75" customHeight="1">
      <c r="A205" s="214" t="s">
        <v>154</v>
      </c>
      <c r="B205" s="215">
        <f>SUM(B206:B212)</f>
        <v>115</v>
      </c>
      <c r="E205" s="8"/>
      <c r="F205" s="8"/>
      <c r="G205" s="8"/>
      <c r="H205" s="8"/>
    </row>
    <row r="206" spans="1:8" s="207" customFormat="1" ht="15.75" customHeight="1">
      <c r="A206" s="216" t="s">
        <v>40</v>
      </c>
      <c r="B206" s="217">
        <v>99</v>
      </c>
      <c r="E206" s="4"/>
      <c r="F206" s="4"/>
      <c r="G206" s="4"/>
      <c r="H206" s="4"/>
    </row>
    <row r="207" spans="1:8" s="207" customFormat="1" ht="15.75" customHeight="1">
      <c r="A207" s="216" t="s">
        <v>41</v>
      </c>
      <c r="B207" s="217">
        <v>5</v>
      </c>
      <c r="E207" s="4"/>
      <c r="F207" s="4"/>
      <c r="G207" s="4"/>
      <c r="H207" s="4"/>
    </row>
    <row r="208" spans="1:8" s="207" customFormat="1" ht="15.75" customHeight="1" hidden="1">
      <c r="A208" s="216" t="s">
        <v>42</v>
      </c>
      <c r="B208" s="217">
        <v>0</v>
      </c>
      <c r="E208" s="4"/>
      <c r="F208" s="4"/>
      <c r="G208" s="4"/>
      <c r="H208" s="4"/>
    </row>
    <row r="209" spans="1:8" s="207" customFormat="1" ht="15.75" customHeight="1" hidden="1">
      <c r="A209" s="216" t="s">
        <v>155</v>
      </c>
      <c r="B209" s="217">
        <v>0</v>
      </c>
      <c r="E209" s="4"/>
      <c r="F209" s="4"/>
      <c r="G209" s="4"/>
      <c r="H209" s="4"/>
    </row>
    <row r="210" spans="1:8" s="207" customFormat="1" ht="15.75" customHeight="1" hidden="1">
      <c r="A210" s="216" t="s">
        <v>156</v>
      </c>
      <c r="B210" s="217">
        <v>0</v>
      </c>
      <c r="E210" s="4"/>
      <c r="F210" s="4"/>
      <c r="G210" s="4"/>
      <c r="H210" s="4"/>
    </row>
    <row r="211" spans="1:8" s="207" customFormat="1" ht="15.75" customHeight="1">
      <c r="A211" s="216" t="s">
        <v>49</v>
      </c>
      <c r="B211" s="217">
        <v>11</v>
      </c>
      <c r="E211" s="4"/>
      <c r="F211" s="4"/>
      <c r="G211" s="4"/>
      <c r="H211" s="4"/>
    </row>
    <row r="212" spans="1:8" s="207" customFormat="1" ht="15.75" customHeight="1" hidden="1">
      <c r="A212" s="216" t="s">
        <v>157</v>
      </c>
      <c r="B212" s="217">
        <v>0</v>
      </c>
      <c r="E212" s="4"/>
      <c r="F212" s="4"/>
      <c r="G212" s="4"/>
      <c r="H212" s="4"/>
    </row>
    <row r="213" spans="1:8" s="208" customFormat="1" ht="15.75" customHeight="1" hidden="1">
      <c r="A213" s="214" t="s">
        <v>158</v>
      </c>
      <c r="B213" s="215">
        <f>SUM(B214:B218)</f>
        <v>0</v>
      </c>
      <c r="E213" s="8"/>
      <c r="F213" s="8"/>
      <c r="G213" s="8"/>
      <c r="H213" s="8"/>
    </row>
    <row r="214" spans="1:8" s="207" customFormat="1" ht="15.75" customHeight="1" hidden="1">
      <c r="A214" s="216" t="s">
        <v>40</v>
      </c>
      <c r="B214" s="217">
        <v>0</v>
      </c>
      <c r="E214" s="4"/>
      <c r="F214" s="4"/>
      <c r="G214" s="4"/>
      <c r="H214" s="4"/>
    </row>
    <row r="215" spans="1:8" s="207" customFormat="1" ht="15.75" customHeight="1" hidden="1">
      <c r="A215" s="216" t="s">
        <v>41</v>
      </c>
      <c r="B215" s="217">
        <v>0</v>
      </c>
      <c r="E215" s="4"/>
      <c r="F215" s="4"/>
      <c r="G215" s="4"/>
      <c r="H215" s="4"/>
    </row>
    <row r="216" spans="1:8" s="207" customFormat="1" ht="15.75" customHeight="1" hidden="1">
      <c r="A216" s="216" t="s">
        <v>42</v>
      </c>
      <c r="B216" s="217">
        <v>0</v>
      </c>
      <c r="E216" s="4"/>
      <c r="F216" s="4"/>
      <c r="G216" s="4"/>
      <c r="H216" s="4"/>
    </row>
    <row r="217" spans="1:8" s="207" customFormat="1" ht="15.75" customHeight="1" hidden="1">
      <c r="A217" s="216" t="s">
        <v>49</v>
      </c>
      <c r="B217" s="217">
        <v>0</v>
      </c>
      <c r="E217" s="4"/>
      <c r="F217" s="4"/>
      <c r="G217" s="4"/>
      <c r="H217" s="4"/>
    </row>
    <row r="218" spans="1:8" s="207" customFormat="1" ht="15.75" customHeight="1" hidden="1">
      <c r="A218" s="216" t="s">
        <v>159</v>
      </c>
      <c r="B218" s="217">
        <v>0</v>
      </c>
      <c r="E218" s="4"/>
      <c r="F218" s="4"/>
      <c r="G218" s="4"/>
      <c r="H218" s="4"/>
    </row>
    <row r="219" spans="1:8" s="208" customFormat="1" ht="15.75" customHeight="1">
      <c r="A219" s="214" t="s">
        <v>160</v>
      </c>
      <c r="B219" s="215">
        <f>SUM(B220:B224)</f>
        <v>295</v>
      </c>
      <c r="E219" s="8"/>
      <c r="F219" s="8"/>
      <c r="G219" s="8"/>
      <c r="H219" s="8"/>
    </row>
    <row r="220" spans="1:8" s="207" customFormat="1" ht="15.75" customHeight="1">
      <c r="A220" s="216" t="s">
        <v>40</v>
      </c>
      <c r="B220" s="217">
        <v>159</v>
      </c>
      <c r="E220" s="4"/>
      <c r="F220" s="4"/>
      <c r="G220" s="4"/>
      <c r="H220" s="4"/>
    </row>
    <row r="221" spans="1:8" s="207" customFormat="1" ht="15.75" customHeight="1">
      <c r="A221" s="216" t="s">
        <v>41</v>
      </c>
      <c r="B221" s="217">
        <v>27</v>
      </c>
      <c r="E221" s="4"/>
      <c r="F221" s="4"/>
      <c r="G221" s="4"/>
      <c r="H221" s="4"/>
    </row>
    <row r="222" spans="1:8" s="207" customFormat="1" ht="15.75" customHeight="1" hidden="1">
      <c r="A222" s="216" t="s">
        <v>42</v>
      </c>
      <c r="B222" s="217">
        <v>0</v>
      </c>
      <c r="E222" s="4"/>
      <c r="F222" s="4"/>
      <c r="G222" s="4"/>
      <c r="H222" s="4"/>
    </row>
    <row r="223" spans="1:8" s="207" customFormat="1" ht="15.75" customHeight="1">
      <c r="A223" s="216" t="s">
        <v>49</v>
      </c>
      <c r="B223" s="217">
        <v>109</v>
      </c>
      <c r="E223" s="4"/>
      <c r="F223" s="4"/>
      <c r="G223" s="4"/>
      <c r="H223" s="4"/>
    </row>
    <row r="224" spans="1:8" s="207" customFormat="1" ht="15.75" customHeight="1" hidden="1">
      <c r="A224" s="216" t="s">
        <v>161</v>
      </c>
      <c r="B224" s="217">
        <v>0</v>
      </c>
      <c r="E224" s="4"/>
      <c r="F224" s="4"/>
      <c r="G224" s="4"/>
      <c r="H224" s="4"/>
    </row>
    <row r="225" spans="1:8" s="208" customFormat="1" ht="15.75" customHeight="1" hidden="1">
      <c r="A225" s="214" t="s">
        <v>162</v>
      </c>
      <c r="B225" s="215">
        <f>SUM(B226:B230)</f>
        <v>0</v>
      </c>
      <c r="E225" s="8"/>
      <c r="F225" s="8"/>
      <c r="G225" s="8"/>
      <c r="H225" s="8"/>
    </row>
    <row r="226" spans="1:8" s="207" customFormat="1" ht="15.75" customHeight="1" hidden="1">
      <c r="A226" s="216" t="s">
        <v>40</v>
      </c>
      <c r="B226" s="217">
        <v>0</v>
      </c>
      <c r="E226" s="4"/>
      <c r="F226" s="4"/>
      <c r="G226" s="4"/>
      <c r="H226" s="4"/>
    </row>
    <row r="227" spans="1:8" s="207" customFormat="1" ht="15.75" customHeight="1" hidden="1">
      <c r="A227" s="216" t="s">
        <v>41</v>
      </c>
      <c r="B227" s="217">
        <v>0</v>
      </c>
      <c r="E227" s="4"/>
      <c r="F227" s="4"/>
      <c r="G227" s="4"/>
      <c r="H227" s="4"/>
    </row>
    <row r="228" spans="1:8" s="207" customFormat="1" ht="15.75" customHeight="1" hidden="1">
      <c r="A228" s="216" t="s">
        <v>42</v>
      </c>
      <c r="B228" s="217">
        <v>0</v>
      </c>
      <c r="E228" s="4"/>
      <c r="F228" s="4"/>
      <c r="G228" s="4"/>
      <c r="H228" s="4"/>
    </row>
    <row r="229" spans="1:8" s="207" customFormat="1" ht="15.75" customHeight="1" hidden="1">
      <c r="A229" s="216" t="s">
        <v>49</v>
      </c>
      <c r="B229" s="217">
        <v>0</v>
      </c>
      <c r="E229" s="4"/>
      <c r="F229" s="4"/>
      <c r="G229" s="4"/>
      <c r="H229" s="4"/>
    </row>
    <row r="230" spans="1:8" s="207" customFormat="1" ht="15.75" customHeight="1" hidden="1">
      <c r="A230" s="216" t="s">
        <v>163</v>
      </c>
      <c r="B230" s="217">
        <v>0</v>
      </c>
      <c r="E230" s="4"/>
      <c r="F230" s="4"/>
      <c r="G230" s="4"/>
      <c r="H230" s="4"/>
    </row>
    <row r="231" spans="1:8" s="208" customFormat="1" ht="15.75" customHeight="1">
      <c r="A231" s="214" t="s">
        <v>164</v>
      </c>
      <c r="B231" s="215">
        <f>SUM(B232:B247)</f>
        <v>789</v>
      </c>
      <c r="E231" s="8"/>
      <c r="F231" s="8"/>
      <c r="G231" s="8"/>
      <c r="H231" s="8"/>
    </row>
    <row r="232" spans="1:8" s="207" customFormat="1" ht="15.75" customHeight="1">
      <c r="A232" s="216" t="s">
        <v>40</v>
      </c>
      <c r="B232" s="217">
        <v>686</v>
      </c>
      <c r="E232" s="4"/>
      <c r="F232" s="4"/>
      <c r="G232" s="4"/>
      <c r="H232" s="4"/>
    </row>
    <row r="233" spans="1:8" s="207" customFormat="1" ht="15.75" customHeight="1">
      <c r="A233" s="216" t="s">
        <v>41</v>
      </c>
      <c r="B233" s="217">
        <v>7</v>
      </c>
      <c r="E233" s="4"/>
      <c r="F233" s="4"/>
      <c r="G233" s="4"/>
      <c r="H233" s="4"/>
    </row>
    <row r="234" spans="1:8" s="207" customFormat="1" ht="15.75" customHeight="1" hidden="1">
      <c r="A234" s="216" t="s">
        <v>42</v>
      </c>
      <c r="B234" s="217">
        <v>0</v>
      </c>
      <c r="E234" s="4"/>
      <c r="F234" s="4"/>
      <c r="G234" s="4"/>
      <c r="H234" s="4"/>
    </row>
    <row r="235" spans="1:8" s="207" customFormat="1" ht="15.75" customHeight="1">
      <c r="A235" s="216" t="s">
        <v>165</v>
      </c>
      <c r="B235" s="217">
        <v>24</v>
      </c>
      <c r="E235" s="4"/>
      <c r="F235" s="4"/>
      <c r="G235" s="4"/>
      <c r="H235" s="4"/>
    </row>
    <row r="236" spans="1:8" s="207" customFormat="1" ht="15.75" customHeight="1" hidden="1">
      <c r="A236" s="216" t="s">
        <v>166</v>
      </c>
      <c r="B236" s="217">
        <v>0</v>
      </c>
      <c r="E236" s="4"/>
      <c r="F236" s="4"/>
      <c r="G236" s="4"/>
      <c r="H236" s="4"/>
    </row>
    <row r="237" spans="1:8" s="207" customFormat="1" ht="15.75" customHeight="1" hidden="1">
      <c r="A237" s="216" t="s">
        <v>167</v>
      </c>
      <c r="B237" s="217">
        <v>0</v>
      </c>
      <c r="E237" s="4"/>
      <c r="F237" s="4"/>
      <c r="G237" s="4"/>
      <c r="H237" s="4"/>
    </row>
    <row r="238" spans="1:8" s="207" customFormat="1" ht="15.75" customHeight="1" hidden="1">
      <c r="A238" s="216" t="s">
        <v>168</v>
      </c>
      <c r="B238" s="217">
        <v>0</v>
      </c>
      <c r="E238" s="4"/>
      <c r="F238" s="4"/>
      <c r="G238" s="4"/>
      <c r="H238" s="4"/>
    </row>
    <row r="239" spans="1:8" s="207" customFormat="1" ht="15.75" customHeight="1" hidden="1">
      <c r="A239" s="216" t="s">
        <v>81</v>
      </c>
      <c r="B239" s="217">
        <v>0</v>
      </c>
      <c r="E239" s="4"/>
      <c r="F239" s="4"/>
      <c r="G239" s="4"/>
      <c r="H239" s="4"/>
    </row>
    <row r="240" spans="1:8" s="207" customFormat="1" ht="15.75" customHeight="1" hidden="1">
      <c r="A240" s="216" t="s">
        <v>169</v>
      </c>
      <c r="B240" s="217">
        <v>0</v>
      </c>
      <c r="E240" s="4"/>
      <c r="F240" s="4"/>
      <c r="G240" s="4"/>
      <c r="H240" s="4"/>
    </row>
    <row r="241" spans="1:8" s="207" customFormat="1" ht="15.75" customHeight="1" hidden="1">
      <c r="A241" s="216" t="s">
        <v>170</v>
      </c>
      <c r="B241" s="217">
        <v>0</v>
      </c>
      <c r="E241" s="4"/>
      <c r="F241" s="4"/>
      <c r="G241" s="4"/>
      <c r="H241" s="4"/>
    </row>
    <row r="242" spans="1:8" s="207" customFormat="1" ht="15.75" customHeight="1" hidden="1">
      <c r="A242" s="216" t="s">
        <v>171</v>
      </c>
      <c r="B242" s="217">
        <v>0</v>
      </c>
      <c r="E242" s="4"/>
      <c r="F242" s="4"/>
      <c r="G242" s="4"/>
      <c r="H242" s="4"/>
    </row>
    <row r="243" spans="1:8" s="207" customFormat="1" ht="15.75" customHeight="1">
      <c r="A243" s="216" t="s">
        <v>172</v>
      </c>
      <c r="B243" s="217">
        <v>6</v>
      </c>
      <c r="E243" s="4"/>
      <c r="F243" s="4"/>
      <c r="G243" s="4"/>
      <c r="H243" s="4"/>
    </row>
    <row r="244" spans="1:8" s="207" customFormat="1" ht="15.75" customHeight="1" hidden="1">
      <c r="A244" s="216" t="s">
        <v>173</v>
      </c>
      <c r="B244" s="217">
        <v>0</v>
      </c>
      <c r="E244" s="4"/>
      <c r="F244" s="4"/>
      <c r="G244" s="4"/>
      <c r="H244" s="4"/>
    </row>
    <row r="245" spans="1:8" s="207" customFormat="1" ht="15.75" customHeight="1" hidden="1">
      <c r="A245" s="216" t="s">
        <v>174</v>
      </c>
      <c r="B245" s="217">
        <v>0</v>
      </c>
      <c r="E245" s="4"/>
      <c r="F245" s="4"/>
      <c r="G245" s="4"/>
      <c r="H245" s="4"/>
    </row>
    <row r="246" spans="1:8" s="207" customFormat="1" ht="15.75" customHeight="1">
      <c r="A246" s="216" t="s">
        <v>49</v>
      </c>
      <c r="B246" s="217">
        <v>44</v>
      </c>
      <c r="E246" s="4"/>
      <c r="F246" s="4"/>
      <c r="G246" s="4"/>
      <c r="H246" s="4"/>
    </row>
    <row r="247" spans="1:8" s="207" customFormat="1" ht="15.75" customHeight="1">
      <c r="A247" s="216" t="s">
        <v>175</v>
      </c>
      <c r="B247" s="217">
        <v>22</v>
      </c>
      <c r="E247" s="4"/>
      <c r="F247" s="4"/>
      <c r="G247" s="4"/>
      <c r="H247" s="4"/>
    </row>
    <row r="248" spans="1:8" s="208" customFormat="1" ht="15.75" customHeight="1" hidden="1">
      <c r="A248" s="214" t="s">
        <v>176</v>
      </c>
      <c r="B248" s="215">
        <f>SUM(B249:B250)</f>
        <v>0</v>
      </c>
      <c r="E248" s="8"/>
      <c r="F248" s="8"/>
      <c r="G248" s="8"/>
      <c r="H248" s="8"/>
    </row>
    <row r="249" spans="1:8" s="207" customFormat="1" ht="15.75" customHeight="1" hidden="1">
      <c r="A249" s="216" t="s">
        <v>177</v>
      </c>
      <c r="B249" s="217">
        <v>0</v>
      </c>
      <c r="E249" s="4"/>
      <c r="F249" s="4"/>
      <c r="G249" s="4"/>
      <c r="H249" s="4"/>
    </row>
    <row r="250" spans="1:8" s="207" customFormat="1" ht="15.75" customHeight="1" hidden="1">
      <c r="A250" s="216" t="s">
        <v>178</v>
      </c>
      <c r="B250" s="217">
        <v>0</v>
      </c>
      <c r="E250" s="4"/>
      <c r="F250" s="4"/>
      <c r="G250" s="4"/>
      <c r="H250" s="4"/>
    </row>
    <row r="251" spans="1:8" s="208" customFormat="1" ht="15.75" customHeight="1" hidden="1">
      <c r="A251" s="214" t="s">
        <v>179</v>
      </c>
      <c r="B251" s="215">
        <f>SUM(B252,B259,B262,B265,B271,B275,B277,B282,B288)</f>
        <v>0</v>
      </c>
      <c r="E251" s="8"/>
      <c r="F251" s="8"/>
      <c r="G251" s="8"/>
      <c r="H251" s="8"/>
    </row>
    <row r="252" spans="1:8" s="208" customFormat="1" ht="15.75" customHeight="1" hidden="1">
      <c r="A252" s="214" t="s">
        <v>180</v>
      </c>
      <c r="B252" s="215">
        <f>SUM(B253:B258)</f>
        <v>0</v>
      </c>
      <c r="E252" s="8"/>
      <c r="F252" s="8"/>
      <c r="G252" s="8"/>
      <c r="H252" s="8"/>
    </row>
    <row r="253" spans="1:8" s="207" customFormat="1" ht="15.75" customHeight="1" hidden="1">
      <c r="A253" s="216" t="s">
        <v>40</v>
      </c>
      <c r="B253" s="217">
        <v>0</v>
      </c>
      <c r="E253" s="4"/>
      <c r="F253" s="4"/>
      <c r="G253" s="4"/>
      <c r="H253" s="4"/>
    </row>
    <row r="254" spans="1:8" s="207" customFormat="1" ht="15.75" customHeight="1" hidden="1">
      <c r="A254" s="216" t="s">
        <v>41</v>
      </c>
      <c r="B254" s="217">
        <v>0</v>
      </c>
      <c r="E254" s="4"/>
      <c r="F254" s="4"/>
      <c r="G254" s="4"/>
      <c r="H254" s="4"/>
    </row>
    <row r="255" spans="1:8" s="207" customFormat="1" ht="15.75" customHeight="1" hidden="1">
      <c r="A255" s="216" t="s">
        <v>42</v>
      </c>
      <c r="B255" s="217">
        <v>0</v>
      </c>
      <c r="E255" s="4"/>
      <c r="F255" s="4"/>
      <c r="G255" s="4"/>
      <c r="H255" s="4"/>
    </row>
    <row r="256" spans="1:8" s="207" customFormat="1" ht="15.75" customHeight="1" hidden="1">
      <c r="A256" s="216" t="s">
        <v>147</v>
      </c>
      <c r="B256" s="217">
        <v>0</v>
      </c>
      <c r="E256" s="4"/>
      <c r="F256" s="4"/>
      <c r="G256" s="4"/>
      <c r="H256" s="4"/>
    </row>
    <row r="257" spans="1:8" s="207" customFormat="1" ht="15.75" customHeight="1" hidden="1">
      <c r="A257" s="216" t="s">
        <v>49</v>
      </c>
      <c r="B257" s="217">
        <v>0</v>
      </c>
      <c r="E257" s="4"/>
      <c r="F257" s="4"/>
      <c r="G257" s="4"/>
      <c r="H257" s="4"/>
    </row>
    <row r="258" spans="1:8" s="207" customFormat="1" ht="15.75" customHeight="1" hidden="1">
      <c r="A258" s="216" t="s">
        <v>181</v>
      </c>
      <c r="B258" s="217">
        <v>0</v>
      </c>
      <c r="E258" s="4"/>
      <c r="F258" s="4"/>
      <c r="G258" s="4"/>
      <c r="H258" s="4"/>
    </row>
    <row r="259" spans="1:8" s="208" customFormat="1" ht="15.75" customHeight="1" hidden="1">
      <c r="A259" s="214" t="s">
        <v>182</v>
      </c>
      <c r="B259" s="215">
        <f>SUM(B260:B261)</f>
        <v>0</v>
      </c>
      <c r="E259" s="8"/>
      <c r="F259" s="8"/>
      <c r="G259" s="8"/>
      <c r="H259" s="8"/>
    </row>
    <row r="260" spans="1:8" s="207" customFormat="1" ht="15.75" customHeight="1" hidden="1">
      <c r="A260" s="216" t="s">
        <v>183</v>
      </c>
      <c r="B260" s="217">
        <v>0</v>
      </c>
      <c r="E260" s="4"/>
      <c r="F260" s="4"/>
      <c r="G260" s="4"/>
      <c r="H260" s="4"/>
    </row>
    <row r="261" spans="1:8" s="207" customFormat="1" ht="15.75" customHeight="1" hidden="1">
      <c r="A261" s="216" t="s">
        <v>184</v>
      </c>
      <c r="B261" s="217">
        <v>0</v>
      </c>
      <c r="E261" s="4"/>
      <c r="F261" s="4"/>
      <c r="G261" s="4"/>
      <c r="H261" s="4"/>
    </row>
    <row r="262" spans="1:8" s="208" customFormat="1" ht="15.75" customHeight="1" hidden="1">
      <c r="A262" s="214" t="s">
        <v>185</v>
      </c>
      <c r="B262" s="215">
        <f>SUM(B263:B264)</f>
        <v>0</v>
      </c>
      <c r="E262" s="8"/>
      <c r="F262" s="8"/>
      <c r="G262" s="8"/>
      <c r="H262" s="8"/>
    </row>
    <row r="263" spans="1:8" s="207" customFormat="1" ht="15.75" customHeight="1" hidden="1">
      <c r="A263" s="216" t="s">
        <v>186</v>
      </c>
      <c r="B263" s="217">
        <v>0</v>
      </c>
      <c r="E263" s="4"/>
      <c r="F263" s="4"/>
      <c r="G263" s="4"/>
      <c r="H263" s="4"/>
    </row>
    <row r="264" spans="1:8" s="207" customFormat="1" ht="15.75" customHeight="1" hidden="1">
      <c r="A264" s="216" t="s">
        <v>187</v>
      </c>
      <c r="B264" s="217">
        <v>0</v>
      </c>
      <c r="E264" s="4"/>
      <c r="F264" s="4"/>
      <c r="G264" s="4"/>
      <c r="H264" s="4"/>
    </row>
    <row r="265" spans="1:8" s="208" customFormat="1" ht="15.75" customHeight="1" hidden="1">
      <c r="A265" s="214" t="s">
        <v>188</v>
      </c>
      <c r="B265" s="215">
        <f>SUM(B266:B270)</f>
        <v>0</v>
      </c>
      <c r="E265" s="8"/>
      <c r="F265" s="8"/>
      <c r="G265" s="8"/>
      <c r="H265" s="8"/>
    </row>
    <row r="266" spans="1:8" s="207" customFormat="1" ht="15.75" customHeight="1" hidden="1">
      <c r="A266" s="216" t="s">
        <v>189</v>
      </c>
      <c r="B266" s="217">
        <v>0</v>
      </c>
      <c r="E266" s="4"/>
      <c r="F266" s="4"/>
      <c r="G266" s="4"/>
      <c r="H266" s="4"/>
    </row>
    <row r="267" spans="1:8" s="207" customFormat="1" ht="15.75" customHeight="1" hidden="1">
      <c r="A267" s="216" t="s">
        <v>190</v>
      </c>
      <c r="B267" s="217">
        <v>0</v>
      </c>
      <c r="E267" s="4"/>
      <c r="F267" s="4"/>
      <c r="G267" s="4"/>
      <c r="H267" s="4"/>
    </row>
    <row r="268" spans="1:8" s="207" customFormat="1" ht="15.75" customHeight="1" hidden="1">
      <c r="A268" s="216" t="s">
        <v>191</v>
      </c>
      <c r="B268" s="217">
        <v>0</v>
      </c>
      <c r="E268" s="4"/>
      <c r="F268" s="4"/>
      <c r="G268" s="4"/>
      <c r="H268" s="4"/>
    </row>
    <row r="269" spans="1:8" s="207" customFormat="1" ht="15.75" customHeight="1" hidden="1">
      <c r="A269" s="216" t="s">
        <v>192</v>
      </c>
      <c r="B269" s="217">
        <v>0</v>
      </c>
      <c r="E269" s="4"/>
      <c r="F269" s="4"/>
      <c r="G269" s="4"/>
      <c r="H269" s="4"/>
    </row>
    <row r="270" spans="1:8" s="207" customFormat="1" ht="15.75" customHeight="1" hidden="1">
      <c r="A270" s="216" t="s">
        <v>193</v>
      </c>
      <c r="B270" s="217">
        <v>0</v>
      </c>
      <c r="E270" s="4"/>
      <c r="F270" s="4"/>
      <c r="G270" s="4"/>
      <c r="H270" s="4"/>
    </row>
    <row r="271" spans="1:8" s="208" customFormat="1" ht="15.75" customHeight="1" hidden="1">
      <c r="A271" s="214" t="s">
        <v>194</v>
      </c>
      <c r="B271" s="215">
        <f>SUM(B272:B274)</f>
        <v>0</v>
      </c>
      <c r="E271" s="8"/>
      <c r="F271" s="8"/>
      <c r="G271" s="8"/>
      <c r="H271" s="8"/>
    </row>
    <row r="272" spans="1:8" s="207" customFormat="1" ht="15.75" customHeight="1" hidden="1">
      <c r="A272" s="216" t="s">
        <v>195</v>
      </c>
      <c r="B272" s="217">
        <v>0</v>
      </c>
      <c r="E272" s="4"/>
      <c r="F272" s="4"/>
      <c r="G272" s="4"/>
      <c r="H272" s="4"/>
    </row>
    <row r="273" spans="1:8" s="207" customFormat="1" ht="15.75" customHeight="1" hidden="1">
      <c r="A273" s="216" t="s">
        <v>196</v>
      </c>
      <c r="B273" s="217">
        <v>0</v>
      </c>
      <c r="E273" s="4"/>
      <c r="F273" s="4"/>
      <c r="G273" s="4"/>
      <c r="H273" s="4"/>
    </row>
    <row r="274" spans="1:8" s="207" customFormat="1" ht="15.75" customHeight="1" hidden="1">
      <c r="A274" s="216" t="s">
        <v>197</v>
      </c>
      <c r="B274" s="217">
        <v>0</v>
      </c>
      <c r="E274" s="4"/>
      <c r="F274" s="4"/>
      <c r="G274" s="4"/>
      <c r="H274" s="4"/>
    </row>
    <row r="275" spans="1:8" s="208" customFormat="1" ht="15.75" customHeight="1" hidden="1">
      <c r="A275" s="214" t="s">
        <v>198</v>
      </c>
      <c r="B275" s="215">
        <f>B276</f>
        <v>0</v>
      </c>
      <c r="E275" s="8"/>
      <c r="F275" s="8"/>
      <c r="G275" s="8"/>
      <c r="H275" s="8"/>
    </row>
    <row r="276" spans="1:8" s="207" customFormat="1" ht="15.75" customHeight="1" hidden="1">
      <c r="A276" s="216" t="s">
        <v>199</v>
      </c>
      <c r="B276" s="217">
        <v>0</v>
      </c>
      <c r="E276" s="4"/>
      <c r="F276" s="4"/>
      <c r="G276" s="4"/>
      <c r="H276" s="4"/>
    </row>
    <row r="277" spans="1:8" s="208" customFormat="1" ht="15.75" customHeight="1" hidden="1">
      <c r="A277" s="214" t="s">
        <v>200</v>
      </c>
      <c r="B277" s="215">
        <f>SUM(B278:B281)</f>
        <v>0</v>
      </c>
      <c r="E277" s="8"/>
      <c r="F277" s="8"/>
      <c r="G277" s="8"/>
      <c r="H277" s="8"/>
    </row>
    <row r="278" spans="1:8" s="207" customFormat="1" ht="15.75" customHeight="1" hidden="1">
      <c r="A278" s="216" t="s">
        <v>201</v>
      </c>
      <c r="B278" s="217">
        <v>0</v>
      </c>
      <c r="E278" s="4"/>
      <c r="F278" s="4"/>
      <c r="G278" s="4"/>
      <c r="H278" s="4"/>
    </row>
    <row r="279" spans="1:8" s="207" customFormat="1" ht="15.75" customHeight="1" hidden="1">
      <c r="A279" s="216" t="s">
        <v>202</v>
      </c>
      <c r="B279" s="217">
        <v>0</v>
      </c>
      <c r="E279" s="4"/>
      <c r="F279" s="4"/>
      <c r="G279" s="4"/>
      <c r="H279" s="4"/>
    </row>
    <row r="280" spans="1:8" s="207" customFormat="1" ht="15.75" customHeight="1" hidden="1">
      <c r="A280" s="216" t="s">
        <v>203</v>
      </c>
      <c r="B280" s="217">
        <v>0</v>
      </c>
      <c r="E280" s="4"/>
      <c r="F280" s="4"/>
      <c r="G280" s="4"/>
      <c r="H280" s="4"/>
    </row>
    <row r="281" spans="1:8" s="207" customFormat="1" ht="15.75" customHeight="1" hidden="1">
      <c r="A281" s="216" t="s">
        <v>204</v>
      </c>
      <c r="B281" s="217">
        <v>0</v>
      </c>
      <c r="E281" s="4"/>
      <c r="F281" s="4"/>
      <c r="G281" s="4"/>
      <c r="H281" s="4"/>
    </row>
    <row r="282" spans="1:8" s="208" customFormat="1" ht="15.75" customHeight="1" hidden="1">
      <c r="A282" s="214" t="s">
        <v>205</v>
      </c>
      <c r="B282" s="215">
        <f>SUM(B283:B287)</f>
        <v>0</v>
      </c>
      <c r="E282" s="8"/>
      <c r="F282" s="8"/>
      <c r="G282" s="8"/>
      <c r="H282" s="8"/>
    </row>
    <row r="283" spans="1:8" s="207" customFormat="1" ht="15.75" customHeight="1" hidden="1">
      <c r="A283" s="216" t="s">
        <v>40</v>
      </c>
      <c r="B283" s="217">
        <v>0</v>
      </c>
      <c r="E283" s="4"/>
      <c r="F283" s="4"/>
      <c r="G283" s="4"/>
      <c r="H283" s="4"/>
    </row>
    <row r="284" spans="1:8" s="207" customFormat="1" ht="15.75" customHeight="1" hidden="1">
      <c r="A284" s="216" t="s">
        <v>41</v>
      </c>
      <c r="B284" s="217">
        <v>0</v>
      </c>
      <c r="E284" s="4"/>
      <c r="F284" s="4"/>
      <c r="G284" s="4"/>
      <c r="H284" s="4"/>
    </row>
    <row r="285" spans="1:8" s="207" customFormat="1" ht="15.75" customHeight="1" hidden="1">
      <c r="A285" s="216" t="s">
        <v>42</v>
      </c>
      <c r="B285" s="217">
        <v>0</v>
      </c>
      <c r="E285" s="4"/>
      <c r="F285" s="4"/>
      <c r="G285" s="4"/>
      <c r="H285" s="4"/>
    </row>
    <row r="286" spans="1:8" s="207" customFormat="1" ht="15.75" customHeight="1" hidden="1">
      <c r="A286" s="216" t="s">
        <v>49</v>
      </c>
      <c r="B286" s="217">
        <v>0</v>
      </c>
      <c r="E286" s="4"/>
      <c r="F286" s="4"/>
      <c r="G286" s="4"/>
      <c r="H286" s="4"/>
    </row>
    <row r="287" spans="1:8" s="207" customFormat="1" ht="15.75" customHeight="1" hidden="1">
      <c r="A287" s="216" t="s">
        <v>206</v>
      </c>
      <c r="B287" s="217">
        <v>0</v>
      </c>
      <c r="E287" s="4"/>
      <c r="F287" s="4"/>
      <c r="G287" s="4"/>
      <c r="H287" s="4"/>
    </row>
    <row r="288" spans="1:8" s="208" customFormat="1" ht="15.75" customHeight="1" hidden="1">
      <c r="A288" s="214" t="s">
        <v>207</v>
      </c>
      <c r="B288" s="215">
        <f>B289</f>
        <v>0</v>
      </c>
      <c r="E288" s="8"/>
      <c r="F288" s="8"/>
      <c r="G288" s="8"/>
      <c r="H288" s="8"/>
    </row>
    <row r="289" spans="1:8" s="207" customFormat="1" ht="15.75" customHeight="1" hidden="1">
      <c r="A289" s="216" t="s">
        <v>208</v>
      </c>
      <c r="B289" s="217">
        <v>0</v>
      </c>
      <c r="E289" s="4"/>
      <c r="F289" s="4"/>
      <c r="G289" s="4"/>
      <c r="H289" s="4"/>
    </row>
    <row r="290" spans="1:8" s="208" customFormat="1" ht="15.75" customHeight="1" hidden="1">
      <c r="A290" s="214" t="s">
        <v>209</v>
      </c>
      <c r="B290" s="215">
        <f>SUM(B291,B293,B295,B297,B307)</f>
        <v>0</v>
      </c>
      <c r="E290" s="8"/>
      <c r="F290" s="8"/>
      <c r="G290" s="8"/>
      <c r="H290" s="8"/>
    </row>
    <row r="291" spans="1:8" s="208" customFormat="1" ht="15.75" customHeight="1" hidden="1">
      <c r="A291" s="214" t="s">
        <v>210</v>
      </c>
      <c r="B291" s="215">
        <f>B292</f>
        <v>0</v>
      </c>
      <c r="E291" s="8"/>
      <c r="F291" s="8"/>
      <c r="G291" s="8"/>
      <c r="H291" s="8"/>
    </row>
    <row r="292" spans="1:8" s="207" customFormat="1" ht="15.75" customHeight="1" hidden="1">
      <c r="A292" s="216" t="s">
        <v>211</v>
      </c>
      <c r="B292" s="217">
        <v>0</v>
      </c>
      <c r="E292" s="4"/>
      <c r="F292" s="4"/>
      <c r="G292" s="4"/>
      <c r="H292" s="4"/>
    </row>
    <row r="293" spans="1:8" s="208" customFormat="1" ht="15.75" customHeight="1" hidden="1">
      <c r="A293" s="214" t="s">
        <v>212</v>
      </c>
      <c r="B293" s="215">
        <f>B294</f>
        <v>0</v>
      </c>
      <c r="E293" s="8"/>
      <c r="F293" s="8"/>
      <c r="G293" s="8"/>
      <c r="H293" s="8"/>
    </row>
    <row r="294" spans="1:8" s="207" customFormat="1" ht="15.75" customHeight="1" hidden="1">
      <c r="A294" s="216" t="s">
        <v>213</v>
      </c>
      <c r="B294" s="217">
        <v>0</v>
      </c>
      <c r="E294" s="4"/>
      <c r="F294" s="4"/>
      <c r="G294" s="4"/>
      <c r="H294" s="4"/>
    </row>
    <row r="295" spans="1:8" s="208" customFormat="1" ht="15.75" customHeight="1" hidden="1">
      <c r="A295" s="214" t="s">
        <v>214</v>
      </c>
      <c r="B295" s="215">
        <f>B296</f>
        <v>0</v>
      </c>
      <c r="E295" s="8"/>
      <c r="F295" s="8"/>
      <c r="G295" s="8"/>
      <c r="H295" s="8"/>
    </row>
    <row r="296" spans="1:8" s="207" customFormat="1" ht="15.75" customHeight="1" hidden="1">
      <c r="A296" s="216" t="s">
        <v>215</v>
      </c>
      <c r="B296" s="217">
        <v>0</v>
      </c>
      <c r="E296" s="4"/>
      <c r="F296" s="4"/>
      <c r="G296" s="4"/>
      <c r="H296" s="4"/>
    </row>
    <row r="297" spans="1:8" s="208" customFormat="1" ht="15.75" customHeight="1" hidden="1">
      <c r="A297" s="214" t="s">
        <v>216</v>
      </c>
      <c r="B297" s="215">
        <f>SUM(B298:B306)</f>
        <v>0</v>
      </c>
      <c r="E297" s="8"/>
      <c r="F297" s="8"/>
      <c r="G297" s="8"/>
      <c r="H297" s="8"/>
    </row>
    <row r="298" spans="1:8" s="207" customFormat="1" ht="15.75" customHeight="1" hidden="1">
      <c r="A298" s="216" t="s">
        <v>217</v>
      </c>
      <c r="B298" s="217">
        <v>0</v>
      </c>
      <c r="E298" s="4"/>
      <c r="F298" s="4"/>
      <c r="G298" s="4"/>
      <c r="H298" s="4"/>
    </row>
    <row r="299" spans="1:8" s="207" customFormat="1" ht="15.75" customHeight="1" hidden="1">
      <c r="A299" s="216" t="s">
        <v>218</v>
      </c>
      <c r="B299" s="217">
        <v>0</v>
      </c>
      <c r="E299" s="4"/>
      <c r="F299" s="4"/>
      <c r="G299" s="4"/>
      <c r="H299" s="4"/>
    </row>
    <row r="300" spans="1:8" s="207" customFormat="1" ht="15.75" customHeight="1" hidden="1">
      <c r="A300" s="216" t="s">
        <v>219</v>
      </c>
      <c r="B300" s="217">
        <v>0</v>
      </c>
      <c r="E300" s="4"/>
      <c r="F300" s="4"/>
      <c r="G300" s="4"/>
      <c r="H300" s="4"/>
    </row>
    <row r="301" spans="1:8" s="207" customFormat="1" ht="15.75" customHeight="1" hidden="1">
      <c r="A301" s="216" t="s">
        <v>220</v>
      </c>
      <c r="B301" s="217">
        <v>0</v>
      </c>
      <c r="E301" s="4"/>
      <c r="F301" s="4"/>
      <c r="G301" s="4"/>
      <c r="H301" s="4"/>
    </row>
    <row r="302" spans="1:8" s="207" customFormat="1" ht="15.75" customHeight="1" hidden="1">
      <c r="A302" s="216" t="s">
        <v>221</v>
      </c>
      <c r="B302" s="217">
        <v>0</v>
      </c>
      <c r="E302" s="4"/>
      <c r="F302" s="4"/>
      <c r="G302" s="4"/>
      <c r="H302" s="4"/>
    </row>
    <row r="303" spans="1:8" s="207" customFormat="1" ht="15.75" customHeight="1" hidden="1">
      <c r="A303" s="216" t="s">
        <v>222</v>
      </c>
      <c r="B303" s="217">
        <v>0</v>
      </c>
      <c r="E303" s="4"/>
      <c r="F303" s="4"/>
      <c r="G303" s="4"/>
      <c r="H303" s="4"/>
    </row>
    <row r="304" spans="1:8" s="207" customFormat="1" ht="15.75" customHeight="1" hidden="1">
      <c r="A304" s="216" t="s">
        <v>223</v>
      </c>
      <c r="B304" s="217">
        <v>0</v>
      </c>
      <c r="E304" s="4"/>
      <c r="F304" s="4"/>
      <c r="G304" s="4"/>
      <c r="H304" s="4"/>
    </row>
    <row r="305" spans="1:8" s="207" customFormat="1" ht="15.75" customHeight="1" hidden="1">
      <c r="A305" s="216" t="s">
        <v>224</v>
      </c>
      <c r="B305" s="217">
        <v>0</v>
      </c>
      <c r="E305" s="4"/>
      <c r="F305" s="4"/>
      <c r="G305" s="4"/>
      <c r="H305" s="4"/>
    </row>
    <row r="306" spans="1:8" s="207" customFormat="1" ht="15.75" customHeight="1" hidden="1">
      <c r="A306" s="216" t="s">
        <v>225</v>
      </c>
      <c r="B306" s="217">
        <v>0</v>
      </c>
      <c r="E306" s="4"/>
      <c r="F306" s="4"/>
      <c r="G306" s="4"/>
      <c r="H306" s="4"/>
    </row>
    <row r="307" spans="1:8" s="208" customFormat="1" ht="15.75" customHeight="1" hidden="1">
      <c r="A307" s="214" t="s">
        <v>226</v>
      </c>
      <c r="B307" s="215">
        <f>B308</f>
        <v>0</v>
      </c>
      <c r="E307" s="8"/>
      <c r="F307" s="8"/>
      <c r="G307" s="8"/>
      <c r="H307" s="8"/>
    </row>
    <row r="308" spans="1:8" s="207" customFormat="1" ht="15.75" customHeight="1" hidden="1">
      <c r="A308" s="216" t="s">
        <v>227</v>
      </c>
      <c r="B308" s="217">
        <v>0</v>
      </c>
      <c r="E308" s="4"/>
      <c r="F308" s="4"/>
      <c r="G308" s="4"/>
      <c r="H308" s="4"/>
    </row>
    <row r="309" spans="1:8" s="208" customFormat="1" ht="15.75" customHeight="1">
      <c r="A309" s="214" t="s">
        <v>228</v>
      </c>
      <c r="B309" s="215">
        <f>SUM(B310,B313,B322,B329,B337,B346,B362,B372,B382,B390,B396)</f>
        <v>1810</v>
      </c>
      <c r="E309" s="8"/>
      <c r="F309" s="8"/>
      <c r="G309" s="8"/>
      <c r="H309" s="8"/>
    </row>
    <row r="310" spans="1:8" s="208" customFormat="1" ht="15.75" customHeight="1" hidden="1">
      <c r="A310" s="214" t="s">
        <v>229</v>
      </c>
      <c r="B310" s="215">
        <f>SUM(B311:B312)</f>
        <v>0</v>
      </c>
      <c r="E310" s="8"/>
      <c r="F310" s="8"/>
      <c r="G310" s="8"/>
      <c r="H310" s="8"/>
    </row>
    <row r="311" spans="1:8" s="207" customFormat="1" ht="15.75" customHeight="1" hidden="1">
      <c r="A311" s="216" t="s">
        <v>230</v>
      </c>
      <c r="B311" s="217">
        <v>0</v>
      </c>
      <c r="E311" s="4"/>
      <c r="F311" s="4"/>
      <c r="G311" s="4"/>
      <c r="H311" s="4"/>
    </row>
    <row r="312" spans="1:8" s="207" customFormat="1" ht="15.75" customHeight="1" hidden="1">
      <c r="A312" s="216" t="s">
        <v>231</v>
      </c>
      <c r="B312" s="217">
        <v>0</v>
      </c>
      <c r="E312" s="4"/>
      <c r="F312" s="4"/>
      <c r="G312" s="4"/>
      <c r="H312" s="4"/>
    </row>
    <row r="313" spans="1:8" s="208" customFormat="1" ht="15.75" customHeight="1">
      <c r="A313" s="214" t="s">
        <v>232</v>
      </c>
      <c r="B313" s="215">
        <f>SUM(B314:B321)</f>
        <v>32</v>
      </c>
      <c r="E313" s="8"/>
      <c r="F313" s="8"/>
      <c r="G313" s="8"/>
      <c r="H313" s="8"/>
    </row>
    <row r="314" spans="1:8" s="207" customFormat="1" ht="15.75" customHeight="1">
      <c r="A314" s="216" t="s">
        <v>40</v>
      </c>
      <c r="B314" s="217">
        <v>32</v>
      </c>
      <c r="E314" s="4"/>
      <c r="F314" s="4"/>
      <c r="G314" s="4"/>
      <c r="H314" s="4"/>
    </row>
    <row r="315" spans="1:8" s="207" customFormat="1" ht="15.75" customHeight="1" hidden="1">
      <c r="A315" s="216" t="s">
        <v>41</v>
      </c>
      <c r="B315" s="217">
        <v>0</v>
      </c>
      <c r="E315" s="4"/>
      <c r="F315" s="4"/>
      <c r="G315" s="4"/>
      <c r="H315" s="4"/>
    </row>
    <row r="316" spans="1:8" s="207" customFormat="1" ht="15.75" customHeight="1" hidden="1">
      <c r="A316" s="216" t="s">
        <v>42</v>
      </c>
      <c r="B316" s="217">
        <v>0</v>
      </c>
      <c r="E316" s="4"/>
      <c r="F316" s="4"/>
      <c r="G316" s="4"/>
      <c r="H316" s="4"/>
    </row>
    <row r="317" spans="1:8" s="207" customFormat="1" ht="15.75" customHeight="1" hidden="1">
      <c r="A317" s="216" t="s">
        <v>81</v>
      </c>
      <c r="B317" s="217">
        <v>0</v>
      </c>
      <c r="E317" s="4"/>
      <c r="F317" s="4"/>
      <c r="G317" s="4"/>
      <c r="H317" s="4"/>
    </row>
    <row r="318" spans="1:8" s="207" customFormat="1" ht="15.75" customHeight="1" hidden="1">
      <c r="A318" s="216" t="s">
        <v>233</v>
      </c>
      <c r="B318" s="217">
        <v>0</v>
      </c>
      <c r="E318" s="4"/>
      <c r="F318" s="4"/>
      <c r="G318" s="4"/>
      <c r="H318" s="4"/>
    </row>
    <row r="319" spans="1:8" s="207" customFormat="1" ht="15.75" customHeight="1" hidden="1">
      <c r="A319" s="216" t="s">
        <v>234</v>
      </c>
      <c r="B319" s="217">
        <v>0</v>
      </c>
      <c r="E319" s="4"/>
      <c r="F319" s="4"/>
      <c r="G319" s="4"/>
      <c r="H319" s="4"/>
    </row>
    <row r="320" spans="1:8" s="207" customFormat="1" ht="15.75" customHeight="1" hidden="1">
      <c r="A320" s="216" t="s">
        <v>49</v>
      </c>
      <c r="B320" s="217">
        <v>0</v>
      </c>
      <c r="E320" s="4"/>
      <c r="F320" s="4"/>
      <c r="G320" s="4"/>
      <c r="H320" s="4"/>
    </row>
    <row r="321" spans="1:8" s="207" customFormat="1" ht="15.75" customHeight="1" hidden="1">
      <c r="A321" s="216" t="s">
        <v>235</v>
      </c>
      <c r="B321" s="217">
        <v>0</v>
      </c>
      <c r="E321" s="4"/>
      <c r="F321" s="4"/>
      <c r="G321" s="4"/>
      <c r="H321" s="4"/>
    </row>
    <row r="322" spans="1:8" s="208" customFormat="1" ht="15.75" customHeight="1" hidden="1">
      <c r="A322" s="214" t="s">
        <v>236</v>
      </c>
      <c r="B322" s="215">
        <f>SUM(B323:B328)</f>
        <v>0</v>
      </c>
      <c r="E322" s="8"/>
      <c r="F322" s="8"/>
      <c r="G322" s="8"/>
      <c r="H322" s="8"/>
    </row>
    <row r="323" spans="1:8" s="207" customFormat="1" ht="15.75" customHeight="1" hidden="1">
      <c r="A323" s="216" t="s">
        <v>40</v>
      </c>
      <c r="B323" s="217">
        <v>0</v>
      </c>
      <c r="E323" s="4"/>
      <c r="F323" s="4"/>
      <c r="G323" s="4"/>
      <c r="H323" s="4"/>
    </row>
    <row r="324" spans="1:8" s="207" customFormat="1" ht="15.75" customHeight="1" hidden="1">
      <c r="A324" s="216" t="s">
        <v>41</v>
      </c>
      <c r="B324" s="217">
        <v>0</v>
      </c>
      <c r="E324" s="4"/>
      <c r="F324" s="4"/>
      <c r="G324" s="4"/>
      <c r="H324" s="4"/>
    </row>
    <row r="325" spans="1:8" s="207" customFormat="1" ht="15.75" customHeight="1" hidden="1">
      <c r="A325" s="216" t="s">
        <v>42</v>
      </c>
      <c r="B325" s="217">
        <v>0</v>
      </c>
      <c r="E325" s="4"/>
      <c r="F325" s="4"/>
      <c r="G325" s="4"/>
      <c r="H325" s="4"/>
    </row>
    <row r="326" spans="1:8" s="207" customFormat="1" ht="15.75" customHeight="1" hidden="1">
      <c r="A326" s="216" t="s">
        <v>237</v>
      </c>
      <c r="B326" s="217">
        <v>0</v>
      </c>
      <c r="E326" s="4"/>
      <c r="F326" s="4"/>
      <c r="G326" s="4"/>
      <c r="H326" s="4"/>
    </row>
    <row r="327" spans="1:8" s="207" customFormat="1" ht="15.75" customHeight="1" hidden="1">
      <c r="A327" s="216" t="s">
        <v>49</v>
      </c>
      <c r="B327" s="217">
        <v>0</v>
      </c>
      <c r="E327" s="4"/>
      <c r="F327" s="4"/>
      <c r="G327" s="4"/>
      <c r="H327" s="4"/>
    </row>
    <row r="328" spans="1:8" s="207" customFormat="1" ht="15.75" customHeight="1" hidden="1">
      <c r="A328" s="216" t="s">
        <v>238</v>
      </c>
      <c r="B328" s="217">
        <v>0</v>
      </c>
      <c r="E328" s="4"/>
      <c r="F328" s="4"/>
      <c r="G328" s="4"/>
      <c r="H328" s="4"/>
    </row>
    <row r="329" spans="1:8" s="208" customFormat="1" ht="15.75" customHeight="1">
      <c r="A329" s="214" t="s">
        <v>239</v>
      </c>
      <c r="B329" s="215">
        <f>SUM(B330:B336)</f>
        <v>571</v>
      </c>
      <c r="E329" s="8"/>
      <c r="F329" s="8"/>
      <c r="G329" s="8"/>
      <c r="H329" s="8"/>
    </row>
    <row r="330" spans="1:8" s="207" customFormat="1" ht="15.75" customHeight="1">
      <c r="A330" s="216" t="s">
        <v>40</v>
      </c>
      <c r="B330" s="217">
        <v>436</v>
      </c>
      <c r="E330" s="4"/>
      <c r="F330" s="4"/>
      <c r="G330" s="4"/>
      <c r="H330" s="4"/>
    </row>
    <row r="331" spans="1:8" s="207" customFormat="1" ht="15.75" customHeight="1">
      <c r="A331" s="216" t="s">
        <v>41</v>
      </c>
      <c r="B331" s="217">
        <v>126</v>
      </c>
      <c r="E331" s="4"/>
      <c r="F331" s="4"/>
      <c r="G331" s="4"/>
      <c r="H331" s="4"/>
    </row>
    <row r="332" spans="1:8" s="207" customFormat="1" ht="15.75" customHeight="1" hidden="1">
      <c r="A332" s="216" t="s">
        <v>42</v>
      </c>
      <c r="B332" s="217">
        <v>0</v>
      </c>
      <c r="E332" s="4"/>
      <c r="F332" s="4"/>
      <c r="G332" s="4"/>
      <c r="H332" s="4"/>
    </row>
    <row r="333" spans="1:8" s="207" customFormat="1" ht="15.75" customHeight="1" hidden="1">
      <c r="A333" s="216" t="s">
        <v>240</v>
      </c>
      <c r="B333" s="217">
        <v>0</v>
      </c>
      <c r="E333" s="4"/>
      <c r="F333" s="4"/>
      <c r="G333" s="4"/>
      <c r="H333" s="4"/>
    </row>
    <row r="334" spans="1:8" s="207" customFormat="1" ht="15.75" customHeight="1" hidden="1">
      <c r="A334" s="216" t="s">
        <v>241</v>
      </c>
      <c r="B334" s="217">
        <v>0</v>
      </c>
      <c r="E334" s="4"/>
      <c r="F334" s="4"/>
      <c r="G334" s="4"/>
      <c r="H334" s="4"/>
    </row>
    <row r="335" spans="1:8" s="207" customFormat="1" ht="15.75" customHeight="1">
      <c r="A335" s="216" t="s">
        <v>49</v>
      </c>
      <c r="B335" s="217">
        <v>9</v>
      </c>
      <c r="E335" s="4"/>
      <c r="F335" s="4"/>
      <c r="G335" s="4"/>
      <c r="H335" s="4"/>
    </row>
    <row r="336" spans="1:8" s="207" customFormat="1" ht="15.75" customHeight="1" hidden="1">
      <c r="A336" s="216" t="s">
        <v>242</v>
      </c>
      <c r="B336" s="217">
        <v>0</v>
      </c>
      <c r="E336" s="4"/>
      <c r="F336" s="4"/>
      <c r="G336" s="4"/>
      <c r="H336" s="4"/>
    </row>
    <row r="337" spans="1:8" s="208" customFormat="1" ht="15.75" customHeight="1">
      <c r="A337" s="214" t="s">
        <v>243</v>
      </c>
      <c r="B337" s="215">
        <f>SUM(B338:B345)</f>
        <v>813</v>
      </c>
      <c r="E337" s="8"/>
      <c r="F337" s="8"/>
      <c r="G337" s="8"/>
      <c r="H337" s="8"/>
    </row>
    <row r="338" spans="1:8" s="207" customFormat="1" ht="15.75" customHeight="1">
      <c r="A338" s="216" t="s">
        <v>40</v>
      </c>
      <c r="B338" s="217">
        <v>577</v>
      </c>
      <c r="E338" s="4"/>
      <c r="F338" s="4"/>
      <c r="G338" s="4"/>
      <c r="H338" s="4"/>
    </row>
    <row r="339" spans="1:8" s="207" customFormat="1" ht="15.75" customHeight="1">
      <c r="A339" s="216" t="s">
        <v>41</v>
      </c>
      <c r="B339" s="217">
        <v>213</v>
      </c>
      <c r="E339" s="4"/>
      <c r="F339" s="4"/>
      <c r="G339" s="4"/>
      <c r="H339" s="4"/>
    </row>
    <row r="340" spans="1:8" s="207" customFormat="1" ht="15.75" customHeight="1" hidden="1">
      <c r="A340" s="216" t="s">
        <v>42</v>
      </c>
      <c r="B340" s="217">
        <v>0</v>
      </c>
      <c r="E340" s="4"/>
      <c r="F340" s="4"/>
      <c r="G340" s="4"/>
      <c r="H340" s="4"/>
    </row>
    <row r="341" spans="1:8" s="207" customFormat="1" ht="15.75" customHeight="1" hidden="1">
      <c r="A341" s="216" t="s">
        <v>244</v>
      </c>
      <c r="B341" s="217">
        <v>0</v>
      </c>
      <c r="E341" s="4"/>
      <c r="F341" s="4"/>
      <c r="G341" s="4"/>
      <c r="H341" s="4"/>
    </row>
    <row r="342" spans="1:8" s="207" customFormat="1" ht="15.75" customHeight="1" hidden="1">
      <c r="A342" s="216" t="s">
        <v>245</v>
      </c>
      <c r="B342" s="217">
        <v>0</v>
      </c>
      <c r="E342" s="4"/>
      <c r="F342" s="4"/>
      <c r="G342" s="4"/>
      <c r="H342" s="4"/>
    </row>
    <row r="343" spans="1:8" s="207" customFormat="1" ht="15.75" customHeight="1" hidden="1">
      <c r="A343" s="216" t="s">
        <v>246</v>
      </c>
      <c r="B343" s="217">
        <v>0</v>
      </c>
      <c r="E343" s="4"/>
      <c r="F343" s="4"/>
      <c r="G343" s="4"/>
      <c r="H343" s="4"/>
    </row>
    <row r="344" spans="1:8" s="207" customFormat="1" ht="15.75" customHeight="1" hidden="1">
      <c r="A344" s="216" t="s">
        <v>49</v>
      </c>
      <c r="B344" s="217">
        <v>0</v>
      </c>
      <c r="E344" s="4"/>
      <c r="F344" s="4"/>
      <c r="G344" s="4"/>
      <c r="H344" s="4"/>
    </row>
    <row r="345" spans="1:8" s="207" customFormat="1" ht="15.75" customHeight="1">
      <c r="A345" s="216" t="s">
        <v>247</v>
      </c>
      <c r="B345" s="217">
        <v>23</v>
      </c>
      <c r="E345" s="4"/>
      <c r="F345" s="4"/>
      <c r="G345" s="4"/>
      <c r="H345" s="4"/>
    </row>
    <row r="346" spans="1:8" s="208" customFormat="1" ht="15.75" customHeight="1">
      <c r="A346" s="214" t="s">
        <v>248</v>
      </c>
      <c r="B346" s="215">
        <f>SUM(B347:B361)</f>
        <v>365</v>
      </c>
      <c r="E346" s="8"/>
      <c r="F346" s="8"/>
      <c r="G346" s="8"/>
      <c r="H346" s="8"/>
    </row>
    <row r="347" spans="1:8" s="207" customFormat="1" ht="15.75" customHeight="1">
      <c r="A347" s="216" t="s">
        <v>40</v>
      </c>
      <c r="B347" s="217">
        <v>285</v>
      </c>
      <c r="E347" s="4"/>
      <c r="F347" s="4"/>
      <c r="G347" s="4"/>
      <c r="H347" s="4"/>
    </row>
    <row r="348" spans="1:8" s="207" customFormat="1" ht="15.75" customHeight="1">
      <c r="A348" s="216" t="s">
        <v>41</v>
      </c>
      <c r="B348" s="217">
        <v>28</v>
      </c>
      <c r="E348" s="4"/>
      <c r="F348" s="4"/>
      <c r="G348" s="4"/>
      <c r="H348" s="4"/>
    </row>
    <row r="349" spans="1:8" s="207" customFormat="1" ht="15.75" customHeight="1" hidden="1">
      <c r="A349" s="216" t="s">
        <v>42</v>
      </c>
      <c r="B349" s="217">
        <v>0</v>
      </c>
      <c r="E349" s="4"/>
      <c r="F349" s="4"/>
      <c r="G349" s="4"/>
      <c r="H349" s="4"/>
    </row>
    <row r="350" spans="1:8" s="207" customFormat="1" ht="15.75" customHeight="1" hidden="1">
      <c r="A350" s="216" t="s">
        <v>249</v>
      </c>
      <c r="B350" s="217">
        <v>0</v>
      </c>
      <c r="E350" s="4"/>
      <c r="F350" s="4"/>
      <c r="G350" s="4"/>
      <c r="H350" s="4"/>
    </row>
    <row r="351" spans="1:8" s="207" customFormat="1" ht="15.75" customHeight="1" hidden="1">
      <c r="A351" s="216" t="s">
        <v>250</v>
      </c>
      <c r="B351" s="217">
        <v>0</v>
      </c>
      <c r="E351" s="4"/>
      <c r="F351" s="4"/>
      <c r="G351" s="4"/>
      <c r="H351" s="4"/>
    </row>
    <row r="352" spans="1:8" s="207" customFormat="1" ht="15.75" customHeight="1" hidden="1">
      <c r="A352" s="216" t="s">
        <v>251</v>
      </c>
      <c r="B352" s="217">
        <v>0</v>
      </c>
      <c r="E352" s="4"/>
      <c r="F352" s="4"/>
      <c r="G352" s="4"/>
      <c r="H352" s="4"/>
    </row>
    <row r="353" spans="1:8" s="207" customFormat="1" ht="15.75" customHeight="1">
      <c r="A353" s="216" t="s">
        <v>252</v>
      </c>
      <c r="B353" s="217">
        <v>21</v>
      </c>
      <c r="E353" s="4"/>
      <c r="F353" s="4"/>
      <c r="G353" s="4"/>
      <c r="H353" s="4"/>
    </row>
    <row r="354" spans="1:8" s="207" customFormat="1" ht="15.75" customHeight="1" hidden="1">
      <c r="A354" s="216" t="s">
        <v>253</v>
      </c>
      <c r="B354" s="217">
        <v>0</v>
      </c>
      <c r="E354" s="4"/>
      <c r="F354" s="4"/>
      <c r="G354" s="4"/>
      <c r="H354" s="4"/>
    </row>
    <row r="355" spans="1:8" s="207" customFormat="1" ht="15.75" customHeight="1" hidden="1">
      <c r="A355" s="216" t="s">
        <v>254</v>
      </c>
      <c r="B355" s="217">
        <v>0</v>
      </c>
      <c r="E355" s="4"/>
      <c r="F355" s="4"/>
      <c r="G355" s="4"/>
      <c r="H355" s="4"/>
    </row>
    <row r="356" spans="1:8" s="207" customFormat="1" ht="15.75" customHeight="1" hidden="1">
      <c r="A356" s="216" t="s">
        <v>255</v>
      </c>
      <c r="B356" s="217">
        <v>0</v>
      </c>
      <c r="E356" s="4"/>
      <c r="F356" s="4"/>
      <c r="G356" s="4"/>
      <c r="H356" s="4"/>
    </row>
    <row r="357" spans="1:8" s="207" customFormat="1" ht="15.75" customHeight="1" hidden="1">
      <c r="A357" s="216" t="s">
        <v>256</v>
      </c>
      <c r="B357" s="217">
        <v>0</v>
      </c>
      <c r="E357" s="4"/>
      <c r="F357" s="4"/>
      <c r="G357" s="4"/>
      <c r="H357" s="4"/>
    </row>
    <row r="358" spans="1:8" s="207" customFormat="1" ht="15.75" customHeight="1" hidden="1">
      <c r="A358" s="216" t="s">
        <v>257</v>
      </c>
      <c r="B358" s="217">
        <v>0</v>
      </c>
      <c r="E358" s="4"/>
      <c r="F358" s="4"/>
      <c r="G358" s="4"/>
      <c r="H358" s="4"/>
    </row>
    <row r="359" spans="1:8" s="207" customFormat="1" ht="15.75" customHeight="1" hidden="1">
      <c r="A359" s="216" t="s">
        <v>81</v>
      </c>
      <c r="B359" s="217">
        <v>0</v>
      </c>
      <c r="E359" s="4"/>
      <c r="F359" s="4"/>
      <c r="G359" s="4"/>
      <c r="H359" s="4"/>
    </row>
    <row r="360" spans="1:8" s="207" customFormat="1" ht="15.75" customHeight="1">
      <c r="A360" s="216" t="s">
        <v>49</v>
      </c>
      <c r="B360" s="217">
        <v>31</v>
      </c>
      <c r="E360" s="4"/>
      <c r="F360" s="4"/>
      <c r="G360" s="4"/>
      <c r="H360" s="4"/>
    </row>
    <row r="361" spans="1:8" s="207" customFormat="1" ht="15.75" customHeight="1" hidden="1">
      <c r="A361" s="216" t="s">
        <v>258</v>
      </c>
      <c r="B361" s="217">
        <v>0</v>
      </c>
      <c r="E361" s="4"/>
      <c r="F361" s="4"/>
      <c r="G361" s="4"/>
      <c r="H361" s="4"/>
    </row>
    <row r="362" spans="1:8" s="208" customFormat="1" ht="15.75" customHeight="1" hidden="1">
      <c r="A362" s="214" t="s">
        <v>259</v>
      </c>
      <c r="B362" s="215">
        <f>SUM(B363:B371)</f>
        <v>0</v>
      </c>
      <c r="E362" s="8"/>
      <c r="F362" s="8"/>
      <c r="G362" s="8"/>
      <c r="H362" s="8"/>
    </row>
    <row r="363" spans="1:2" ht="15.75" customHeight="1" hidden="1">
      <c r="A363" s="219" t="s">
        <v>40</v>
      </c>
      <c r="B363" s="220">
        <v>0</v>
      </c>
    </row>
    <row r="364" spans="1:2" ht="15.75" customHeight="1" hidden="1">
      <c r="A364" s="219" t="s">
        <v>41</v>
      </c>
      <c r="B364" s="220">
        <v>0</v>
      </c>
    </row>
    <row r="365" spans="1:2" ht="15.75" customHeight="1" hidden="1">
      <c r="A365" s="219" t="s">
        <v>42</v>
      </c>
      <c r="B365" s="220">
        <v>0</v>
      </c>
    </row>
    <row r="366" spans="1:2" ht="15.75" customHeight="1" hidden="1">
      <c r="A366" s="219" t="s">
        <v>260</v>
      </c>
      <c r="B366" s="220">
        <v>0</v>
      </c>
    </row>
    <row r="367" spans="1:2" ht="15.75" customHeight="1" hidden="1">
      <c r="A367" s="219" t="s">
        <v>261</v>
      </c>
      <c r="B367" s="220">
        <v>0</v>
      </c>
    </row>
    <row r="368" spans="1:2" ht="15.75" customHeight="1" hidden="1">
      <c r="A368" s="219" t="s">
        <v>262</v>
      </c>
      <c r="B368" s="220">
        <v>0</v>
      </c>
    </row>
    <row r="369" spans="1:2" ht="15.75" customHeight="1" hidden="1">
      <c r="A369" s="219" t="s">
        <v>81</v>
      </c>
      <c r="B369" s="220">
        <v>0</v>
      </c>
    </row>
    <row r="370" spans="1:2" ht="15.75" customHeight="1" hidden="1">
      <c r="A370" s="219" t="s">
        <v>49</v>
      </c>
      <c r="B370" s="220">
        <v>0</v>
      </c>
    </row>
    <row r="371" spans="1:2" ht="15.75" customHeight="1" hidden="1">
      <c r="A371" s="219" t="s">
        <v>263</v>
      </c>
      <c r="B371" s="220">
        <v>0</v>
      </c>
    </row>
    <row r="372" spans="1:8" s="208" customFormat="1" ht="15.75" customHeight="1" hidden="1">
      <c r="A372" s="214" t="s">
        <v>264</v>
      </c>
      <c r="B372" s="215">
        <f>SUM(B373:B381)</f>
        <v>0</v>
      </c>
      <c r="E372" s="8"/>
      <c r="F372" s="8"/>
      <c r="G372" s="8"/>
      <c r="H372" s="8"/>
    </row>
    <row r="373" spans="1:2" ht="15.75" customHeight="1" hidden="1">
      <c r="A373" s="219" t="s">
        <v>40</v>
      </c>
      <c r="B373" s="220">
        <v>0</v>
      </c>
    </row>
    <row r="374" spans="1:2" ht="15.75" customHeight="1" hidden="1">
      <c r="A374" s="219" t="s">
        <v>41</v>
      </c>
      <c r="B374" s="220">
        <v>0</v>
      </c>
    </row>
    <row r="375" spans="1:2" ht="15.75" customHeight="1" hidden="1">
      <c r="A375" s="219" t="s">
        <v>42</v>
      </c>
      <c r="B375" s="220">
        <v>0</v>
      </c>
    </row>
    <row r="376" spans="1:2" ht="15.75" customHeight="1" hidden="1">
      <c r="A376" s="219" t="s">
        <v>265</v>
      </c>
      <c r="B376" s="220">
        <v>0</v>
      </c>
    </row>
    <row r="377" spans="1:2" ht="15.75" customHeight="1" hidden="1">
      <c r="A377" s="219" t="s">
        <v>266</v>
      </c>
      <c r="B377" s="220">
        <v>0</v>
      </c>
    </row>
    <row r="378" spans="1:2" ht="15.75" customHeight="1" hidden="1">
      <c r="A378" s="219" t="s">
        <v>267</v>
      </c>
      <c r="B378" s="220">
        <v>0</v>
      </c>
    </row>
    <row r="379" spans="1:2" ht="15.75" customHeight="1" hidden="1">
      <c r="A379" s="219" t="s">
        <v>81</v>
      </c>
      <c r="B379" s="220">
        <v>0</v>
      </c>
    </row>
    <row r="380" spans="1:2" ht="15.75" customHeight="1" hidden="1">
      <c r="A380" s="219" t="s">
        <v>49</v>
      </c>
      <c r="B380" s="220">
        <v>0</v>
      </c>
    </row>
    <row r="381" spans="1:2" ht="15.75" customHeight="1" hidden="1">
      <c r="A381" s="219" t="s">
        <v>268</v>
      </c>
      <c r="B381" s="220">
        <v>0</v>
      </c>
    </row>
    <row r="382" spans="1:8" s="208" customFormat="1" ht="15.75" customHeight="1" hidden="1">
      <c r="A382" s="214" t="s">
        <v>269</v>
      </c>
      <c r="B382" s="215">
        <f>SUM(B383:B389)</f>
        <v>0</v>
      </c>
      <c r="E382" s="8"/>
      <c r="F382" s="8"/>
      <c r="G382" s="8"/>
      <c r="H382" s="8"/>
    </row>
    <row r="383" spans="1:2" ht="15.75" customHeight="1" hidden="1">
      <c r="A383" s="219" t="s">
        <v>40</v>
      </c>
      <c r="B383" s="220">
        <v>0</v>
      </c>
    </row>
    <row r="384" spans="1:2" ht="15.75" customHeight="1" hidden="1">
      <c r="A384" s="219" t="s">
        <v>41</v>
      </c>
      <c r="B384" s="220">
        <v>0</v>
      </c>
    </row>
    <row r="385" spans="1:2" ht="15.75" customHeight="1" hidden="1">
      <c r="A385" s="219" t="s">
        <v>42</v>
      </c>
      <c r="B385" s="220">
        <v>0</v>
      </c>
    </row>
    <row r="386" spans="1:2" ht="15.75" customHeight="1" hidden="1">
      <c r="A386" s="219" t="s">
        <v>270</v>
      </c>
      <c r="B386" s="220">
        <v>0</v>
      </c>
    </row>
    <row r="387" spans="1:2" ht="15.75" customHeight="1" hidden="1">
      <c r="A387" s="219" t="s">
        <v>271</v>
      </c>
      <c r="B387" s="220">
        <v>0</v>
      </c>
    </row>
    <row r="388" spans="1:2" ht="15.75" customHeight="1" hidden="1">
      <c r="A388" s="219" t="s">
        <v>49</v>
      </c>
      <c r="B388" s="220">
        <v>0</v>
      </c>
    </row>
    <row r="389" spans="1:2" ht="15.75" customHeight="1" hidden="1">
      <c r="A389" s="219" t="s">
        <v>272</v>
      </c>
      <c r="B389" s="220">
        <v>0</v>
      </c>
    </row>
    <row r="390" spans="1:8" s="208" customFormat="1" ht="15.75" customHeight="1" hidden="1">
      <c r="A390" s="214" t="s">
        <v>273</v>
      </c>
      <c r="B390" s="215">
        <f>SUM(B391:B395)</f>
        <v>0</v>
      </c>
      <c r="E390" s="8"/>
      <c r="F390" s="8"/>
      <c r="G390" s="8"/>
      <c r="H390" s="8"/>
    </row>
    <row r="391" spans="1:2" ht="15.75" customHeight="1" hidden="1">
      <c r="A391" s="219" t="s">
        <v>40</v>
      </c>
      <c r="B391" s="220">
        <v>0</v>
      </c>
    </row>
    <row r="392" spans="1:2" ht="15.75" customHeight="1" hidden="1">
      <c r="A392" s="219" t="s">
        <v>41</v>
      </c>
      <c r="B392" s="220">
        <v>0</v>
      </c>
    </row>
    <row r="393" spans="1:2" ht="15.75" customHeight="1" hidden="1">
      <c r="A393" s="219" t="s">
        <v>81</v>
      </c>
      <c r="B393" s="220">
        <v>0</v>
      </c>
    </row>
    <row r="394" spans="1:2" ht="15.75" customHeight="1" hidden="1">
      <c r="A394" s="219" t="s">
        <v>274</v>
      </c>
      <c r="B394" s="220">
        <v>0</v>
      </c>
    </row>
    <row r="395" spans="1:2" ht="15.75" customHeight="1" hidden="1">
      <c r="A395" s="219" t="s">
        <v>275</v>
      </c>
      <c r="B395" s="220">
        <v>0</v>
      </c>
    </row>
    <row r="396" spans="1:8" s="208" customFormat="1" ht="15.75" customHeight="1">
      <c r="A396" s="214" t="s">
        <v>276</v>
      </c>
      <c r="B396" s="215">
        <f>B397</f>
        <v>29</v>
      </c>
      <c r="E396" s="8"/>
      <c r="F396" s="8"/>
      <c r="G396" s="8"/>
      <c r="H396" s="8"/>
    </row>
    <row r="397" spans="1:8" s="207" customFormat="1" ht="15.75" customHeight="1">
      <c r="A397" s="216" t="s">
        <v>277</v>
      </c>
      <c r="B397" s="217">
        <v>29</v>
      </c>
      <c r="E397" s="4"/>
      <c r="F397" s="4"/>
      <c r="G397" s="4"/>
      <c r="H397" s="4"/>
    </row>
    <row r="398" spans="1:8" s="208" customFormat="1" ht="15.75" customHeight="1">
      <c r="A398" s="214" t="s">
        <v>278</v>
      </c>
      <c r="B398" s="215">
        <f>SUM(B399,B404,B413,B420,B426,B430,B434,B438,B444,B451)</f>
        <v>15920</v>
      </c>
      <c r="E398" s="8"/>
      <c r="F398" s="8"/>
      <c r="G398" s="8"/>
      <c r="H398" s="8"/>
    </row>
    <row r="399" spans="1:8" s="208" customFormat="1" ht="15.75" customHeight="1">
      <c r="A399" s="214" t="s">
        <v>279</v>
      </c>
      <c r="B399" s="215">
        <f>SUM(B400:B403)</f>
        <v>583</v>
      </c>
      <c r="E399" s="8"/>
      <c r="F399" s="8"/>
      <c r="G399" s="8"/>
      <c r="H399" s="8"/>
    </row>
    <row r="400" spans="1:8" s="207" customFormat="1" ht="15.75" customHeight="1">
      <c r="A400" s="216" t="s">
        <v>40</v>
      </c>
      <c r="B400" s="217">
        <v>82</v>
      </c>
      <c r="E400" s="4"/>
      <c r="F400" s="4"/>
      <c r="G400" s="4"/>
      <c r="H400" s="4"/>
    </row>
    <row r="401" spans="1:8" s="207" customFormat="1" ht="15.75" customHeight="1" hidden="1">
      <c r="A401" s="216" t="s">
        <v>41</v>
      </c>
      <c r="B401" s="217">
        <v>0</v>
      </c>
      <c r="E401" s="4"/>
      <c r="F401" s="4"/>
      <c r="G401" s="4"/>
      <c r="H401" s="4"/>
    </row>
    <row r="402" spans="1:8" s="207" customFormat="1" ht="15.75" customHeight="1" hidden="1">
      <c r="A402" s="216" t="s">
        <v>42</v>
      </c>
      <c r="B402" s="217">
        <v>0</v>
      </c>
      <c r="E402" s="4"/>
      <c r="F402" s="4"/>
      <c r="G402" s="4"/>
      <c r="H402" s="4"/>
    </row>
    <row r="403" spans="1:8" s="207" customFormat="1" ht="15.75" customHeight="1">
      <c r="A403" s="216" t="s">
        <v>280</v>
      </c>
      <c r="B403" s="217">
        <v>501</v>
      </c>
      <c r="E403" s="4"/>
      <c r="F403" s="4"/>
      <c r="G403" s="4"/>
      <c r="H403" s="4"/>
    </row>
    <row r="404" spans="1:8" s="208" customFormat="1" ht="15.75" customHeight="1">
      <c r="A404" s="214" t="s">
        <v>281</v>
      </c>
      <c r="B404" s="215">
        <f>SUM(B405:B412)</f>
        <v>15271</v>
      </c>
      <c r="E404" s="8"/>
      <c r="F404" s="8"/>
      <c r="G404" s="8"/>
      <c r="H404" s="8"/>
    </row>
    <row r="405" spans="1:8" s="207" customFormat="1" ht="15.75" customHeight="1">
      <c r="A405" s="216" t="s">
        <v>282</v>
      </c>
      <c r="B405" s="217">
        <v>1051</v>
      </c>
      <c r="E405" s="4"/>
      <c r="F405" s="4"/>
      <c r="G405" s="4"/>
      <c r="H405" s="4"/>
    </row>
    <row r="406" spans="1:8" s="207" customFormat="1" ht="15.75" customHeight="1">
      <c r="A406" s="216" t="s">
        <v>283</v>
      </c>
      <c r="B406" s="217">
        <v>7382</v>
      </c>
      <c r="E406" s="4"/>
      <c r="F406" s="4"/>
      <c r="G406" s="4"/>
      <c r="H406" s="4"/>
    </row>
    <row r="407" spans="1:8" s="207" customFormat="1" ht="15.75" customHeight="1">
      <c r="A407" s="216" t="s">
        <v>284</v>
      </c>
      <c r="B407" s="217">
        <v>4911</v>
      </c>
      <c r="E407" s="4"/>
      <c r="F407" s="4"/>
      <c r="G407" s="4"/>
      <c r="H407" s="4"/>
    </row>
    <row r="408" spans="1:8" s="207" customFormat="1" ht="15.75" customHeight="1">
      <c r="A408" s="216" t="s">
        <v>285</v>
      </c>
      <c r="B408" s="217">
        <v>1923</v>
      </c>
      <c r="E408" s="4"/>
      <c r="F408" s="4"/>
      <c r="G408" s="4"/>
      <c r="H408" s="4"/>
    </row>
    <row r="409" spans="1:8" s="207" customFormat="1" ht="15.75" customHeight="1">
      <c r="A409" s="216" t="s">
        <v>286</v>
      </c>
      <c r="B409" s="217">
        <v>4</v>
      </c>
      <c r="E409" s="4"/>
      <c r="F409" s="4"/>
      <c r="G409" s="4"/>
      <c r="H409" s="4"/>
    </row>
    <row r="410" spans="1:8" s="207" customFormat="1" ht="15.75" customHeight="1" hidden="1">
      <c r="A410" s="216" t="s">
        <v>287</v>
      </c>
      <c r="B410" s="217">
        <v>0</v>
      </c>
      <c r="E410" s="4"/>
      <c r="F410" s="4"/>
      <c r="G410" s="4"/>
      <c r="H410" s="4"/>
    </row>
    <row r="411" spans="1:8" s="207" customFormat="1" ht="15.75" customHeight="1" hidden="1">
      <c r="A411" s="216" t="s">
        <v>288</v>
      </c>
      <c r="B411" s="217">
        <v>0</v>
      </c>
      <c r="E411" s="4"/>
      <c r="F411" s="4"/>
      <c r="G411" s="4"/>
      <c r="H411" s="4"/>
    </row>
    <row r="412" spans="1:8" s="207" customFormat="1" ht="15.75" customHeight="1" hidden="1">
      <c r="A412" s="216" t="s">
        <v>289</v>
      </c>
      <c r="B412" s="217">
        <v>0</v>
      </c>
      <c r="E412" s="4"/>
      <c r="F412" s="4"/>
      <c r="G412" s="4"/>
      <c r="H412" s="4"/>
    </row>
    <row r="413" spans="1:8" s="208" customFormat="1" ht="15.75" customHeight="1">
      <c r="A413" s="214" t="s">
        <v>290</v>
      </c>
      <c r="B413" s="215">
        <f>SUM(B414:B419)</f>
        <v>2</v>
      </c>
      <c r="E413" s="8"/>
      <c r="F413" s="8"/>
      <c r="G413" s="8"/>
      <c r="H413" s="8"/>
    </row>
    <row r="414" spans="1:8" s="207" customFormat="1" ht="15.75" customHeight="1" hidden="1">
      <c r="A414" s="216" t="s">
        <v>291</v>
      </c>
      <c r="B414" s="217">
        <v>0</v>
      </c>
      <c r="E414" s="4"/>
      <c r="F414" s="4"/>
      <c r="G414" s="4"/>
      <c r="H414" s="4"/>
    </row>
    <row r="415" spans="1:8" s="207" customFormat="1" ht="15.75" customHeight="1">
      <c r="A415" s="216" t="s">
        <v>292</v>
      </c>
      <c r="B415" s="217">
        <v>2</v>
      </c>
      <c r="E415" s="4"/>
      <c r="F415" s="4"/>
      <c r="G415" s="4"/>
      <c r="H415" s="4"/>
    </row>
    <row r="416" spans="1:8" s="207" customFormat="1" ht="15.75" customHeight="1" hidden="1">
      <c r="A416" s="216" t="s">
        <v>293</v>
      </c>
      <c r="B416" s="217">
        <v>0</v>
      </c>
      <c r="E416" s="4"/>
      <c r="F416" s="4"/>
      <c r="G416" s="4"/>
      <c r="H416" s="4"/>
    </row>
    <row r="417" spans="1:8" s="207" customFormat="1" ht="15.75" customHeight="1" hidden="1">
      <c r="A417" s="216" t="s">
        <v>294</v>
      </c>
      <c r="B417" s="217">
        <v>0</v>
      </c>
      <c r="E417" s="4"/>
      <c r="F417" s="4"/>
      <c r="G417" s="4"/>
      <c r="H417" s="4"/>
    </row>
    <row r="418" spans="1:8" s="207" customFormat="1" ht="15.75" customHeight="1" hidden="1">
      <c r="A418" s="216" t="s">
        <v>295</v>
      </c>
      <c r="B418" s="217">
        <v>0</v>
      </c>
      <c r="E418" s="4"/>
      <c r="F418" s="4"/>
      <c r="G418" s="4"/>
      <c r="H418" s="4"/>
    </row>
    <row r="419" spans="1:8" s="207" customFormat="1" ht="15.75" customHeight="1" hidden="1">
      <c r="A419" s="216" t="s">
        <v>296</v>
      </c>
      <c r="B419" s="217">
        <v>0</v>
      </c>
      <c r="E419" s="4"/>
      <c r="F419" s="4"/>
      <c r="G419" s="4"/>
      <c r="H419" s="4"/>
    </row>
    <row r="420" spans="1:8" s="208" customFormat="1" ht="15.75" customHeight="1" hidden="1">
      <c r="A420" s="214" t="s">
        <v>297</v>
      </c>
      <c r="B420" s="215">
        <f>SUM(B421:B425)</f>
        <v>0</v>
      </c>
      <c r="E420" s="8"/>
      <c r="F420" s="8"/>
      <c r="G420" s="8"/>
      <c r="H420" s="8"/>
    </row>
    <row r="421" spans="1:2" ht="15.75" customHeight="1" hidden="1">
      <c r="A421" s="219" t="s">
        <v>298</v>
      </c>
      <c r="B421" s="220">
        <v>0</v>
      </c>
    </row>
    <row r="422" spans="1:2" ht="15.75" customHeight="1" hidden="1">
      <c r="A422" s="219" t="s">
        <v>299</v>
      </c>
      <c r="B422" s="220">
        <v>0</v>
      </c>
    </row>
    <row r="423" spans="1:2" ht="15.75" customHeight="1" hidden="1">
      <c r="A423" s="219" t="s">
        <v>300</v>
      </c>
      <c r="B423" s="220">
        <v>0</v>
      </c>
    </row>
    <row r="424" spans="1:2" ht="15.75" customHeight="1" hidden="1">
      <c r="A424" s="219" t="s">
        <v>301</v>
      </c>
      <c r="B424" s="220">
        <v>0</v>
      </c>
    </row>
    <row r="425" spans="1:2" ht="15.75" customHeight="1" hidden="1">
      <c r="A425" s="219" t="s">
        <v>302</v>
      </c>
      <c r="B425" s="220">
        <v>0</v>
      </c>
    </row>
    <row r="426" spans="1:8" s="208" customFormat="1" ht="15.75" customHeight="1" hidden="1">
      <c r="A426" s="214" t="s">
        <v>303</v>
      </c>
      <c r="B426" s="215">
        <f>SUM(B427:B429)</f>
        <v>0</v>
      </c>
      <c r="E426" s="8"/>
      <c r="F426" s="8"/>
      <c r="G426" s="8"/>
      <c r="H426" s="8"/>
    </row>
    <row r="427" spans="1:2" ht="15.75" customHeight="1" hidden="1">
      <c r="A427" s="219" t="s">
        <v>304</v>
      </c>
      <c r="B427" s="220">
        <v>0</v>
      </c>
    </row>
    <row r="428" spans="1:2" ht="15.75" customHeight="1" hidden="1">
      <c r="A428" s="219" t="s">
        <v>305</v>
      </c>
      <c r="B428" s="220">
        <v>0</v>
      </c>
    </row>
    <row r="429" spans="1:2" ht="15.75" customHeight="1" hidden="1">
      <c r="A429" s="219" t="s">
        <v>306</v>
      </c>
      <c r="B429" s="220">
        <v>0</v>
      </c>
    </row>
    <row r="430" spans="1:8" s="208" customFormat="1" ht="15.75" customHeight="1" hidden="1">
      <c r="A430" s="214" t="s">
        <v>307</v>
      </c>
      <c r="B430" s="215">
        <f>SUM(B431:B433)</f>
        <v>0</v>
      </c>
      <c r="E430" s="8"/>
      <c r="F430" s="8"/>
      <c r="G430" s="8"/>
      <c r="H430" s="8"/>
    </row>
    <row r="431" spans="1:2" ht="15.75" customHeight="1" hidden="1">
      <c r="A431" s="219" t="s">
        <v>308</v>
      </c>
      <c r="B431" s="220">
        <v>0</v>
      </c>
    </row>
    <row r="432" spans="1:2" ht="15.75" customHeight="1" hidden="1">
      <c r="A432" s="219" t="s">
        <v>309</v>
      </c>
      <c r="B432" s="220">
        <v>0</v>
      </c>
    </row>
    <row r="433" spans="1:2" ht="15.75" customHeight="1" hidden="1">
      <c r="A433" s="219" t="s">
        <v>310</v>
      </c>
      <c r="B433" s="220">
        <v>0</v>
      </c>
    </row>
    <row r="434" spans="1:8" s="208" customFormat="1" ht="15.75" customHeight="1" hidden="1">
      <c r="A434" s="214" t="s">
        <v>311</v>
      </c>
      <c r="B434" s="215">
        <f>SUM(B435:B437)</f>
        <v>0</v>
      </c>
      <c r="E434" s="8"/>
      <c r="F434" s="8"/>
      <c r="G434" s="8"/>
      <c r="H434" s="8"/>
    </row>
    <row r="435" spans="1:2" ht="15.75" customHeight="1" hidden="1">
      <c r="A435" s="219" t="s">
        <v>312</v>
      </c>
      <c r="B435" s="220">
        <v>0</v>
      </c>
    </row>
    <row r="436" spans="1:2" ht="15.75" customHeight="1" hidden="1">
      <c r="A436" s="219" t="s">
        <v>313</v>
      </c>
      <c r="B436" s="220">
        <v>0</v>
      </c>
    </row>
    <row r="437" spans="1:2" ht="15.75" customHeight="1" hidden="1">
      <c r="A437" s="219" t="s">
        <v>314</v>
      </c>
      <c r="B437" s="220">
        <v>0</v>
      </c>
    </row>
    <row r="438" spans="1:8" s="208" customFormat="1" ht="15.75" customHeight="1" hidden="1">
      <c r="A438" s="214" t="s">
        <v>315</v>
      </c>
      <c r="B438" s="215">
        <f>SUM(B439:B443)</f>
        <v>0</v>
      </c>
      <c r="E438" s="8"/>
      <c r="F438" s="8"/>
      <c r="G438" s="8"/>
      <c r="H438" s="8"/>
    </row>
    <row r="439" spans="1:2" ht="15.75" customHeight="1" hidden="1">
      <c r="A439" s="219" t="s">
        <v>316</v>
      </c>
      <c r="B439" s="220">
        <v>0</v>
      </c>
    </row>
    <row r="440" spans="1:2" ht="15.75" customHeight="1" hidden="1">
      <c r="A440" s="219" t="s">
        <v>317</v>
      </c>
      <c r="B440" s="220">
        <v>0</v>
      </c>
    </row>
    <row r="441" spans="1:2" ht="15.75" customHeight="1" hidden="1">
      <c r="A441" s="219" t="s">
        <v>318</v>
      </c>
      <c r="B441" s="220">
        <v>0</v>
      </c>
    </row>
    <row r="442" spans="1:2" ht="15.75" customHeight="1" hidden="1">
      <c r="A442" s="219" t="s">
        <v>319</v>
      </c>
      <c r="B442" s="220">
        <v>0</v>
      </c>
    </row>
    <row r="443" spans="1:2" ht="15.75" customHeight="1" hidden="1">
      <c r="A443" s="219" t="s">
        <v>320</v>
      </c>
      <c r="B443" s="220">
        <v>0</v>
      </c>
    </row>
    <row r="444" spans="1:8" s="208" customFormat="1" ht="15.75" customHeight="1">
      <c r="A444" s="214" t="s">
        <v>321</v>
      </c>
      <c r="B444" s="215">
        <f>SUM(B445:B450)</f>
        <v>51</v>
      </c>
      <c r="E444" s="8"/>
      <c r="F444" s="8"/>
      <c r="G444" s="8"/>
      <c r="H444" s="8"/>
    </row>
    <row r="445" spans="1:8" s="207" customFormat="1" ht="15.75" customHeight="1" hidden="1">
      <c r="A445" s="216" t="s">
        <v>322</v>
      </c>
      <c r="B445" s="217">
        <v>0</v>
      </c>
      <c r="E445" s="4"/>
      <c r="F445" s="4"/>
      <c r="G445" s="4"/>
      <c r="H445" s="4"/>
    </row>
    <row r="446" spans="1:8" s="207" customFormat="1" ht="15.75" customHeight="1" hidden="1">
      <c r="A446" s="216" t="s">
        <v>323</v>
      </c>
      <c r="B446" s="217">
        <v>0</v>
      </c>
      <c r="E446" s="4"/>
      <c r="F446" s="4"/>
      <c r="G446" s="4"/>
      <c r="H446" s="4"/>
    </row>
    <row r="447" spans="1:8" s="207" customFormat="1" ht="15.75" customHeight="1" hidden="1">
      <c r="A447" s="216" t="s">
        <v>324</v>
      </c>
      <c r="B447" s="217">
        <v>0</v>
      </c>
      <c r="E447" s="4"/>
      <c r="F447" s="4"/>
      <c r="G447" s="4"/>
      <c r="H447" s="4"/>
    </row>
    <row r="448" spans="1:8" s="207" customFormat="1" ht="15.75" customHeight="1" hidden="1">
      <c r="A448" s="216" t="s">
        <v>325</v>
      </c>
      <c r="B448" s="217">
        <v>0</v>
      </c>
      <c r="E448" s="4"/>
      <c r="F448" s="4"/>
      <c r="G448" s="4"/>
      <c r="H448" s="4"/>
    </row>
    <row r="449" spans="1:8" s="207" customFormat="1" ht="15.75" customHeight="1" hidden="1">
      <c r="A449" s="216" t="s">
        <v>326</v>
      </c>
      <c r="B449" s="217">
        <v>0</v>
      </c>
      <c r="E449" s="4"/>
      <c r="F449" s="4"/>
      <c r="G449" s="4"/>
      <c r="H449" s="4"/>
    </row>
    <row r="450" spans="1:8" s="207" customFormat="1" ht="15.75" customHeight="1">
      <c r="A450" s="216" t="s">
        <v>327</v>
      </c>
      <c r="B450" s="217">
        <v>51</v>
      </c>
      <c r="E450" s="4"/>
      <c r="F450" s="4"/>
      <c r="G450" s="4"/>
      <c r="H450" s="4"/>
    </row>
    <row r="451" spans="1:8" s="208" customFormat="1" ht="15.75" customHeight="1">
      <c r="A451" s="214" t="s">
        <v>328</v>
      </c>
      <c r="B451" s="215">
        <f>B452</f>
        <v>13</v>
      </c>
      <c r="E451" s="8"/>
      <c r="F451" s="8"/>
      <c r="G451" s="8"/>
      <c r="H451" s="8"/>
    </row>
    <row r="452" spans="1:8" s="207" customFormat="1" ht="15.75" customHeight="1">
      <c r="A452" s="216" t="s">
        <v>329</v>
      </c>
      <c r="B452" s="217">
        <v>13</v>
      </c>
      <c r="E452" s="4"/>
      <c r="F452" s="4"/>
      <c r="G452" s="4"/>
      <c r="H452" s="4"/>
    </row>
    <row r="453" spans="1:8" s="208" customFormat="1" ht="15.75" customHeight="1">
      <c r="A453" s="214" t="s">
        <v>330</v>
      </c>
      <c r="B453" s="215">
        <f>SUM(B454,B459,B468,B474,B480,B485,B490,B497,B501,B504)</f>
        <v>1084</v>
      </c>
      <c r="E453" s="8"/>
      <c r="F453" s="8"/>
      <c r="G453" s="8"/>
      <c r="H453" s="8"/>
    </row>
    <row r="454" spans="1:8" s="208" customFormat="1" ht="15.75" customHeight="1">
      <c r="A454" s="214" t="s">
        <v>331</v>
      </c>
      <c r="B454" s="215">
        <f>SUM(B455:B458)</f>
        <v>93</v>
      </c>
      <c r="E454" s="8"/>
      <c r="F454" s="8"/>
      <c r="G454" s="8"/>
      <c r="H454" s="8"/>
    </row>
    <row r="455" spans="1:8" s="207" customFormat="1" ht="15.75" customHeight="1">
      <c r="A455" s="216" t="s">
        <v>40</v>
      </c>
      <c r="B455" s="217">
        <v>80</v>
      </c>
      <c r="E455" s="4"/>
      <c r="F455" s="4"/>
      <c r="G455" s="4"/>
      <c r="H455" s="4"/>
    </row>
    <row r="456" spans="1:8" s="207" customFormat="1" ht="15.75" customHeight="1" hidden="1">
      <c r="A456" s="216" t="s">
        <v>41</v>
      </c>
      <c r="B456" s="217">
        <v>0</v>
      </c>
      <c r="E456" s="4"/>
      <c r="F456" s="4"/>
      <c r="G456" s="4"/>
      <c r="H456" s="4"/>
    </row>
    <row r="457" spans="1:8" s="207" customFormat="1" ht="15.75" customHeight="1" hidden="1">
      <c r="A457" s="216" t="s">
        <v>42</v>
      </c>
      <c r="B457" s="217">
        <v>0</v>
      </c>
      <c r="E457" s="4"/>
      <c r="F457" s="4"/>
      <c r="G457" s="4"/>
      <c r="H457" s="4"/>
    </row>
    <row r="458" spans="1:8" s="207" customFormat="1" ht="15.75" customHeight="1">
      <c r="A458" s="216" t="s">
        <v>332</v>
      </c>
      <c r="B458" s="217">
        <v>13</v>
      </c>
      <c r="E458" s="4"/>
      <c r="F458" s="4"/>
      <c r="G458" s="4"/>
      <c r="H458" s="4"/>
    </row>
    <row r="459" spans="1:8" s="208" customFormat="1" ht="15.75" customHeight="1" hidden="1">
      <c r="A459" s="214" t="s">
        <v>333</v>
      </c>
      <c r="B459" s="215">
        <f>SUM(B460:B467)</f>
        <v>0</v>
      </c>
      <c r="E459" s="8"/>
      <c r="F459" s="8"/>
      <c r="G459" s="8"/>
      <c r="H459" s="8"/>
    </row>
    <row r="460" spans="1:8" s="207" customFormat="1" ht="15.75" customHeight="1" hidden="1">
      <c r="A460" s="216" t="s">
        <v>334</v>
      </c>
      <c r="B460" s="217">
        <v>0</v>
      </c>
      <c r="E460" s="4"/>
      <c r="F460" s="4"/>
      <c r="G460" s="4"/>
      <c r="H460" s="4"/>
    </row>
    <row r="461" spans="1:8" s="207" customFormat="1" ht="15.75" customHeight="1" hidden="1">
      <c r="A461" s="216" t="s">
        <v>335</v>
      </c>
      <c r="B461" s="217">
        <v>0</v>
      </c>
      <c r="E461" s="4"/>
      <c r="F461" s="4"/>
      <c r="G461" s="4"/>
      <c r="H461" s="4"/>
    </row>
    <row r="462" spans="1:8" s="207" customFormat="1" ht="15.75" customHeight="1" hidden="1">
      <c r="A462" s="216" t="s">
        <v>336</v>
      </c>
      <c r="B462" s="217">
        <v>0</v>
      </c>
      <c r="E462" s="4"/>
      <c r="F462" s="4"/>
      <c r="G462" s="4"/>
      <c r="H462" s="4"/>
    </row>
    <row r="463" spans="1:8" s="207" customFormat="1" ht="15.75" customHeight="1" hidden="1">
      <c r="A463" s="216" t="s">
        <v>337</v>
      </c>
      <c r="B463" s="217">
        <v>0</v>
      </c>
      <c r="E463" s="4"/>
      <c r="F463" s="4"/>
      <c r="G463" s="4"/>
      <c r="H463" s="4"/>
    </row>
    <row r="464" spans="1:8" s="207" customFormat="1" ht="15.75" customHeight="1" hidden="1">
      <c r="A464" s="216" t="s">
        <v>338</v>
      </c>
      <c r="B464" s="217">
        <v>0</v>
      </c>
      <c r="E464" s="4"/>
      <c r="F464" s="4"/>
      <c r="G464" s="4"/>
      <c r="H464" s="4"/>
    </row>
    <row r="465" spans="1:8" s="207" customFormat="1" ht="15.75" customHeight="1" hidden="1">
      <c r="A465" s="216" t="s">
        <v>339</v>
      </c>
      <c r="B465" s="217">
        <v>0</v>
      </c>
      <c r="E465" s="4"/>
      <c r="F465" s="4"/>
      <c r="G465" s="4"/>
      <c r="H465" s="4"/>
    </row>
    <row r="466" spans="1:8" s="207" customFormat="1" ht="15.75" customHeight="1" hidden="1">
      <c r="A466" s="216" t="s">
        <v>340</v>
      </c>
      <c r="B466" s="217">
        <v>0</v>
      </c>
      <c r="E466" s="4"/>
      <c r="F466" s="4"/>
      <c r="G466" s="4"/>
      <c r="H466" s="4"/>
    </row>
    <row r="467" spans="1:8" s="207" customFormat="1" ht="15.75" customHeight="1" hidden="1">
      <c r="A467" s="216" t="s">
        <v>341</v>
      </c>
      <c r="B467" s="217">
        <v>0</v>
      </c>
      <c r="E467" s="4"/>
      <c r="F467" s="4"/>
      <c r="G467" s="4"/>
      <c r="H467" s="4"/>
    </row>
    <row r="468" spans="1:8" s="208" customFormat="1" ht="15.75" customHeight="1">
      <c r="A468" s="214" t="s">
        <v>342</v>
      </c>
      <c r="B468" s="215">
        <f>SUM(B469:B473)</f>
        <v>900</v>
      </c>
      <c r="E468" s="8"/>
      <c r="F468" s="8"/>
      <c r="G468" s="8"/>
      <c r="H468" s="8"/>
    </row>
    <row r="469" spans="1:8" s="207" customFormat="1" ht="15.75" customHeight="1" hidden="1">
      <c r="A469" s="216" t="s">
        <v>334</v>
      </c>
      <c r="B469" s="217">
        <v>0</v>
      </c>
      <c r="E469" s="4"/>
      <c r="F469" s="4"/>
      <c r="G469" s="4"/>
      <c r="H469" s="4"/>
    </row>
    <row r="470" spans="1:8" s="207" customFormat="1" ht="15.75" customHeight="1" hidden="1">
      <c r="A470" s="216" t="s">
        <v>343</v>
      </c>
      <c r="B470" s="217">
        <v>0</v>
      </c>
      <c r="E470" s="4"/>
      <c r="F470" s="4"/>
      <c r="G470" s="4"/>
      <c r="H470" s="4"/>
    </row>
    <row r="471" spans="1:8" s="207" customFormat="1" ht="15.75" customHeight="1">
      <c r="A471" s="216" t="s">
        <v>344</v>
      </c>
      <c r="B471" s="217">
        <v>900</v>
      </c>
      <c r="E471" s="4"/>
      <c r="F471" s="4"/>
      <c r="G471" s="4"/>
      <c r="H471" s="4"/>
    </row>
    <row r="472" spans="1:8" s="207" customFormat="1" ht="15.75" customHeight="1" hidden="1">
      <c r="A472" s="216" t="s">
        <v>345</v>
      </c>
      <c r="B472" s="217">
        <v>0</v>
      </c>
      <c r="E472" s="4"/>
      <c r="F472" s="4"/>
      <c r="G472" s="4"/>
      <c r="H472" s="4"/>
    </row>
    <row r="473" spans="1:8" s="207" customFormat="1" ht="15.75" customHeight="1" hidden="1">
      <c r="A473" s="216" t="s">
        <v>346</v>
      </c>
      <c r="B473" s="217">
        <v>0</v>
      </c>
      <c r="E473" s="4"/>
      <c r="F473" s="4"/>
      <c r="G473" s="4"/>
      <c r="H473" s="4"/>
    </row>
    <row r="474" spans="1:8" s="208" customFormat="1" ht="15.75" customHeight="1" hidden="1">
      <c r="A474" s="214" t="s">
        <v>347</v>
      </c>
      <c r="B474" s="215">
        <f>SUM(B475:B479)</f>
        <v>0</v>
      </c>
      <c r="E474" s="8"/>
      <c r="F474" s="8"/>
      <c r="G474" s="8"/>
      <c r="H474" s="8"/>
    </row>
    <row r="475" spans="1:2" ht="15.75" customHeight="1" hidden="1">
      <c r="A475" s="219" t="s">
        <v>334</v>
      </c>
      <c r="B475" s="220">
        <v>0</v>
      </c>
    </row>
    <row r="476" spans="1:2" ht="15.75" customHeight="1" hidden="1">
      <c r="A476" s="219" t="s">
        <v>348</v>
      </c>
      <c r="B476" s="220">
        <v>0</v>
      </c>
    </row>
    <row r="477" spans="1:2" ht="15.75" customHeight="1" hidden="1">
      <c r="A477" s="219" t="s">
        <v>349</v>
      </c>
      <c r="B477" s="220">
        <v>0</v>
      </c>
    </row>
    <row r="478" spans="1:2" ht="15.75" customHeight="1" hidden="1">
      <c r="A478" s="219" t="s">
        <v>350</v>
      </c>
      <c r="B478" s="220">
        <v>0</v>
      </c>
    </row>
    <row r="479" spans="1:2" ht="15.75" customHeight="1" hidden="1">
      <c r="A479" s="219" t="s">
        <v>351</v>
      </c>
      <c r="B479" s="220">
        <v>0</v>
      </c>
    </row>
    <row r="480" spans="1:8" s="208" customFormat="1" ht="15.75" customHeight="1" hidden="1">
      <c r="A480" s="214" t="s">
        <v>352</v>
      </c>
      <c r="B480" s="215">
        <f>SUM(B481:B484)</f>
        <v>0</v>
      </c>
      <c r="E480" s="8"/>
      <c r="F480" s="8"/>
      <c r="G480" s="8"/>
      <c r="H480" s="8"/>
    </row>
    <row r="481" spans="1:2" ht="15.75" customHeight="1" hidden="1">
      <c r="A481" s="219" t="s">
        <v>334</v>
      </c>
      <c r="B481" s="220">
        <v>0</v>
      </c>
    </row>
    <row r="482" spans="1:2" ht="15.75" customHeight="1" hidden="1">
      <c r="A482" s="219" t="s">
        <v>353</v>
      </c>
      <c r="B482" s="220">
        <v>0</v>
      </c>
    </row>
    <row r="483" spans="1:2" ht="15.75" customHeight="1" hidden="1">
      <c r="A483" s="219" t="s">
        <v>354</v>
      </c>
      <c r="B483" s="220">
        <v>0</v>
      </c>
    </row>
    <row r="484" spans="1:2" ht="15.75" customHeight="1" hidden="1">
      <c r="A484" s="219" t="s">
        <v>355</v>
      </c>
      <c r="B484" s="220">
        <v>0</v>
      </c>
    </row>
    <row r="485" spans="1:8" s="208" customFormat="1" ht="15.75" customHeight="1" hidden="1">
      <c r="A485" s="214" t="s">
        <v>356</v>
      </c>
      <c r="B485" s="215">
        <f>SUM(B486:B489)</f>
        <v>0</v>
      </c>
      <c r="E485" s="8"/>
      <c r="F485" s="8"/>
      <c r="G485" s="8"/>
      <c r="H485" s="8"/>
    </row>
    <row r="486" spans="1:2" ht="15.75" customHeight="1" hidden="1">
      <c r="A486" s="219" t="s">
        <v>357</v>
      </c>
      <c r="B486" s="220">
        <v>0</v>
      </c>
    </row>
    <row r="487" spans="1:2" ht="15.75" customHeight="1" hidden="1">
      <c r="A487" s="219" t="s">
        <v>358</v>
      </c>
      <c r="B487" s="220">
        <v>0</v>
      </c>
    </row>
    <row r="488" spans="1:2" ht="15.75" customHeight="1" hidden="1">
      <c r="A488" s="219" t="s">
        <v>359</v>
      </c>
      <c r="B488" s="220">
        <v>0</v>
      </c>
    </row>
    <row r="489" spans="1:2" ht="15.75" customHeight="1" hidden="1">
      <c r="A489" s="219" t="s">
        <v>360</v>
      </c>
      <c r="B489" s="220">
        <v>0</v>
      </c>
    </row>
    <row r="490" spans="1:8" s="208" customFormat="1" ht="15.75" customHeight="1">
      <c r="A490" s="214" t="s">
        <v>361</v>
      </c>
      <c r="B490" s="215">
        <f>SUM(B491:B496)</f>
        <v>11</v>
      </c>
      <c r="E490" s="8"/>
      <c r="F490" s="8"/>
      <c r="G490" s="8"/>
      <c r="H490" s="8"/>
    </row>
    <row r="491" spans="1:8" s="207" customFormat="1" ht="15.75" customHeight="1" hidden="1">
      <c r="A491" s="216" t="s">
        <v>334</v>
      </c>
      <c r="B491" s="217">
        <v>0</v>
      </c>
      <c r="E491" s="4"/>
      <c r="F491" s="4"/>
      <c r="G491" s="4"/>
      <c r="H491" s="4"/>
    </row>
    <row r="492" spans="1:8" s="207" customFormat="1" ht="15.75" customHeight="1" hidden="1">
      <c r="A492" s="216" t="s">
        <v>362</v>
      </c>
      <c r="B492" s="217">
        <v>0</v>
      </c>
      <c r="E492" s="4"/>
      <c r="F492" s="4"/>
      <c r="G492" s="4"/>
      <c r="H492" s="4"/>
    </row>
    <row r="493" spans="1:8" s="207" customFormat="1" ht="15.75" customHeight="1" hidden="1">
      <c r="A493" s="216" t="s">
        <v>363</v>
      </c>
      <c r="B493" s="217">
        <v>0</v>
      </c>
      <c r="E493" s="4"/>
      <c r="F493" s="4"/>
      <c r="G493" s="4"/>
      <c r="H493" s="4"/>
    </row>
    <row r="494" spans="1:8" s="207" customFormat="1" ht="15.75" customHeight="1" hidden="1">
      <c r="A494" s="216" t="s">
        <v>364</v>
      </c>
      <c r="B494" s="217">
        <v>0</v>
      </c>
      <c r="E494" s="4"/>
      <c r="F494" s="4"/>
      <c r="G494" s="4"/>
      <c r="H494" s="4"/>
    </row>
    <row r="495" spans="1:8" s="207" customFormat="1" ht="15.75" customHeight="1" hidden="1">
      <c r="A495" s="216" t="s">
        <v>365</v>
      </c>
      <c r="B495" s="217">
        <v>0</v>
      </c>
      <c r="E495" s="4"/>
      <c r="F495" s="4"/>
      <c r="G495" s="4"/>
      <c r="H495" s="4"/>
    </row>
    <row r="496" spans="1:8" s="207" customFormat="1" ht="15.75" customHeight="1">
      <c r="A496" s="216" t="s">
        <v>366</v>
      </c>
      <c r="B496" s="217">
        <v>11</v>
      </c>
      <c r="E496" s="4"/>
      <c r="F496" s="4"/>
      <c r="G496" s="4"/>
      <c r="H496" s="4"/>
    </row>
    <row r="497" spans="1:8" s="208" customFormat="1" ht="15.75" customHeight="1" hidden="1">
      <c r="A497" s="214" t="s">
        <v>367</v>
      </c>
      <c r="B497" s="215">
        <f>SUM(B498:B500)</f>
        <v>0</v>
      </c>
      <c r="E497" s="8"/>
      <c r="F497" s="8"/>
      <c r="G497" s="8"/>
      <c r="H497" s="8"/>
    </row>
    <row r="498" spans="1:2" ht="15.75" customHeight="1" hidden="1">
      <c r="A498" s="219" t="s">
        <v>368</v>
      </c>
      <c r="B498" s="220">
        <v>0</v>
      </c>
    </row>
    <row r="499" spans="1:2" ht="15.75" customHeight="1" hidden="1">
      <c r="A499" s="219" t="s">
        <v>369</v>
      </c>
      <c r="B499" s="220">
        <v>0</v>
      </c>
    </row>
    <row r="500" spans="1:2" ht="15.75" customHeight="1" hidden="1">
      <c r="A500" s="219" t="s">
        <v>370</v>
      </c>
      <c r="B500" s="220">
        <v>0</v>
      </c>
    </row>
    <row r="501" spans="1:8" s="208" customFormat="1" ht="15.75" customHeight="1" hidden="1">
      <c r="A501" s="214" t="s">
        <v>371</v>
      </c>
      <c r="B501" s="215">
        <f>B502+B503</f>
        <v>0</v>
      </c>
      <c r="E501" s="8"/>
      <c r="F501" s="8"/>
      <c r="G501" s="8"/>
      <c r="H501" s="8"/>
    </row>
    <row r="502" spans="1:8" s="207" customFormat="1" ht="15.75" customHeight="1" hidden="1">
      <c r="A502" s="216" t="s">
        <v>372</v>
      </c>
      <c r="B502" s="217">
        <v>0</v>
      </c>
      <c r="E502" s="4"/>
      <c r="F502" s="4"/>
      <c r="G502" s="4"/>
      <c r="H502" s="4"/>
    </row>
    <row r="503" spans="1:8" s="207" customFormat="1" ht="15.75" customHeight="1" hidden="1">
      <c r="A503" s="216" t="s">
        <v>373</v>
      </c>
      <c r="B503" s="217">
        <v>0</v>
      </c>
      <c r="E503" s="4"/>
      <c r="F503" s="4"/>
      <c r="G503" s="4"/>
      <c r="H503" s="4"/>
    </row>
    <row r="504" spans="1:8" s="208" customFormat="1" ht="15.75" customHeight="1">
      <c r="A504" s="214" t="s">
        <v>374</v>
      </c>
      <c r="B504" s="215">
        <f>SUM(B505:B508)</f>
        <v>80</v>
      </c>
      <c r="E504" s="8"/>
      <c r="F504" s="8"/>
      <c r="G504" s="8"/>
      <c r="H504" s="8"/>
    </row>
    <row r="505" spans="1:8" s="207" customFormat="1" ht="15.75" customHeight="1" hidden="1">
      <c r="A505" s="216" t="s">
        <v>375</v>
      </c>
      <c r="B505" s="217">
        <v>0</v>
      </c>
      <c r="E505" s="4"/>
      <c r="F505" s="4"/>
      <c r="G505" s="4"/>
      <c r="H505" s="4"/>
    </row>
    <row r="506" spans="1:8" s="207" customFormat="1" ht="15.75" customHeight="1" hidden="1">
      <c r="A506" s="216" t="s">
        <v>376</v>
      </c>
      <c r="B506" s="217">
        <v>0</v>
      </c>
      <c r="E506" s="4"/>
      <c r="F506" s="4"/>
      <c r="G506" s="4"/>
      <c r="H506" s="4"/>
    </row>
    <row r="507" spans="1:8" s="207" customFormat="1" ht="15.75" customHeight="1" hidden="1">
      <c r="A507" s="216" t="s">
        <v>377</v>
      </c>
      <c r="B507" s="217">
        <v>0</v>
      </c>
      <c r="E507" s="4"/>
      <c r="F507" s="4"/>
      <c r="G507" s="4"/>
      <c r="H507" s="4"/>
    </row>
    <row r="508" spans="1:8" s="207" customFormat="1" ht="15.75" customHeight="1">
      <c r="A508" s="216" t="s">
        <v>378</v>
      </c>
      <c r="B508" s="217">
        <v>80</v>
      </c>
      <c r="E508" s="4"/>
      <c r="F508" s="4"/>
      <c r="G508" s="4"/>
      <c r="H508" s="4"/>
    </row>
    <row r="509" spans="1:8" s="208" customFormat="1" ht="15.75" customHeight="1">
      <c r="A509" s="214" t="s">
        <v>379</v>
      </c>
      <c r="B509" s="215">
        <f>SUM(B510,B526,B534,B545,B554,B561)</f>
        <v>654</v>
      </c>
      <c r="E509" s="8"/>
      <c r="F509" s="8"/>
      <c r="G509" s="8"/>
      <c r="H509" s="8"/>
    </row>
    <row r="510" spans="1:8" s="208" customFormat="1" ht="15.75" customHeight="1">
      <c r="A510" s="214" t="s">
        <v>380</v>
      </c>
      <c r="B510" s="215">
        <f>SUM(B511:B525)</f>
        <v>406</v>
      </c>
      <c r="E510" s="8"/>
      <c r="F510" s="8"/>
      <c r="G510" s="8"/>
      <c r="H510" s="8"/>
    </row>
    <row r="511" spans="1:8" s="207" customFormat="1" ht="15.75" customHeight="1">
      <c r="A511" s="216" t="s">
        <v>40</v>
      </c>
      <c r="B511" s="217">
        <v>100</v>
      </c>
      <c r="E511" s="4"/>
      <c r="F511" s="4"/>
      <c r="G511" s="4"/>
      <c r="H511" s="4"/>
    </row>
    <row r="512" spans="1:8" s="207" customFormat="1" ht="15.75" customHeight="1" hidden="1">
      <c r="A512" s="216" t="s">
        <v>41</v>
      </c>
      <c r="B512" s="217">
        <v>0</v>
      </c>
      <c r="E512" s="4"/>
      <c r="F512" s="4"/>
      <c r="G512" s="4"/>
      <c r="H512" s="4"/>
    </row>
    <row r="513" spans="1:8" s="207" customFormat="1" ht="15.75" customHeight="1" hidden="1">
      <c r="A513" s="216" t="s">
        <v>42</v>
      </c>
      <c r="B513" s="217">
        <v>0</v>
      </c>
      <c r="E513" s="4"/>
      <c r="F513" s="4"/>
      <c r="G513" s="4"/>
      <c r="H513" s="4"/>
    </row>
    <row r="514" spans="1:8" s="207" customFormat="1" ht="15.75" customHeight="1">
      <c r="A514" s="216" t="s">
        <v>381</v>
      </c>
      <c r="B514" s="217">
        <v>3</v>
      </c>
      <c r="E514" s="4"/>
      <c r="F514" s="4"/>
      <c r="G514" s="4"/>
      <c r="H514" s="4"/>
    </row>
    <row r="515" spans="1:8" s="207" customFormat="1" ht="15.75" customHeight="1" hidden="1">
      <c r="A515" s="216" t="s">
        <v>382</v>
      </c>
      <c r="B515" s="217">
        <v>0</v>
      </c>
      <c r="E515" s="4"/>
      <c r="F515" s="4"/>
      <c r="G515" s="4"/>
      <c r="H515" s="4"/>
    </row>
    <row r="516" spans="1:8" s="207" customFormat="1" ht="15.75" customHeight="1" hidden="1">
      <c r="A516" s="216" t="s">
        <v>383</v>
      </c>
      <c r="B516" s="217">
        <v>0</v>
      </c>
      <c r="E516" s="4"/>
      <c r="F516" s="4"/>
      <c r="G516" s="4"/>
      <c r="H516" s="4"/>
    </row>
    <row r="517" spans="1:8" s="207" customFormat="1" ht="15.75" customHeight="1" hidden="1">
      <c r="A517" s="216" t="s">
        <v>384</v>
      </c>
      <c r="B517" s="217">
        <v>0</v>
      </c>
      <c r="E517" s="4"/>
      <c r="F517" s="4"/>
      <c r="G517" s="4"/>
      <c r="H517" s="4"/>
    </row>
    <row r="518" spans="1:8" s="207" customFormat="1" ht="15.75" customHeight="1" hidden="1">
      <c r="A518" s="216" t="s">
        <v>385</v>
      </c>
      <c r="B518" s="217">
        <v>0</v>
      </c>
      <c r="E518" s="4"/>
      <c r="F518" s="4"/>
      <c r="G518" s="4"/>
      <c r="H518" s="4"/>
    </row>
    <row r="519" spans="1:8" s="207" customFormat="1" ht="15.75" customHeight="1">
      <c r="A519" s="216" t="s">
        <v>386</v>
      </c>
      <c r="B519" s="217">
        <v>157</v>
      </c>
      <c r="E519" s="4"/>
      <c r="F519" s="4"/>
      <c r="G519" s="4"/>
      <c r="H519" s="4"/>
    </row>
    <row r="520" spans="1:8" s="207" customFormat="1" ht="15.75" customHeight="1" hidden="1">
      <c r="A520" s="216" t="s">
        <v>387</v>
      </c>
      <c r="B520" s="217">
        <v>0</v>
      </c>
      <c r="E520" s="4"/>
      <c r="F520" s="4"/>
      <c r="G520" s="4"/>
      <c r="H520" s="4"/>
    </row>
    <row r="521" spans="1:8" s="207" customFormat="1" ht="15.75" customHeight="1" hidden="1">
      <c r="A521" s="216" t="s">
        <v>388</v>
      </c>
      <c r="B521" s="217">
        <v>0</v>
      </c>
      <c r="E521" s="4"/>
      <c r="F521" s="4"/>
      <c r="G521" s="4"/>
      <c r="H521" s="4"/>
    </row>
    <row r="522" spans="1:8" s="207" customFormat="1" ht="15.75" customHeight="1" hidden="1">
      <c r="A522" s="216" t="s">
        <v>389</v>
      </c>
      <c r="B522" s="217">
        <v>0</v>
      </c>
      <c r="E522" s="4"/>
      <c r="F522" s="4"/>
      <c r="G522" s="4"/>
      <c r="H522" s="4"/>
    </row>
    <row r="523" spans="1:8" s="207" customFormat="1" ht="15.75" customHeight="1" hidden="1">
      <c r="A523" s="216" t="s">
        <v>390</v>
      </c>
      <c r="B523" s="217">
        <v>0</v>
      </c>
      <c r="E523" s="4"/>
      <c r="F523" s="4"/>
      <c r="G523" s="4"/>
      <c r="H523" s="4"/>
    </row>
    <row r="524" spans="1:8" s="207" customFormat="1" ht="15.75" customHeight="1" hidden="1">
      <c r="A524" s="216" t="s">
        <v>391</v>
      </c>
      <c r="B524" s="217">
        <v>0</v>
      </c>
      <c r="E524" s="4"/>
      <c r="F524" s="4"/>
      <c r="G524" s="4"/>
      <c r="H524" s="4"/>
    </row>
    <row r="525" spans="1:8" s="207" customFormat="1" ht="15.75" customHeight="1">
      <c r="A525" s="216" t="s">
        <v>392</v>
      </c>
      <c r="B525" s="217">
        <v>146</v>
      </c>
      <c r="E525" s="4"/>
      <c r="F525" s="4"/>
      <c r="G525" s="4"/>
      <c r="H525" s="4"/>
    </row>
    <row r="526" spans="1:8" s="208" customFormat="1" ht="15.75" customHeight="1" hidden="1">
      <c r="A526" s="214" t="s">
        <v>393</v>
      </c>
      <c r="B526" s="215">
        <f>SUM(B527:B533)</f>
        <v>0</v>
      </c>
      <c r="E526" s="8"/>
      <c r="F526" s="8"/>
      <c r="G526" s="8"/>
      <c r="H526" s="8"/>
    </row>
    <row r="527" spans="1:8" s="207" customFormat="1" ht="15.75" customHeight="1" hidden="1">
      <c r="A527" s="216" t="s">
        <v>40</v>
      </c>
      <c r="B527" s="217">
        <v>0</v>
      </c>
      <c r="E527" s="4"/>
      <c r="F527" s="4"/>
      <c r="G527" s="4"/>
      <c r="H527" s="4"/>
    </row>
    <row r="528" spans="1:8" s="207" customFormat="1" ht="15.75" customHeight="1" hidden="1">
      <c r="A528" s="216" t="s">
        <v>41</v>
      </c>
      <c r="B528" s="217">
        <v>0</v>
      </c>
      <c r="E528" s="4"/>
      <c r="F528" s="4"/>
      <c r="G528" s="4"/>
      <c r="H528" s="4"/>
    </row>
    <row r="529" spans="1:8" s="207" customFormat="1" ht="15.75" customHeight="1" hidden="1">
      <c r="A529" s="216" t="s">
        <v>42</v>
      </c>
      <c r="B529" s="217">
        <v>0</v>
      </c>
      <c r="E529" s="4"/>
      <c r="F529" s="4"/>
      <c r="G529" s="4"/>
      <c r="H529" s="4"/>
    </row>
    <row r="530" spans="1:8" s="207" customFormat="1" ht="15.75" customHeight="1" hidden="1">
      <c r="A530" s="216" t="s">
        <v>394</v>
      </c>
      <c r="B530" s="217">
        <v>0</v>
      </c>
      <c r="E530" s="4"/>
      <c r="F530" s="4"/>
      <c r="G530" s="4"/>
      <c r="H530" s="4"/>
    </row>
    <row r="531" spans="1:8" s="207" customFormat="1" ht="15.75" customHeight="1" hidden="1">
      <c r="A531" s="216" t="s">
        <v>395</v>
      </c>
      <c r="B531" s="217">
        <v>0</v>
      </c>
      <c r="E531" s="4"/>
      <c r="F531" s="4"/>
      <c r="G531" s="4"/>
      <c r="H531" s="4"/>
    </row>
    <row r="532" spans="1:8" s="207" customFormat="1" ht="15.75" customHeight="1" hidden="1">
      <c r="A532" s="216" t="s">
        <v>396</v>
      </c>
      <c r="B532" s="217">
        <v>0</v>
      </c>
      <c r="E532" s="4"/>
      <c r="F532" s="4"/>
      <c r="G532" s="4"/>
      <c r="H532" s="4"/>
    </row>
    <row r="533" spans="1:8" s="207" customFormat="1" ht="15.75" customHeight="1" hidden="1">
      <c r="A533" s="216" t="s">
        <v>397</v>
      </c>
      <c r="B533" s="217">
        <v>0</v>
      </c>
      <c r="E533" s="4"/>
      <c r="F533" s="4"/>
      <c r="G533" s="4"/>
      <c r="H533" s="4"/>
    </row>
    <row r="534" spans="1:8" s="208" customFormat="1" ht="15.75" customHeight="1">
      <c r="A534" s="214" t="s">
        <v>398</v>
      </c>
      <c r="B534" s="215">
        <f>SUM(B535:B544)</f>
        <v>31</v>
      </c>
      <c r="E534" s="8"/>
      <c r="F534" s="8"/>
      <c r="G534" s="8"/>
      <c r="H534" s="8"/>
    </row>
    <row r="535" spans="1:8" s="207" customFormat="1" ht="15.75" customHeight="1" hidden="1">
      <c r="A535" s="216" t="s">
        <v>40</v>
      </c>
      <c r="B535" s="217">
        <v>0</v>
      </c>
      <c r="E535" s="4"/>
      <c r="F535" s="4"/>
      <c r="G535" s="4"/>
      <c r="H535" s="4"/>
    </row>
    <row r="536" spans="1:8" s="207" customFormat="1" ht="15.75" customHeight="1" hidden="1">
      <c r="A536" s="216" t="s">
        <v>41</v>
      </c>
      <c r="B536" s="217">
        <v>0</v>
      </c>
      <c r="E536" s="4"/>
      <c r="F536" s="4"/>
      <c r="G536" s="4"/>
      <c r="H536" s="4"/>
    </row>
    <row r="537" spans="1:8" s="207" customFormat="1" ht="15.75" customHeight="1" hidden="1">
      <c r="A537" s="216" t="s">
        <v>42</v>
      </c>
      <c r="B537" s="217">
        <v>0</v>
      </c>
      <c r="E537" s="4"/>
      <c r="F537" s="4"/>
      <c r="G537" s="4"/>
      <c r="H537" s="4"/>
    </row>
    <row r="538" spans="1:8" s="207" customFormat="1" ht="15.75" customHeight="1" hidden="1">
      <c r="A538" s="216" t="s">
        <v>399</v>
      </c>
      <c r="B538" s="217">
        <v>0</v>
      </c>
      <c r="E538" s="4"/>
      <c r="F538" s="4"/>
      <c r="G538" s="4"/>
      <c r="H538" s="4"/>
    </row>
    <row r="539" spans="1:8" s="207" customFormat="1" ht="15.75" customHeight="1" hidden="1">
      <c r="A539" s="216" t="s">
        <v>400</v>
      </c>
      <c r="B539" s="217">
        <v>0</v>
      </c>
      <c r="E539" s="4"/>
      <c r="F539" s="4"/>
      <c r="G539" s="4"/>
      <c r="H539" s="4"/>
    </row>
    <row r="540" spans="1:8" s="207" customFormat="1" ht="15.75" customHeight="1" hidden="1">
      <c r="A540" s="216" t="s">
        <v>401</v>
      </c>
      <c r="B540" s="217">
        <v>0</v>
      </c>
      <c r="E540" s="4"/>
      <c r="F540" s="4"/>
      <c r="G540" s="4"/>
      <c r="H540" s="4"/>
    </row>
    <row r="541" spans="1:8" s="207" customFormat="1" ht="15.75" customHeight="1" hidden="1">
      <c r="A541" s="216" t="s">
        <v>402</v>
      </c>
      <c r="B541" s="217">
        <v>0</v>
      </c>
      <c r="E541" s="4"/>
      <c r="F541" s="4"/>
      <c r="G541" s="4"/>
      <c r="H541" s="4"/>
    </row>
    <row r="542" spans="1:8" s="207" customFormat="1" ht="15.75" customHeight="1" hidden="1">
      <c r="A542" s="216" t="s">
        <v>403</v>
      </c>
      <c r="B542" s="217">
        <v>0</v>
      </c>
      <c r="E542" s="4"/>
      <c r="F542" s="4"/>
      <c r="G542" s="4"/>
      <c r="H542" s="4"/>
    </row>
    <row r="543" spans="1:8" s="207" customFormat="1" ht="15.75" customHeight="1" hidden="1">
      <c r="A543" s="216" t="s">
        <v>404</v>
      </c>
      <c r="B543" s="217">
        <v>0</v>
      </c>
      <c r="E543" s="4"/>
      <c r="F543" s="4"/>
      <c r="G543" s="4"/>
      <c r="H543" s="4"/>
    </row>
    <row r="544" spans="1:8" s="207" customFormat="1" ht="15.75" customHeight="1">
      <c r="A544" s="216" t="s">
        <v>405</v>
      </c>
      <c r="B544" s="217">
        <v>31</v>
      </c>
      <c r="E544" s="4"/>
      <c r="F544" s="4"/>
      <c r="G544" s="4"/>
      <c r="H544" s="4"/>
    </row>
    <row r="545" spans="1:8" s="208" customFormat="1" ht="15.75" customHeight="1">
      <c r="A545" s="214" t="s">
        <v>406</v>
      </c>
      <c r="B545" s="215">
        <f>SUM(B546:B553)</f>
        <v>24</v>
      </c>
      <c r="E545" s="8"/>
      <c r="F545" s="8"/>
      <c r="G545" s="8"/>
      <c r="H545" s="8"/>
    </row>
    <row r="546" spans="1:8" s="207" customFormat="1" ht="15.75" customHeight="1" hidden="1">
      <c r="A546" s="216" t="s">
        <v>40</v>
      </c>
      <c r="B546" s="217">
        <v>0</v>
      </c>
      <c r="E546" s="4"/>
      <c r="F546" s="4"/>
      <c r="G546" s="4"/>
      <c r="H546" s="4"/>
    </row>
    <row r="547" spans="1:8" s="207" customFormat="1" ht="15.75" customHeight="1" hidden="1">
      <c r="A547" s="216" t="s">
        <v>41</v>
      </c>
      <c r="B547" s="217">
        <v>0</v>
      </c>
      <c r="E547" s="4"/>
      <c r="F547" s="4"/>
      <c r="G547" s="4"/>
      <c r="H547" s="4"/>
    </row>
    <row r="548" spans="1:8" s="207" customFormat="1" ht="15.75" customHeight="1" hidden="1">
      <c r="A548" s="216" t="s">
        <v>42</v>
      </c>
      <c r="B548" s="217">
        <v>0</v>
      </c>
      <c r="E548" s="4"/>
      <c r="F548" s="4"/>
      <c r="G548" s="4"/>
      <c r="H548" s="4"/>
    </row>
    <row r="549" spans="1:8" s="207" customFormat="1" ht="15.75" customHeight="1" hidden="1">
      <c r="A549" s="216" t="s">
        <v>407</v>
      </c>
      <c r="B549" s="217">
        <v>0</v>
      </c>
      <c r="E549" s="4"/>
      <c r="F549" s="4"/>
      <c r="G549" s="4"/>
      <c r="H549" s="4"/>
    </row>
    <row r="550" spans="1:8" s="207" customFormat="1" ht="15.75" customHeight="1" hidden="1">
      <c r="A550" s="216" t="s">
        <v>408</v>
      </c>
      <c r="B550" s="217">
        <v>0</v>
      </c>
      <c r="E550" s="4"/>
      <c r="F550" s="4"/>
      <c r="G550" s="4"/>
      <c r="H550" s="4"/>
    </row>
    <row r="551" spans="1:8" s="207" customFormat="1" ht="15.75" customHeight="1" hidden="1">
      <c r="A551" s="216" t="s">
        <v>409</v>
      </c>
      <c r="B551" s="217">
        <v>0</v>
      </c>
      <c r="E551" s="4"/>
      <c r="F551" s="4"/>
      <c r="G551" s="4"/>
      <c r="H551" s="4"/>
    </row>
    <row r="552" spans="1:8" s="207" customFormat="1" ht="15.75" customHeight="1">
      <c r="A552" s="216" t="s">
        <v>410</v>
      </c>
      <c r="B552" s="217">
        <v>19</v>
      </c>
      <c r="E552" s="4"/>
      <c r="F552" s="4"/>
      <c r="G552" s="4"/>
      <c r="H552" s="4"/>
    </row>
    <row r="553" spans="1:8" s="207" customFormat="1" ht="15.75" customHeight="1">
      <c r="A553" s="216" t="s">
        <v>411</v>
      </c>
      <c r="B553" s="217">
        <v>5</v>
      </c>
      <c r="E553" s="4"/>
      <c r="F553" s="4"/>
      <c r="G553" s="4"/>
      <c r="H553" s="4"/>
    </row>
    <row r="554" spans="1:8" s="208" customFormat="1" ht="15.75" customHeight="1">
      <c r="A554" s="214" t="s">
        <v>412</v>
      </c>
      <c r="B554" s="215">
        <f>SUM(B555:B560)</f>
        <v>1</v>
      </c>
      <c r="E554" s="8"/>
      <c r="F554" s="8"/>
      <c r="G554" s="8"/>
      <c r="H554" s="8"/>
    </row>
    <row r="555" spans="1:8" s="207" customFormat="1" ht="15.75" customHeight="1" hidden="1">
      <c r="A555" s="216" t="s">
        <v>40</v>
      </c>
      <c r="B555" s="217">
        <v>0</v>
      </c>
      <c r="E555" s="4"/>
      <c r="F555" s="4"/>
      <c r="G555" s="4"/>
      <c r="H555" s="4"/>
    </row>
    <row r="556" spans="1:8" s="207" customFormat="1" ht="15.75" customHeight="1" hidden="1">
      <c r="A556" s="216" t="s">
        <v>41</v>
      </c>
      <c r="B556" s="217">
        <v>0</v>
      </c>
      <c r="E556" s="4"/>
      <c r="F556" s="4"/>
      <c r="G556" s="4"/>
      <c r="H556" s="4"/>
    </row>
    <row r="557" spans="1:8" s="207" customFormat="1" ht="15.75" customHeight="1" hidden="1">
      <c r="A557" s="216" t="s">
        <v>42</v>
      </c>
      <c r="B557" s="217">
        <v>0</v>
      </c>
      <c r="E557" s="4"/>
      <c r="F557" s="4"/>
      <c r="G557" s="4"/>
      <c r="H557" s="4"/>
    </row>
    <row r="558" spans="1:8" s="207" customFormat="1" ht="15.75" customHeight="1">
      <c r="A558" s="216" t="s">
        <v>413</v>
      </c>
      <c r="B558" s="217">
        <v>1</v>
      </c>
      <c r="E558" s="4"/>
      <c r="F558" s="4"/>
      <c r="G558" s="4"/>
      <c r="H558" s="4"/>
    </row>
    <row r="559" spans="1:8" s="207" customFormat="1" ht="15.75" customHeight="1" hidden="1">
      <c r="A559" s="216" t="s">
        <v>414</v>
      </c>
      <c r="B559" s="217">
        <v>0</v>
      </c>
      <c r="E559" s="4"/>
      <c r="F559" s="4"/>
      <c r="G559" s="4"/>
      <c r="H559" s="4"/>
    </row>
    <row r="560" spans="1:8" s="207" customFormat="1" ht="15.75" customHeight="1" hidden="1">
      <c r="A560" s="216" t="s">
        <v>415</v>
      </c>
      <c r="B560" s="217">
        <v>0</v>
      </c>
      <c r="E560" s="4"/>
      <c r="F560" s="4"/>
      <c r="G560" s="4"/>
      <c r="H560" s="4"/>
    </row>
    <row r="561" spans="1:8" s="208" customFormat="1" ht="15.75" customHeight="1">
      <c r="A561" s="214" t="s">
        <v>416</v>
      </c>
      <c r="B561" s="215">
        <f>SUM(B562:B564)</f>
        <v>192</v>
      </c>
      <c r="E561" s="8"/>
      <c r="F561" s="8"/>
      <c r="G561" s="8"/>
      <c r="H561" s="8"/>
    </row>
    <row r="562" spans="1:8" s="207" customFormat="1" ht="15.75" customHeight="1">
      <c r="A562" s="216" t="s">
        <v>417</v>
      </c>
      <c r="B562" s="217">
        <v>18</v>
      </c>
      <c r="E562" s="4"/>
      <c r="F562" s="4"/>
      <c r="G562" s="4"/>
      <c r="H562" s="4"/>
    </row>
    <row r="563" spans="1:8" s="207" customFormat="1" ht="15.75" customHeight="1" hidden="1">
      <c r="A563" s="216" t="s">
        <v>418</v>
      </c>
      <c r="B563" s="217">
        <v>0</v>
      </c>
      <c r="E563" s="4"/>
      <c r="F563" s="4"/>
      <c r="G563" s="4"/>
      <c r="H563" s="4"/>
    </row>
    <row r="564" spans="1:8" s="207" customFormat="1" ht="15.75" customHeight="1">
      <c r="A564" s="216" t="s">
        <v>419</v>
      </c>
      <c r="B564" s="217">
        <v>174</v>
      </c>
      <c r="E564" s="4"/>
      <c r="F564" s="4"/>
      <c r="G564" s="4"/>
      <c r="H564" s="4"/>
    </row>
    <row r="565" spans="1:8" s="208" customFormat="1" ht="15.75" customHeight="1">
      <c r="A565" s="214" t="s">
        <v>420</v>
      </c>
      <c r="B565" s="215">
        <f>SUM(B566,B580,B588,B590,B599,B603,B613,B621,B628,B635,B644,B649,B652,B655,B658,B661,B664,B668,B673,B681)</f>
        <v>13054</v>
      </c>
      <c r="E565" s="8"/>
      <c r="F565" s="8"/>
      <c r="G565" s="8"/>
      <c r="H565" s="8"/>
    </row>
    <row r="566" spans="1:8" s="208" customFormat="1" ht="15.75" customHeight="1">
      <c r="A566" s="214" t="s">
        <v>421</v>
      </c>
      <c r="B566" s="215">
        <f>SUM(B567:B579)</f>
        <v>316</v>
      </c>
      <c r="E566" s="8"/>
      <c r="F566" s="8"/>
      <c r="G566" s="8"/>
      <c r="H566" s="8"/>
    </row>
    <row r="567" spans="1:8" s="207" customFormat="1" ht="15.75" customHeight="1">
      <c r="A567" s="216" t="s">
        <v>40</v>
      </c>
      <c r="B567" s="217">
        <v>222</v>
      </c>
      <c r="E567" s="4"/>
      <c r="F567" s="4"/>
      <c r="G567" s="4"/>
      <c r="H567" s="4"/>
    </row>
    <row r="568" spans="1:8" s="207" customFormat="1" ht="15.75" customHeight="1" hidden="1">
      <c r="A568" s="216" t="s">
        <v>41</v>
      </c>
      <c r="B568" s="217">
        <v>0</v>
      </c>
      <c r="E568" s="4"/>
      <c r="F568" s="4"/>
      <c r="G568" s="4"/>
      <c r="H568" s="4"/>
    </row>
    <row r="569" spans="1:8" s="207" customFormat="1" ht="15.75" customHeight="1" hidden="1">
      <c r="A569" s="216" t="s">
        <v>42</v>
      </c>
      <c r="B569" s="217">
        <v>0</v>
      </c>
      <c r="E569" s="4"/>
      <c r="F569" s="4"/>
      <c r="G569" s="4"/>
      <c r="H569" s="4"/>
    </row>
    <row r="570" spans="1:8" s="207" customFormat="1" ht="15.75" customHeight="1" hidden="1">
      <c r="A570" s="216" t="s">
        <v>422</v>
      </c>
      <c r="B570" s="217">
        <v>0</v>
      </c>
      <c r="E570" s="4"/>
      <c r="F570" s="4"/>
      <c r="G570" s="4"/>
      <c r="H570" s="4"/>
    </row>
    <row r="571" spans="1:8" s="207" customFormat="1" ht="15.75" customHeight="1" hidden="1">
      <c r="A571" s="216" t="s">
        <v>423</v>
      </c>
      <c r="B571" s="217">
        <v>0</v>
      </c>
      <c r="E571" s="4"/>
      <c r="F571" s="4"/>
      <c r="G571" s="4"/>
      <c r="H571" s="4"/>
    </row>
    <row r="572" spans="1:8" s="207" customFormat="1" ht="15.75" customHeight="1" hidden="1">
      <c r="A572" s="216" t="s">
        <v>424</v>
      </c>
      <c r="B572" s="217">
        <v>0</v>
      </c>
      <c r="E572" s="4"/>
      <c r="F572" s="4"/>
      <c r="G572" s="4"/>
      <c r="H572" s="4"/>
    </row>
    <row r="573" spans="1:8" s="207" customFormat="1" ht="15.75" customHeight="1" hidden="1">
      <c r="A573" s="216" t="s">
        <v>425</v>
      </c>
      <c r="B573" s="217">
        <v>0</v>
      </c>
      <c r="E573" s="4"/>
      <c r="F573" s="4"/>
      <c r="G573" s="4"/>
      <c r="H573" s="4"/>
    </row>
    <row r="574" spans="1:8" s="207" customFormat="1" ht="15.75" customHeight="1" hidden="1">
      <c r="A574" s="216" t="s">
        <v>81</v>
      </c>
      <c r="B574" s="217">
        <v>0</v>
      </c>
      <c r="E574" s="4"/>
      <c r="F574" s="4"/>
      <c r="G574" s="4"/>
      <c r="H574" s="4"/>
    </row>
    <row r="575" spans="1:8" s="207" customFormat="1" ht="15.75" customHeight="1">
      <c r="A575" s="216" t="s">
        <v>426</v>
      </c>
      <c r="B575" s="217">
        <v>89</v>
      </c>
      <c r="E575" s="4"/>
      <c r="F575" s="4"/>
      <c r="G575" s="4"/>
      <c r="H575" s="4"/>
    </row>
    <row r="576" spans="1:8" s="207" customFormat="1" ht="15.75" customHeight="1" hidden="1">
      <c r="A576" s="216" t="s">
        <v>427</v>
      </c>
      <c r="B576" s="217">
        <v>0</v>
      </c>
      <c r="E576" s="4"/>
      <c r="F576" s="4"/>
      <c r="G576" s="4"/>
      <c r="H576" s="4"/>
    </row>
    <row r="577" spans="1:8" s="207" customFormat="1" ht="15.75" customHeight="1" hidden="1">
      <c r="A577" s="216" t="s">
        <v>428</v>
      </c>
      <c r="B577" s="217">
        <v>0</v>
      </c>
      <c r="E577" s="4"/>
      <c r="F577" s="4"/>
      <c r="G577" s="4"/>
      <c r="H577" s="4"/>
    </row>
    <row r="578" spans="1:8" s="207" customFormat="1" ht="15.75" customHeight="1" hidden="1">
      <c r="A578" s="216" t="s">
        <v>429</v>
      </c>
      <c r="B578" s="217">
        <v>0</v>
      </c>
      <c r="E578" s="4"/>
      <c r="F578" s="4"/>
      <c r="G578" s="4"/>
      <c r="H578" s="4"/>
    </row>
    <row r="579" spans="1:8" s="207" customFormat="1" ht="15.75" customHeight="1">
      <c r="A579" s="216" t="s">
        <v>430</v>
      </c>
      <c r="B579" s="217">
        <v>5</v>
      </c>
      <c r="E579" s="4"/>
      <c r="F579" s="4"/>
      <c r="G579" s="4"/>
      <c r="H579" s="4"/>
    </row>
    <row r="580" spans="1:8" s="208" customFormat="1" ht="15.75" customHeight="1">
      <c r="A580" s="214" t="s">
        <v>431</v>
      </c>
      <c r="B580" s="215">
        <f>SUM(B581:B587)</f>
        <v>552</v>
      </c>
      <c r="E580" s="8"/>
      <c r="F580" s="8"/>
      <c r="G580" s="8"/>
      <c r="H580" s="8"/>
    </row>
    <row r="581" spans="1:8" s="207" customFormat="1" ht="15.75" customHeight="1">
      <c r="A581" s="216" t="s">
        <v>40</v>
      </c>
      <c r="B581" s="217">
        <v>313</v>
      </c>
      <c r="E581" s="4"/>
      <c r="F581" s="4"/>
      <c r="G581" s="4"/>
      <c r="H581" s="4"/>
    </row>
    <row r="582" spans="1:8" s="207" customFormat="1" ht="15.75" customHeight="1" hidden="1">
      <c r="A582" s="216" t="s">
        <v>41</v>
      </c>
      <c r="B582" s="217">
        <v>0</v>
      </c>
      <c r="E582" s="4"/>
      <c r="F582" s="4"/>
      <c r="G582" s="4"/>
      <c r="H582" s="4"/>
    </row>
    <row r="583" spans="1:8" s="207" customFormat="1" ht="15.75" customHeight="1" hidden="1">
      <c r="A583" s="216" t="s">
        <v>42</v>
      </c>
      <c r="B583" s="217">
        <v>0</v>
      </c>
      <c r="E583" s="4"/>
      <c r="F583" s="4"/>
      <c r="G583" s="4"/>
      <c r="H583" s="4"/>
    </row>
    <row r="584" spans="1:8" s="207" customFormat="1" ht="15.75" customHeight="1" hidden="1">
      <c r="A584" s="216" t="s">
        <v>432</v>
      </c>
      <c r="B584" s="217">
        <v>0</v>
      </c>
      <c r="E584" s="4"/>
      <c r="F584" s="4"/>
      <c r="G584" s="4"/>
      <c r="H584" s="4"/>
    </row>
    <row r="585" spans="1:8" s="207" customFormat="1" ht="15.75" customHeight="1" hidden="1">
      <c r="A585" s="216" t="s">
        <v>433</v>
      </c>
      <c r="B585" s="217">
        <v>0</v>
      </c>
      <c r="E585" s="4"/>
      <c r="F585" s="4"/>
      <c r="G585" s="4"/>
      <c r="H585" s="4"/>
    </row>
    <row r="586" spans="1:8" s="207" customFormat="1" ht="15.75" customHeight="1">
      <c r="A586" s="216" t="s">
        <v>434</v>
      </c>
      <c r="B586" s="217">
        <v>20</v>
      </c>
      <c r="E586" s="4"/>
      <c r="F586" s="4"/>
      <c r="G586" s="4"/>
      <c r="H586" s="4"/>
    </row>
    <row r="587" spans="1:8" s="207" customFormat="1" ht="15.75" customHeight="1">
      <c r="A587" s="216" t="s">
        <v>435</v>
      </c>
      <c r="B587" s="217">
        <v>219</v>
      </c>
      <c r="E587" s="4"/>
      <c r="F587" s="4"/>
      <c r="G587" s="4"/>
      <c r="H587" s="4"/>
    </row>
    <row r="588" spans="1:8" s="208" customFormat="1" ht="15.75" customHeight="1" hidden="1">
      <c r="A588" s="214" t="s">
        <v>436</v>
      </c>
      <c r="B588" s="215">
        <f>B589</f>
        <v>0</v>
      </c>
      <c r="E588" s="8"/>
      <c r="F588" s="8"/>
      <c r="G588" s="8"/>
      <c r="H588" s="8"/>
    </row>
    <row r="589" spans="1:8" s="207" customFormat="1" ht="15.75" customHeight="1" hidden="1">
      <c r="A589" s="216" t="s">
        <v>437</v>
      </c>
      <c r="B589" s="217">
        <v>0</v>
      </c>
      <c r="E589" s="4"/>
      <c r="F589" s="4"/>
      <c r="G589" s="4"/>
      <c r="H589" s="4"/>
    </row>
    <row r="590" spans="1:8" s="208" customFormat="1" ht="15.75" customHeight="1">
      <c r="A590" s="214" t="s">
        <v>438</v>
      </c>
      <c r="B590" s="215">
        <f>SUM(B591:B598)</f>
        <v>3679</v>
      </c>
      <c r="E590" s="8"/>
      <c r="F590" s="8"/>
      <c r="G590" s="8"/>
      <c r="H590" s="8"/>
    </row>
    <row r="591" spans="1:8" s="207" customFormat="1" ht="15.75" customHeight="1" hidden="1">
      <c r="A591" s="216" t="s">
        <v>439</v>
      </c>
      <c r="B591" s="217">
        <v>0</v>
      </c>
      <c r="E591" s="4"/>
      <c r="F591" s="4"/>
      <c r="G591" s="4"/>
      <c r="H591" s="4"/>
    </row>
    <row r="592" spans="1:8" s="207" customFormat="1" ht="15.75" customHeight="1" hidden="1">
      <c r="A592" s="216" t="s">
        <v>440</v>
      </c>
      <c r="B592" s="217">
        <v>0</v>
      </c>
      <c r="E592" s="4"/>
      <c r="F592" s="4"/>
      <c r="G592" s="4"/>
      <c r="H592" s="4"/>
    </row>
    <row r="593" spans="1:8" s="207" customFormat="1" ht="15.75" customHeight="1" hidden="1">
      <c r="A593" s="216" t="s">
        <v>441</v>
      </c>
      <c r="B593" s="217">
        <v>0</v>
      </c>
      <c r="E593" s="4"/>
      <c r="F593" s="4"/>
      <c r="G593" s="4"/>
      <c r="H593" s="4"/>
    </row>
    <row r="594" spans="1:8" s="207" customFormat="1" ht="15.75" customHeight="1">
      <c r="A594" s="216" t="s">
        <v>442</v>
      </c>
      <c r="B594" s="217">
        <v>372</v>
      </c>
      <c r="E594" s="4"/>
      <c r="F594" s="4"/>
      <c r="G594" s="4"/>
      <c r="H594" s="4"/>
    </row>
    <row r="595" spans="1:8" s="207" customFormat="1" ht="15.75" customHeight="1">
      <c r="A595" s="216" t="s">
        <v>443</v>
      </c>
      <c r="B595" s="217">
        <v>3164</v>
      </c>
      <c r="E595" s="4"/>
      <c r="F595" s="4"/>
      <c r="G595" s="4"/>
      <c r="H595" s="4"/>
    </row>
    <row r="596" spans="1:8" s="207" customFormat="1" ht="15.75" customHeight="1">
      <c r="A596" s="216" t="s">
        <v>444</v>
      </c>
      <c r="B596" s="217">
        <v>143</v>
      </c>
      <c r="E596" s="4"/>
      <c r="F596" s="4"/>
      <c r="G596" s="4"/>
      <c r="H596" s="4"/>
    </row>
    <row r="597" spans="1:8" s="207" customFormat="1" ht="15.75" customHeight="1" hidden="1">
      <c r="A597" s="216" t="s">
        <v>445</v>
      </c>
      <c r="B597" s="217">
        <v>0</v>
      </c>
      <c r="E597" s="4"/>
      <c r="F597" s="4"/>
      <c r="G597" s="4"/>
      <c r="H597" s="4"/>
    </row>
    <row r="598" spans="1:8" s="207" customFormat="1" ht="15.75" customHeight="1" hidden="1">
      <c r="A598" s="216" t="s">
        <v>446</v>
      </c>
      <c r="B598" s="217">
        <v>0</v>
      </c>
      <c r="E598" s="4"/>
      <c r="F598" s="4"/>
      <c r="G598" s="4"/>
      <c r="H598" s="4"/>
    </row>
    <row r="599" spans="1:8" s="208" customFormat="1" ht="15.75" customHeight="1">
      <c r="A599" s="214" t="s">
        <v>447</v>
      </c>
      <c r="B599" s="215">
        <f>SUM(B600:B602)</f>
        <v>3616</v>
      </c>
      <c r="E599" s="8"/>
      <c r="F599" s="8"/>
      <c r="G599" s="8"/>
      <c r="H599" s="8"/>
    </row>
    <row r="600" spans="1:8" s="207" customFormat="1" ht="15.75" customHeight="1" hidden="1">
      <c r="A600" s="216" t="s">
        <v>448</v>
      </c>
      <c r="B600" s="217">
        <v>0</v>
      </c>
      <c r="E600" s="4"/>
      <c r="F600" s="4"/>
      <c r="G600" s="4"/>
      <c r="H600" s="4"/>
    </row>
    <row r="601" spans="1:8" s="207" customFormat="1" ht="15.75" customHeight="1" hidden="1">
      <c r="A601" s="216" t="s">
        <v>449</v>
      </c>
      <c r="B601" s="217">
        <v>0</v>
      </c>
      <c r="E601" s="4"/>
      <c r="F601" s="4"/>
      <c r="G601" s="4"/>
      <c r="H601" s="4"/>
    </row>
    <row r="602" spans="1:8" s="207" customFormat="1" ht="15.75" customHeight="1">
      <c r="A602" s="216" t="s">
        <v>450</v>
      </c>
      <c r="B602" s="217">
        <v>3616</v>
      </c>
      <c r="E602" s="4"/>
      <c r="F602" s="4"/>
      <c r="G602" s="4"/>
      <c r="H602" s="4"/>
    </row>
    <row r="603" spans="1:8" s="208" customFormat="1" ht="15.75" customHeight="1">
      <c r="A603" s="214" t="s">
        <v>451</v>
      </c>
      <c r="B603" s="215">
        <f>SUM(B604:B612)</f>
        <v>1550</v>
      </c>
      <c r="E603" s="8"/>
      <c r="F603" s="8"/>
      <c r="G603" s="8"/>
      <c r="H603" s="8"/>
    </row>
    <row r="604" spans="1:8" s="207" customFormat="1" ht="15.75" customHeight="1" hidden="1">
      <c r="A604" s="216" t="s">
        <v>452</v>
      </c>
      <c r="B604" s="217">
        <v>0</v>
      </c>
      <c r="E604" s="4"/>
      <c r="F604" s="4"/>
      <c r="G604" s="4"/>
      <c r="H604" s="4"/>
    </row>
    <row r="605" spans="1:8" s="207" customFormat="1" ht="15.75" customHeight="1" hidden="1">
      <c r="A605" s="216" t="s">
        <v>453</v>
      </c>
      <c r="B605" s="217">
        <v>0</v>
      </c>
      <c r="E605" s="4"/>
      <c r="F605" s="4"/>
      <c r="G605" s="4"/>
      <c r="H605" s="4"/>
    </row>
    <row r="606" spans="1:8" s="207" customFormat="1" ht="15.75" customHeight="1" hidden="1">
      <c r="A606" s="216" t="s">
        <v>454</v>
      </c>
      <c r="B606" s="217">
        <v>0</v>
      </c>
      <c r="E606" s="4"/>
      <c r="F606" s="4"/>
      <c r="G606" s="4"/>
      <c r="H606" s="4"/>
    </row>
    <row r="607" spans="1:8" s="207" customFormat="1" ht="15.75" customHeight="1" hidden="1">
      <c r="A607" s="216" t="s">
        <v>455</v>
      </c>
      <c r="B607" s="217">
        <v>0</v>
      </c>
      <c r="E607" s="4"/>
      <c r="F607" s="4"/>
      <c r="G607" s="4"/>
      <c r="H607" s="4"/>
    </row>
    <row r="608" spans="1:8" s="207" customFormat="1" ht="15.75" customHeight="1" hidden="1">
      <c r="A608" s="216" t="s">
        <v>456</v>
      </c>
      <c r="B608" s="217">
        <v>0</v>
      </c>
      <c r="E608" s="4"/>
      <c r="F608" s="4"/>
      <c r="G608" s="4"/>
      <c r="H608" s="4"/>
    </row>
    <row r="609" spans="1:8" s="207" customFormat="1" ht="15.75" customHeight="1" hidden="1">
      <c r="A609" s="216" t="s">
        <v>457</v>
      </c>
      <c r="B609" s="217">
        <v>0</v>
      </c>
      <c r="E609" s="4"/>
      <c r="F609" s="4"/>
      <c r="G609" s="4"/>
      <c r="H609" s="4"/>
    </row>
    <row r="610" spans="1:8" s="207" customFormat="1" ht="15.75" customHeight="1" hidden="1">
      <c r="A610" s="216" t="s">
        <v>458</v>
      </c>
      <c r="B610" s="217">
        <v>0</v>
      </c>
      <c r="E610" s="4"/>
      <c r="F610" s="4"/>
      <c r="G610" s="4"/>
      <c r="H610" s="4"/>
    </row>
    <row r="611" spans="1:8" s="207" customFormat="1" ht="15.75" customHeight="1" hidden="1">
      <c r="A611" s="216" t="s">
        <v>459</v>
      </c>
      <c r="B611" s="217">
        <v>0</v>
      </c>
      <c r="E611" s="4"/>
      <c r="F611" s="4"/>
      <c r="G611" s="4"/>
      <c r="H611" s="4"/>
    </row>
    <row r="612" spans="1:8" s="207" customFormat="1" ht="15.75" customHeight="1">
      <c r="A612" s="216" t="s">
        <v>460</v>
      </c>
      <c r="B612" s="217">
        <v>1550</v>
      </c>
      <c r="E612" s="4"/>
      <c r="F612" s="4"/>
      <c r="G612" s="4"/>
      <c r="H612" s="4"/>
    </row>
    <row r="613" spans="1:8" s="208" customFormat="1" ht="15.75" customHeight="1">
      <c r="A613" s="214" t="s">
        <v>461</v>
      </c>
      <c r="B613" s="215">
        <f>SUM(B614:B620)</f>
        <v>559</v>
      </c>
      <c r="E613" s="8"/>
      <c r="F613" s="8"/>
      <c r="G613" s="8"/>
      <c r="H613" s="8"/>
    </row>
    <row r="614" spans="1:8" s="207" customFormat="1" ht="15.75" customHeight="1">
      <c r="A614" s="216" t="s">
        <v>462</v>
      </c>
      <c r="B614" s="217">
        <v>158</v>
      </c>
      <c r="E614" s="4"/>
      <c r="F614" s="4"/>
      <c r="G614" s="4"/>
      <c r="H614" s="4"/>
    </row>
    <row r="615" spans="1:8" s="207" customFormat="1" ht="15.75" customHeight="1">
      <c r="A615" s="216" t="s">
        <v>463</v>
      </c>
      <c r="B615" s="217">
        <v>15</v>
      </c>
      <c r="E615" s="4"/>
      <c r="F615" s="4"/>
      <c r="G615" s="4"/>
      <c r="H615" s="4"/>
    </row>
    <row r="616" spans="1:8" s="207" customFormat="1" ht="15.75" customHeight="1" hidden="1">
      <c r="A616" s="216" t="s">
        <v>464</v>
      </c>
      <c r="B616" s="217">
        <v>0</v>
      </c>
      <c r="E616" s="4"/>
      <c r="F616" s="4"/>
      <c r="G616" s="4"/>
      <c r="H616" s="4"/>
    </row>
    <row r="617" spans="1:8" s="207" customFormat="1" ht="15.75" customHeight="1" hidden="1">
      <c r="A617" s="216" t="s">
        <v>465</v>
      </c>
      <c r="B617" s="217">
        <v>0</v>
      </c>
      <c r="E617" s="4"/>
      <c r="F617" s="4"/>
      <c r="G617" s="4"/>
      <c r="H617" s="4"/>
    </row>
    <row r="618" spans="1:8" s="207" customFormat="1" ht="15.75" customHeight="1">
      <c r="A618" s="216" t="s">
        <v>466</v>
      </c>
      <c r="B618" s="217">
        <v>100</v>
      </c>
      <c r="E618" s="4"/>
      <c r="F618" s="4"/>
      <c r="G618" s="4"/>
      <c r="H618" s="4"/>
    </row>
    <row r="619" spans="1:8" s="207" customFormat="1" ht="15.75" customHeight="1" hidden="1">
      <c r="A619" s="216" t="s">
        <v>467</v>
      </c>
      <c r="B619" s="217">
        <v>0</v>
      </c>
      <c r="E619" s="4"/>
      <c r="F619" s="4"/>
      <c r="G619" s="4"/>
      <c r="H619" s="4"/>
    </row>
    <row r="620" spans="1:8" s="207" customFormat="1" ht="15.75" customHeight="1">
      <c r="A620" s="216" t="s">
        <v>468</v>
      </c>
      <c r="B620" s="217">
        <v>286</v>
      </c>
      <c r="E620" s="4"/>
      <c r="F620" s="4"/>
      <c r="G620" s="4"/>
      <c r="H620" s="4"/>
    </row>
    <row r="621" spans="1:8" s="208" customFormat="1" ht="15.75" customHeight="1">
      <c r="A621" s="214" t="s">
        <v>469</v>
      </c>
      <c r="B621" s="215">
        <f>SUM(B622:B627)</f>
        <v>60</v>
      </c>
      <c r="E621" s="8"/>
      <c r="F621" s="8"/>
      <c r="G621" s="8"/>
      <c r="H621" s="8"/>
    </row>
    <row r="622" spans="1:8" s="207" customFormat="1" ht="15.75" customHeight="1">
      <c r="A622" s="216" t="s">
        <v>470</v>
      </c>
      <c r="B622" s="217">
        <v>27</v>
      </c>
      <c r="E622" s="4"/>
      <c r="F622" s="4"/>
      <c r="G622" s="4"/>
      <c r="H622" s="4"/>
    </row>
    <row r="623" spans="1:8" s="207" customFormat="1" ht="15.75" customHeight="1" hidden="1">
      <c r="A623" s="216" t="s">
        <v>471</v>
      </c>
      <c r="B623" s="217">
        <v>0</v>
      </c>
      <c r="E623" s="4"/>
      <c r="F623" s="4"/>
      <c r="G623" s="4"/>
      <c r="H623" s="4"/>
    </row>
    <row r="624" spans="1:8" s="207" customFormat="1" ht="15.75" customHeight="1" hidden="1">
      <c r="A624" s="216" t="s">
        <v>472</v>
      </c>
      <c r="B624" s="217">
        <v>0</v>
      </c>
      <c r="E624" s="4"/>
      <c r="F624" s="4"/>
      <c r="G624" s="4"/>
      <c r="H624" s="4"/>
    </row>
    <row r="625" spans="1:8" s="207" customFormat="1" ht="15.75" customHeight="1">
      <c r="A625" s="216" t="s">
        <v>473</v>
      </c>
      <c r="B625" s="217">
        <v>3</v>
      </c>
      <c r="E625" s="4"/>
      <c r="F625" s="4"/>
      <c r="G625" s="4"/>
      <c r="H625" s="4"/>
    </row>
    <row r="626" spans="1:8" s="207" customFormat="1" ht="15.75" customHeight="1">
      <c r="A626" s="216" t="s">
        <v>474</v>
      </c>
      <c r="B626" s="217">
        <v>5</v>
      </c>
      <c r="E626" s="4"/>
      <c r="F626" s="4"/>
      <c r="G626" s="4"/>
      <c r="H626" s="4"/>
    </row>
    <row r="627" spans="1:8" s="207" customFormat="1" ht="15.75" customHeight="1">
      <c r="A627" s="216" t="s">
        <v>475</v>
      </c>
      <c r="B627" s="217">
        <v>25</v>
      </c>
      <c r="E627" s="4"/>
      <c r="F627" s="4"/>
      <c r="G627" s="4"/>
      <c r="H627" s="4"/>
    </row>
    <row r="628" spans="1:8" s="208" customFormat="1" ht="15.75" customHeight="1">
      <c r="A628" s="214" t="s">
        <v>476</v>
      </c>
      <c r="B628" s="215">
        <f>SUM(B629:B634)</f>
        <v>65</v>
      </c>
      <c r="E628" s="8"/>
      <c r="F628" s="8"/>
      <c r="G628" s="8"/>
      <c r="H628" s="8"/>
    </row>
    <row r="629" spans="1:8" s="207" customFormat="1" ht="15.75" customHeight="1">
      <c r="A629" s="216" t="s">
        <v>477</v>
      </c>
      <c r="B629" s="217">
        <v>15</v>
      </c>
      <c r="E629" s="4"/>
      <c r="F629" s="4"/>
      <c r="G629" s="4"/>
      <c r="H629" s="4"/>
    </row>
    <row r="630" spans="1:8" s="207" customFormat="1" ht="15.75" customHeight="1" hidden="1">
      <c r="A630" s="216" t="s">
        <v>478</v>
      </c>
      <c r="B630" s="217">
        <v>0</v>
      </c>
      <c r="E630" s="4"/>
      <c r="F630" s="4"/>
      <c r="G630" s="4"/>
      <c r="H630" s="4"/>
    </row>
    <row r="631" spans="1:8" s="207" customFormat="1" ht="15.75" customHeight="1" hidden="1">
      <c r="A631" s="216" t="s">
        <v>479</v>
      </c>
      <c r="B631" s="217">
        <v>0</v>
      </c>
      <c r="E631" s="4"/>
      <c r="F631" s="4"/>
      <c r="G631" s="4"/>
      <c r="H631" s="4"/>
    </row>
    <row r="632" spans="1:8" s="207" customFormat="1" ht="15.75" customHeight="1">
      <c r="A632" s="216" t="s">
        <v>480</v>
      </c>
      <c r="B632" s="217">
        <v>12</v>
      </c>
      <c r="E632" s="4"/>
      <c r="F632" s="4"/>
      <c r="G632" s="4"/>
      <c r="H632" s="4"/>
    </row>
    <row r="633" spans="1:8" s="207" customFormat="1" ht="15.75" customHeight="1" hidden="1">
      <c r="A633" s="216" t="s">
        <v>481</v>
      </c>
      <c r="B633" s="217">
        <v>0</v>
      </c>
      <c r="E633" s="4"/>
      <c r="F633" s="4"/>
      <c r="G633" s="4"/>
      <c r="H633" s="4"/>
    </row>
    <row r="634" spans="1:8" s="207" customFormat="1" ht="15.75" customHeight="1">
      <c r="A634" s="216" t="s">
        <v>482</v>
      </c>
      <c r="B634" s="217">
        <v>38</v>
      </c>
      <c r="E634" s="4"/>
      <c r="F634" s="4"/>
      <c r="G634" s="4"/>
      <c r="H634" s="4"/>
    </row>
    <row r="635" spans="1:8" s="208" customFormat="1" ht="15.75" customHeight="1">
      <c r="A635" s="214" t="s">
        <v>483</v>
      </c>
      <c r="B635" s="215">
        <f>SUM(B636:B643)</f>
        <v>532</v>
      </c>
      <c r="E635" s="8"/>
      <c r="F635" s="8"/>
      <c r="G635" s="8"/>
      <c r="H635" s="8"/>
    </row>
    <row r="636" spans="1:8" s="207" customFormat="1" ht="15.75" customHeight="1">
      <c r="A636" s="216" t="s">
        <v>40</v>
      </c>
      <c r="B636" s="217">
        <v>29</v>
      </c>
      <c r="E636" s="4"/>
      <c r="F636" s="4"/>
      <c r="G636" s="4"/>
      <c r="H636" s="4"/>
    </row>
    <row r="637" spans="1:8" s="207" customFormat="1" ht="15.75" customHeight="1" hidden="1">
      <c r="A637" s="216" t="s">
        <v>41</v>
      </c>
      <c r="B637" s="217">
        <v>0</v>
      </c>
      <c r="E637" s="4"/>
      <c r="F637" s="4"/>
      <c r="G637" s="4"/>
      <c r="H637" s="4"/>
    </row>
    <row r="638" spans="1:8" s="207" customFormat="1" ht="15.75" customHeight="1" hidden="1">
      <c r="A638" s="216" t="s">
        <v>42</v>
      </c>
      <c r="B638" s="217">
        <v>0</v>
      </c>
      <c r="E638" s="4"/>
      <c r="F638" s="4"/>
      <c r="G638" s="4"/>
      <c r="H638" s="4"/>
    </row>
    <row r="639" spans="1:8" s="207" customFormat="1" ht="15.75" customHeight="1">
      <c r="A639" s="216" t="s">
        <v>484</v>
      </c>
      <c r="B639" s="217">
        <v>61</v>
      </c>
      <c r="E639" s="4"/>
      <c r="F639" s="4"/>
      <c r="G639" s="4"/>
      <c r="H639" s="4"/>
    </row>
    <row r="640" spans="1:8" s="207" customFormat="1" ht="15.75" customHeight="1">
      <c r="A640" s="216" t="s">
        <v>485</v>
      </c>
      <c r="B640" s="217">
        <v>64</v>
      </c>
      <c r="E640" s="4"/>
      <c r="F640" s="4"/>
      <c r="G640" s="4"/>
      <c r="H640" s="4"/>
    </row>
    <row r="641" spans="1:8" s="207" customFormat="1" ht="15.75" customHeight="1" hidden="1">
      <c r="A641" s="216" t="s">
        <v>486</v>
      </c>
      <c r="B641" s="217">
        <v>0</v>
      </c>
      <c r="E641" s="4"/>
      <c r="F641" s="4"/>
      <c r="G641" s="4"/>
      <c r="H641" s="4"/>
    </row>
    <row r="642" spans="1:8" s="207" customFormat="1" ht="15.75" customHeight="1">
      <c r="A642" s="216" t="s">
        <v>487</v>
      </c>
      <c r="B642" s="217">
        <v>182</v>
      </c>
      <c r="E642" s="4"/>
      <c r="F642" s="4"/>
      <c r="G642" s="4"/>
      <c r="H642" s="4"/>
    </row>
    <row r="643" spans="1:8" s="207" customFormat="1" ht="15.75" customHeight="1">
      <c r="A643" s="216" t="s">
        <v>488</v>
      </c>
      <c r="B643" s="217">
        <v>196</v>
      </c>
      <c r="E643" s="4"/>
      <c r="F643" s="4"/>
      <c r="G643" s="4"/>
      <c r="H643" s="4"/>
    </row>
    <row r="644" spans="1:8" s="208" customFormat="1" ht="15.75" customHeight="1">
      <c r="A644" s="214" t="s">
        <v>489</v>
      </c>
      <c r="B644" s="215">
        <f>SUM(B645:B648)</f>
        <v>1</v>
      </c>
      <c r="E644" s="8"/>
      <c r="F644" s="8"/>
      <c r="G644" s="8"/>
      <c r="H644" s="8"/>
    </row>
    <row r="645" spans="1:8" s="207" customFormat="1" ht="15.75" customHeight="1" hidden="1">
      <c r="A645" s="216" t="s">
        <v>40</v>
      </c>
      <c r="B645" s="217">
        <v>0</v>
      </c>
      <c r="E645" s="4"/>
      <c r="F645" s="4"/>
      <c r="G645" s="4"/>
      <c r="H645" s="4"/>
    </row>
    <row r="646" spans="1:8" s="207" customFormat="1" ht="15.75" customHeight="1" hidden="1">
      <c r="A646" s="216" t="s">
        <v>41</v>
      </c>
      <c r="B646" s="217">
        <v>0</v>
      </c>
      <c r="E646" s="4"/>
      <c r="F646" s="4"/>
      <c r="G646" s="4"/>
      <c r="H646" s="4"/>
    </row>
    <row r="647" spans="1:8" s="207" customFormat="1" ht="15.75" customHeight="1" hidden="1">
      <c r="A647" s="216" t="s">
        <v>42</v>
      </c>
      <c r="B647" s="217">
        <v>0</v>
      </c>
      <c r="E647" s="4"/>
      <c r="F647" s="4"/>
      <c r="G647" s="4"/>
      <c r="H647" s="4"/>
    </row>
    <row r="648" spans="1:8" s="207" customFormat="1" ht="15.75" customHeight="1">
      <c r="A648" s="216" t="s">
        <v>490</v>
      </c>
      <c r="B648" s="217">
        <v>1</v>
      </c>
      <c r="E648" s="4"/>
      <c r="F648" s="4"/>
      <c r="G648" s="4"/>
      <c r="H648" s="4"/>
    </row>
    <row r="649" spans="1:8" s="208" customFormat="1" ht="15.75" customHeight="1">
      <c r="A649" s="214" t="s">
        <v>491</v>
      </c>
      <c r="B649" s="215">
        <f>SUM(B650:B651)</f>
        <v>1380</v>
      </c>
      <c r="E649" s="8"/>
      <c r="F649" s="8"/>
      <c r="G649" s="8"/>
      <c r="H649" s="8"/>
    </row>
    <row r="650" spans="1:8" s="207" customFormat="1" ht="15.75" customHeight="1">
      <c r="A650" s="216" t="s">
        <v>492</v>
      </c>
      <c r="B650" s="217">
        <v>1280</v>
      </c>
      <c r="E650" s="4"/>
      <c r="F650" s="4"/>
      <c r="G650" s="4"/>
      <c r="H650" s="4"/>
    </row>
    <row r="651" spans="1:8" s="207" customFormat="1" ht="15.75" customHeight="1">
      <c r="A651" s="216" t="s">
        <v>493</v>
      </c>
      <c r="B651" s="217">
        <v>100</v>
      </c>
      <c r="E651" s="4"/>
      <c r="F651" s="4"/>
      <c r="G651" s="4"/>
      <c r="H651" s="4"/>
    </row>
    <row r="652" spans="1:8" s="208" customFormat="1" ht="15.75" customHeight="1">
      <c r="A652" s="214" t="s">
        <v>494</v>
      </c>
      <c r="B652" s="215">
        <f>SUM(B653:B654)</f>
        <v>15</v>
      </c>
      <c r="E652" s="8"/>
      <c r="F652" s="8"/>
      <c r="G652" s="8"/>
      <c r="H652" s="8"/>
    </row>
    <row r="653" spans="1:8" s="207" customFormat="1" ht="15.75" customHeight="1">
      <c r="A653" s="216" t="s">
        <v>495</v>
      </c>
      <c r="B653" s="217">
        <v>15</v>
      </c>
      <c r="E653" s="4"/>
      <c r="F653" s="4"/>
      <c r="G653" s="4"/>
      <c r="H653" s="4"/>
    </row>
    <row r="654" spans="1:8" s="207" customFormat="1" ht="15.75" customHeight="1" hidden="1">
      <c r="A654" s="216" t="s">
        <v>496</v>
      </c>
      <c r="B654" s="217">
        <v>0</v>
      </c>
      <c r="E654" s="4"/>
      <c r="F654" s="4"/>
      <c r="G654" s="4"/>
      <c r="H654" s="4"/>
    </row>
    <row r="655" spans="1:8" s="208" customFormat="1" ht="15.75" customHeight="1">
      <c r="A655" s="214" t="s">
        <v>497</v>
      </c>
      <c r="B655" s="215">
        <f>SUM(B656:B657)</f>
        <v>23</v>
      </c>
      <c r="E655" s="8"/>
      <c r="F655" s="8"/>
      <c r="G655" s="8"/>
      <c r="H655" s="8"/>
    </row>
    <row r="656" spans="1:8" s="207" customFormat="1" ht="15.75" customHeight="1">
      <c r="A656" s="216" t="s">
        <v>498</v>
      </c>
      <c r="B656" s="217">
        <v>23</v>
      </c>
      <c r="E656" s="4"/>
      <c r="F656" s="4"/>
      <c r="G656" s="4"/>
      <c r="H656" s="4"/>
    </row>
    <row r="657" spans="1:8" s="207" customFormat="1" ht="15.75" customHeight="1" hidden="1">
      <c r="A657" s="216" t="s">
        <v>499</v>
      </c>
      <c r="B657" s="217">
        <v>0</v>
      </c>
      <c r="E657" s="4"/>
      <c r="F657" s="4"/>
      <c r="G657" s="4"/>
      <c r="H657" s="4"/>
    </row>
    <row r="658" spans="1:8" s="208" customFormat="1" ht="15.75" customHeight="1" hidden="1">
      <c r="A658" s="214" t="s">
        <v>500</v>
      </c>
      <c r="B658" s="215">
        <f>SUM(B659:B660)</f>
        <v>0</v>
      </c>
      <c r="E658" s="8"/>
      <c r="F658" s="8"/>
      <c r="G658" s="8"/>
      <c r="H658" s="8"/>
    </row>
    <row r="659" spans="1:8" s="207" customFormat="1" ht="15.75" customHeight="1" hidden="1">
      <c r="A659" s="216" t="s">
        <v>501</v>
      </c>
      <c r="B659" s="217">
        <v>0</v>
      </c>
      <c r="E659" s="4"/>
      <c r="F659" s="4"/>
      <c r="G659" s="4"/>
      <c r="H659" s="4"/>
    </row>
    <row r="660" spans="1:8" s="207" customFormat="1" ht="15.75" customHeight="1" hidden="1">
      <c r="A660" s="216" t="s">
        <v>502</v>
      </c>
      <c r="B660" s="217">
        <v>0</v>
      </c>
      <c r="E660" s="4"/>
      <c r="F660" s="4"/>
      <c r="G660" s="4"/>
      <c r="H660" s="4"/>
    </row>
    <row r="661" spans="1:8" s="208" customFormat="1" ht="15.75" customHeight="1">
      <c r="A661" s="214" t="s">
        <v>503</v>
      </c>
      <c r="B661" s="215">
        <f>SUM(B662:B663)</f>
        <v>1</v>
      </c>
      <c r="E661" s="8"/>
      <c r="F661" s="8"/>
      <c r="G661" s="8"/>
      <c r="H661" s="8"/>
    </row>
    <row r="662" spans="1:8" s="207" customFormat="1" ht="15.75" customHeight="1" hidden="1">
      <c r="A662" s="216" t="s">
        <v>504</v>
      </c>
      <c r="B662" s="217">
        <v>0</v>
      </c>
      <c r="E662" s="4"/>
      <c r="F662" s="4"/>
      <c r="G662" s="4"/>
      <c r="H662" s="4"/>
    </row>
    <row r="663" spans="1:8" s="207" customFormat="1" ht="15.75" customHeight="1">
      <c r="A663" s="216" t="s">
        <v>505</v>
      </c>
      <c r="B663" s="217">
        <v>1</v>
      </c>
      <c r="E663" s="4"/>
      <c r="F663" s="4"/>
      <c r="G663" s="4"/>
      <c r="H663" s="4"/>
    </row>
    <row r="664" spans="1:8" s="208" customFormat="1" ht="15.75" customHeight="1" hidden="1">
      <c r="A664" s="214" t="s">
        <v>506</v>
      </c>
      <c r="B664" s="215">
        <f>SUM(B665:B667)</f>
        <v>0</v>
      </c>
      <c r="E664" s="8"/>
      <c r="F664" s="8"/>
      <c r="G664" s="8"/>
      <c r="H664" s="8"/>
    </row>
    <row r="665" spans="1:8" s="207" customFormat="1" ht="15.75" customHeight="1" hidden="1">
      <c r="A665" s="216" t="s">
        <v>507</v>
      </c>
      <c r="B665" s="217">
        <v>0</v>
      </c>
      <c r="E665" s="4"/>
      <c r="F665" s="4"/>
      <c r="G665" s="4"/>
      <c r="H665" s="4"/>
    </row>
    <row r="666" spans="1:8" s="207" customFormat="1" ht="15.75" customHeight="1" hidden="1">
      <c r="A666" s="216" t="s">
        <v>508</v>
      </c>
      <c r="B666" s="217">
        <v>0</v>
      </c>
      <c r="E666" s="4"/>
      <c r="F666" s="4"/>
      <c r="G666" s="4"/>
      <c r="H666" s="4"/>
    </row>
    <row r="667" spans="1:8" s="207" customFormat="1" ht="15.75" customHeight="1" hidden="1">
      <c r="A667" s="216" t="s">
        <v>509</v>
      </c>
      <c r="B667" s="217">
        <v>0</v>
      </c>
      <c r="E667" s="4"/>
      <c r="F667" s="4"/>
      <c r="G667" s="4"/>
      <c r="H667" s="4"/>
    </row>
    <row r="668" spans="1:8" s="208" customFormat="1" ht="15.75" customHeight="1" hidden="1">
      <c r="A668" s="214" t="s">
        <v>510</v>
      </c>
      <c r="B668" s="215">
        <f>SUM(B669:B672)</f>
        <v>0</v>
      </c>
      <c r="E668" s="8"/>
      <c r="F668" s="8"/>
      <c r="G668" s="8"/>
      <c r="H668" s="8"/>
    </row>
    <row r="669" spans="1:8" s="207" customFormat="1" ht="15.75" customHeight="1" hidden="1">
      <c r="A669" s="216" t="s">
        <v>511</v>
      </c>
      <c r="B669" s="217">
        <v>0</v>
      </c>
      <c r="E669" s="4"/>
      <c r="F669" s="4"/>
      <c r="G669" s="4"/>
      <c r="H669" s="4"/>
    </row>
    <row r="670" spans="1:8" s="207" customFormat="1" ht="15.75" customHeight="1" hidden="1">
      <c r="A670" s="216" t="s">
        <v>512</v>
      </c>
      <c r="B670" s="217">
        <v>0</v>
      </c>
      <c r="E670" s="4"/>
      <c r="F670" s="4"/>
      <c r="G670" s="4"/>
      <c r="H670" s="4"/>
    </row>
    <row r="671" spans="1:8" s="207" customFormat="1" ht="15.75" customHeight="1" hidden="1">
      <c r="A671" s="216" t="s">
        <v>513</v>
      </c>
      <c r="B671" s="217">
        <v>0</v>
      </c>
      <c r="E671" s="4"/>
      <c r="F671" s="4"/>
      <c r="G671" s="4"/>
      <c r="H671" s="4"/>
    </row>
    <row r="672" spans="1:8" s="207" customFormat="1" ht="15.75" customHeight="1" hidden="1">
      <c r="A672" s="216" t="s">
        <v>514</v>
      </c>
      <c r="B672" s="217">
        <v>0</v>
      </c>
      <c r="E672" s="4"/>
      <c r="F672" s="4"/>
      <c r="G672" s="4"/>
      <c r="H672" s="4"/>
    </row>
    <row r="673" spans="1:8" s="208" customFormat="1" ht="15.75" customHeight="1">
      <c r="A673" s="214" t="s">
        <v>515</v>
      </c>
      <c r="B673" s="215">
        <f>SUM(B674:B680)</f>
        <v>42</v>
      </c>
      <c r="E673" s="8"/>
      <c r="F673" s="8"/>
      <c r="G673" s="8"/>
      <c r="H673" s="8"/>
    </row>
    <row r="674" spans="1:8" s="207" customFormat="1" ht="15.75" customHeight="1">
      <c r="A674" s="216" t="s">
        <v>40</v>
      </c>
      <c r="B674" s="217">
        <v>35</v>
      </c>
      <c r="E674" s="4"/>
      <c r="F674" s="4"/>
      <c r="G674" s="4"/>
      <c r="H674" s="4"/>
    </row>
    <row r="675" spans="1:8" s="207" customFormat="1" ht="15.75" customHeight="1" hidden="1">
      <c r="A675" s="216" t="s">
        <v>41</v>
      </c>
      <c r="B675" s="217">
        <v>0</v>
      </c>
      <c r="E675" s="4"/>
      <c r="F675" s="4"/>
      <c r="G675" s="4"/>
      <c r="H675" s="4"/>
    </row>
    <row r="676" spans="1:8" s="207" customFormat="1" ht="15.75" customHeight="1" hidden="1">
      <c r="A676" s="216" t="s">
        <v>42</v>
      </c>
      <c r="B676" s="217">
        <v>0</v>
      </c>
      <c r="E676" s="4"/>
      <c r="F676" s="4"/>
      <c r="G676" s="4"/>
      <c r="H676" s="4"/>
    </row>
    <row r="677" spans="1:8" s="207" customFormat="1" ht="15.75" customHeight="1">
      <c r="A677" s="216" t="s">
        <v>516</v>
      </c>
      <c r="B677" s="217">
        <v>5</v>
      </c>
      <c r="E677" s="4"/>
      <c r="F677" s="4"/>
      <c r="G677" s="4"/>
      <c r="H677" s="4"/>
    </row>
    <row r="678" spans="1:8" s="207" customFormat="1" ht="15.75" customHeight="1" hidden="1">
      <c r="A678" s="216" t="s">
        <v>517</v>
      </c>
      <c r="B678" s="217">
        <v>0</v>
      </c>
      <c r="E678" s="4"/>
      <c r="F678" s="4"/>
      <c r="G678" s="4"/>
      <c r="H678" s="4"/>
    </row>
    <row r="679" spans="1:8" s="207" customFormat="1" ht="15.75" customHeight="1" hidden="1">
      <c r="A679" s="216" t="s">
        <v>49</v>
      </c>
      <c r="B679" s="217">
        <v>0</v>
      </c>
      <c r="E679" s="4"/>
      <c r="F679" s="4"/>
      <c r="G679" s="4"/>
      <c r="H679" s="4"/>
    </row>
    <row r="680" spans="1:8" s="207" customFormat="1" ht="15.75" customHeight="1">
      <c r="A680" s="216" t="s">
        <v>518</v>
      </c>
      <c r="B680" s="217">
        <v>2</v>
      </c>
      <c r="E680" s="4"/>
      <c r="F680" s="4"/>
      <c r="G680" s="4"/>
      <c r="H680" s="4"/>
    </row>
    <row r="681" spans="1:8" s="208" customFormat="1" ht="15.75" customHeight="1">
      <c r="A681" s="214" t="s">
        <v>519</v>
      </c>
      <c r="B681" s="215">
        <f>B682</f>
        <v>663</v>
      </c>
      <c r="E681" s="8"/>
      <c r="F681" s="8"/>
      <c r="G681" s="8"/>
      <c r="H681" s="8"/>
    </row>
    <row r="682" spans="1:8" s="207" customFormat="1" ht="15.75" customHeight="1">
      <c r="A682" s="216" t="s">
        <v>520</v>
      </c>
      <c r="B682" s="217">
        <v>663</v>
      </c>
      <c r="E682" s="4"/>
      <c r="F682" s="4"/>
      <c r="G682" s="4"/>
      <c r="H682" s="4"/>
    </row>
    <row r="683" spans="1:8" s="208" customFormat="1" ht="15.75" customHeight="1">
      <c r="A683" s="214" t="s">
        <v>521</v>
      </c>
      <c r="B683" s="215">
        <f>SUM(B684,B689,B702,B706,B718,B721,B725,B730,B734,B738,B741,B750,B752)</f>
        <v>5067</v>
      </c>
      <c r="E683" s="8"/>
      <c r="F683" s="8"/>
      <c r="G683" s="8"/>
      <c r="H683" s="8"/>
    </row>
    <row r="684" spans="1:8" s="208" customFormat="1" ht="15.75" customHeight="1">
      <c r="A684" s="214" t="s">
        <v>522</v>
      </c>
      <c r="B684" s="215">
        <f>SUM(B685:B688)</f>
        <v>255</v>
      </c>
      <c r="E684" s="8"/>
      <c r="F684" s="8"/>
      <c r="G684" s="8"/>
      <c r="H684" s="8"/>
    </row>
    <row r="685" spans="1:8" s="207" customFormat="1" ht="15.75" customHeight="1">
      <c r="A685" s="216" t="s">
        <v>40</v>
      </c>
      <c r="B685" s="217">
        <v>220</v>
      </c>
      <c r="E685" s="4"/>
      <c r="F685" s="4"/>
      <c r="G685" s="4"/>
      <c r="H685" s="4"/>
    </row>
    <row r="686" spans="1:8" s="207" customFormat="1" ht="15.75" customHeight="1" hidden="1">
      <c r="A686" s="216" t="s">
        <v>41</v>
      </c>
      <c r="B686" s="217">
        <v>0</v>
      </c>
      <c r="E686" s="4"/>
      <c r="F686" s="4"/>
      <c r="G686" s="4"/>
      <c r="H686" s="4"/>
    </row>
    <row r="687" spans="1:8" s="207" customFormat="1" ht="15.75" customHeight="1" hidden="1">
      <c r="A687" s="216" t="s">
        <v>42</v>
      </c>
      <c r="B687" s="217">
        <v>0</v>
      </c>
      <c r="E687" s="4"/>
      <c r="F687" s="4"/>
      <c r="G687" s="4"/>
      <c r="H687" s="4"/>
    </row>
    <row r="688" spans="1:8" s="207" customFormat="1" ht="15.75" customHeight="1">
      <c r="A688" s="216" t="s">
        <v>523</v>
      </c>
      <c r="B688" s="217">
        <v>35</v>
      </c>
      <c r="E688" s="4"/>
      <c r="F688" s="4"/>
      <c r="G688" s="4"/>
      <c r="H688" s="4"/>
    </row>
    <row r="689" spans="1:8" s="208" customFormat="1" ht="15.75" customHeight="1" hidden="1">
      <c r="A689" s="214" t="s">
        <v>524</v>
      </c>
      <c r="B689" s="215">
        <f>SUM(B690:B701)</f>
        <v>0</v>
      </c>
      <c r="E689" s="8"/>
      <c r="F689" s="8"/>
      <c r="G689" s="8"/>
      <c r="H689" s="8"/>
    </row>
    <row r="690" spans="1:2" ht="15.75" customHeight="1" hidden="1">
      <c r="A690" s="219" t="s">
        <v>525</v>
      </c>
      <c r="B690" s="220">
        <v>0</v>
      </c>
    </row>
    <row r="691" spans="1:2" ht="15.75" customHeight="1" hidden="1">
      <c r="A691" s="219" t="s">
        <v>526</v>
      </c>
      <c r="B691" s="220">
        <v>0</v>
      </c>
    </row>
    <row r="692" spans="1:2" ht="15.75" customHeight="1" hidden="1">
      <c r="A692" s="219" t="s">
        <v>527</v>
      </c>
      <c r="B692" s="220">
        <v>0</v>
      </c>
    </row>
    <row r="693" spans="1:2" ht="15.75" customHeight="1" hidden="1">
      <c r="A693" s="219" t="s">
        <v>528</v>
      </c>
      <c r="B693" s="220">
        <v>0</v>
      </c>
    </row>
    <row r="694" spans="1:2" ht="15.75" customHeight="1" hidden="1">
      <c r="A694" s="219" t="s">
        <v>529</v>
      </c>
      <c r="B694" s="220">
        <v>0</v>
      </c>
    </row>
    <row r="695" spans="1:2" ht="15.75" customHeight="1" hidden="1">
      <c r="A695" s="219" t="s">
        <v>530</v>
      </c>
      <c r="B695" s="220">
        <v>0</v>
      </c>
    </row>
    <row r="696" spans="1:2" ht="15.75" customHeight="1" hidden="1">
      <c r="A696" s="219" t="s">
        <v>531</v>
      </c>
      <c r="B696" s="220">
        <v>0</v>
      </c>
    </row>
    <row r="697" spans="1:2" ht="15.75" customHeight="1" hidden="1">
      <c r="A697" s="219" t="s">
        <v>532</v>
      </c>
      <c r="B697" s="220">
        <v>0</v>
      </c>
    </row>
    <row r="698" spans="1:2" ht="15.75" customHeight="1" hidden="1">
      <c r="A698" s="219" t="s">
        <v>533</v>
      </c>
      <c r="B698" s="220">
        <v>0</v>
      </c>
    </row>
    <row r="699" spans="1:2" ht="15.75" customHeight="1" hidden="1">
      <c r="A699" s="219" t="s">
        <v>534</v>
      </c>
      <c r="B699" s="220">
        <v>0</v>
      </c>
    </row>
    <row r="700" spans="1:2" ht="15.75" customHeight="1" hidden="1">
      <c r="A700" s="219" t="s">
        <v>535</v>
      </c>
      <c r="B700" s="220">
        <v>0</v>
      </c>
    </row>
    <row r="701" spans="1:2" ht="15.75" customHeight="1" hidden="1">
      <c r="A701" s="219" t="s">
        <v>536</v>
      </c>
      <c r="B701" s="220">
        <v>0</v>
      </c>
    </row>
    <row r="702" spans="1:8" s="208" customFormat="1" ht="15.75" customHeight="1">
      <c r="A702" s="214" t="s">
        <v>537</v>
      </c>
      <c r="B702" s="215">
        <f>SUM(B703:B705)</f>
        <v>252</v>
      </c>
      <c r="E702" s="8"/>
      <c r="F702" s="8"/>
      <c r="G702" s="8"/>
      <c r="H702" s="8"/>
    </row>
    <row r="703" spans="1:8" s="207" customFormat="1" ht="15.75" customHeight="1" hidden="1">
      <c r="A703" s="216" t="s">
        <v>538</v>
      </c>
      <c r="B703" s="217">
        <v>0</v>
      </c>
      <c r="E703" s="4"/>
      <c r="F703" s="4"/>
      <c r="G703" s="4"/>
      <c r="H703" s="4"/>
    </row>
    <row r="704" spans="1:8" s="207" customFormat="1" ht="15.75" customHeight="1" hidden="1">
      <c r="A704" s="216" t="s">
        <v>539</v>
      </c>
      <c r="B704" s="217">
        <v>0</v>
      </c>
      <c r="E704" s="4"/>
      <c r="F704" s="4"/>
      <c r="G704" s="4"/>
      <c r="H704" s="4"/>
    </row>
    <row r="705" spans="1:8" s="207" customFormat="1" ht="15.75" customHeight="1">
      <c r="A705" s="216" t="s">
        <v>540</v>
      </c>
      <c r="B705" s="217">
        <v>252</v>
      </c>
      <c r="E705" s="4"/>
      <c r="F705" s="4"/>
      <c r="G705" s="4"/>
      <c r="H705" s="4"/>
    </row>
    <row r="706" spans="1:8" s="208" customFormat="1" ht="15.75" customHeight="1">
      <c r="A706" s="214" t="s">
        <v>541</v>
      </c>
      <c r="B706" s="215">
        <f>SUM(B707:B717)</f>
        <v>1575</v>
      </c>
      <c r="E706" s="8"/>
      <c r="F706" s="8"/>
      <c r="G706" s="8"/>
      <c r="H706" s="8"/>
    </row>
    <row r="707" spans="1:8" s="207" customFormat="1" ht="15.75" customHeight="1">
      <c r="A707" s="216" t="s">
        <v>542</v>
      </c>
      <c r="B707" s="217">
        <v>241</v>
      </c>
      <c r="E707" s="4"/>
      <c r="F707" s="4"/>
      <c r="G707" s="4"/>
      <c r="H707" s="4"/>
    </row>
    <row r="708" spans="1:8" s="207" customFormat="1" ht="15.75" customHeight="1" hidden="1">
      <c r="A708" s="216" t="s">
        <v>543</v>
      </c>
      <c r="B708" s="217">
        <v>0</v>
      </c>
      <c r="E708" s="4"/>
      <c r="F708" s="4"/>
      <c r="G708" s="4"/>
      <c r="H708" s="4"/>
    </row>
    <row r="709" spans="1:8" s="207" customFormat="1" ht="15.75" customHeight="1">
      <c r="A709" s="216" t="s">
        <v>544</v>
      </c>
      <c r="B709" s="217">
        <v>86</v>
      </c>
      <c r="E709" s="4"/>
      <c r="F709" s="4"/>
      <c r="G709" s="4"/>
      <c r="H709" s="4"/>
    </row>
    <row r="710" spans="1:8" s="207" customFormat="1" ht="15.75" customHeight="1" hidden="1">
      <c r="A710" s="216" t="s">
        <v>545</v>
      </c>
      <c r="B710" s="217">
        <v>0</v>
      </c>
      <c r="E710" s="4"/>
      <c r="F710" s="4"/>
      <c r="G710" s="4"/>
      <c r="H710" s="4"/>
    </row>
    <row r="711" spans="1:8" s="207" customFormat="1" ht="15.75" customHeight="1" hidden="1">
      <c r="A711" s="216" t="s">
        <v>546</v>
      </c>
      <c r="B711" s="217">
        <v>0</v>
      </c>
      <c r="E711" s="4"/>
      <c r="F711" s="4"/>
      <c r="G711" s="4"/>
      <c r="H711" s="4"/>
    </row>
    <row r="712" spans="1:8" s="207" customFormat="1" ht="15.75" customHeight="1" hidden="1">
      <c r="A712" s="216" t="s">
        <v>547</v>
      </c>
      <c r="B712" s="217">
        <v>0</v>
      </c>
      <c r="E712" s="4"/>
      <c r="F712" s="4"/>
      <c r="G712" s="4"/>
      <c r="H712" s="4"/>
    </row>
    <row r="713" spans="1:8" s="207" customFormat="1" ht="15.75" customHeight="1">
      <c r="A713" s="216" t="s">
        <v>548</v>
      </c>
      <c r="B713" s="217">
        <v>217</v>
      </c>
      <c r="E713" s="4"/>
      <c r="F713" s="4"/>
      <c r="G713" s="4"/>
      <c r="H713" s="4"/>
    </row>
    <row r="714" spans="1:8" s="207" customFormat="1" ht="15.75" customHeight="1">
      <c r="A714" s="216" t="s">
        <v>549</v>
      </c>
      <c r="B714" s="217">
        <v>868</v>
      </c>
      <c r="E714" s="4"/>
      <c r="F714" s="4"/>
      <c r="G714" s="4"/>
      <c r="H714" s="4"/>
    </row>
    <row r="715" spans="1:8" s="207" customFormat="1" ht="15.75" customHeight="1">
      <c r="A715" s="216" t="s">
        <v>550</v>
      </c>
      <c r="B715" s="217">
        <v>163</v>
      </c>
      <c r="E715" s="4"/>
      <c r="F715" s="4"/>
      <c r="G715" s="4"/>
      <c r="H715" s="4"/>
    </row>
    <row r="716" spans="1:8" s="207" customFormat="1" ht="15.75" customHeight="1" hidden="1">
      <c r="A716" s="216" t="s">
        <v>551</v>
      </c>
      <c r="B716" s="217">
        <v>0</v>
      </c>
      <c r="E716" s="4"/>
      <c r="F716" s="4"/>
      <c r="G716" s="4"/>
      <c r="H716" s="4"/>
    </row>
    <row r="717" spans="1:8" s="207" customFormat="1" ht="15.75" customHeight="1" hidden="1">
      <c r="A717" s="216" t="s">
        <v>552</v>
      </c>
      <c r="B717" s="217">
        <v>0</v>
      </c>
      <c r="E717" s="4"/>
      <c r="F717" s="4"/>
      <c r="G717" s="4"/>
      <c r="H717" s="4"/>
    </row>
    <row r="718" spans="1:8" s="208" customFormat="1" ht="15.75" customHeight="1">
      <c r="A718" s="214" t="s">
        <v>553</v>
      </c>
      <c r="B718" s="215">
        <f>SUM(B719:B720)</f>
        <v>7</v>
      </c>
      <c r="E718" s="8"/>
      <c r="F718" s="8"/>
      <c r="G718" s="8"/>
      <c r="H718" s="8"/>
    </row>
    <row r="719" spans="1:8" s="207" customFormat="1" ht="15.75" customHeight="1" hidden="1">
      <c r="A719" s="216" t="s">
        <v>554</v>
      </c>
      <c r="B719" s="217">
        <v>0</v>
      </c>
      <c r="E719" s="4"/>
      <c r="F719" s="4"/>
      <c r="G719" s="4"/>
      <c r="H719" s="4"/>
    </row>
    <row r="720" spans="1:8" s="207" customFormat="1" ht="15.75" customHeight="1">
      <c r="A720" s="216" t="s">
        <v>555</v>
      </c>
      <c r="B720" s="217">
        <v>7</v>
      </c>
      <c r="E720" s="4"/>
      <c r="F720" s="4"/>
      <c r="G720" s="4"/>
      <c r="H720" s="4"/>
    </row>
    <row r="721" spans="1:8" s="208" customFormat="1" ht="15.75" customHeight="1">
      <c r="A721" s="214" t="s">
        <v>556</v>
      </c>
      <c r="B721" s="215">
        <f>SUM(B722:B724)</f>
        <v>465</v>
      </c>
      <c r="E721" s="8"/>
      <c r="F721" s="8"/>
      <c r="G721" s="8"/>
      <c r="H721" s="8"/>
    </row>
    <row r="722" spans="1:8" s="207" customFormat="1" ht="15.75" customHeight="1" hidden="1">
      <c r="A722" s="216" t="s">
        <v>557</v>
      </c>
      <c r="B722" s="217">
        <v>0</v>
      </c>
      <c r="E722" s="4"/>
      <c r="F722" s="4"/>
      <c r="G722" s="4"/>
      <c r="H722" s="4"/>
    </row>
    <row r="723" spans="1:8" s="207" customFormat="1" ht="15.75" customHeight="1" hidden="1">
      <c r="A723" s="216" t="s">
        <v>558</v>
      </c>
      <c r="B723" s="217">
        <v>0</v>
      </c>
      <c r="E723" s="4"/>
      <c r="F723" s="4"/>
      <c r="G723" s="4"/>
      <c r="H723" s="4"/>
    </row>
    <row r="724" spans="1:8" s="207" customFormat="1" ht="15.75" customHeight="1">
      <c r="A724" s="216" t="s">
        <v>559</v>
      </c>
      <c r="B724" s="217">
        <v>465</v>
      </c>
      <c r="E724" s="4"/>
      <c r="F724" s="4"/>
      <c r="G724" s="4"/>
      <c r="H724" s="4"/>
    </row>
    <row r="725" spans="1:8" s="208" customFormat="1" ht="15.75" customHeight="1">
      <c r="A725" s="214" t="s">
        <v>560</v>
      </c>
      <c r="B725" s="215">
        <f>SUM(B726:B729)</f>
        <v>2007</v>
      </c>
      <c r="E725" s="8"/>
      <c r="F725" s="8"/>
      <c r="G725" s="8"/>
      <c r="H725" s="8"/>
    </row>
    <row r="726" spans="1:8" s="207" customFormat="1" ht="15.75" customHeight="1">
      <c r="A726" s="216" t="s">
        <v>561</v>
      </c>
      <c r="B726" s="217">
        <v>683</v>
      </c>
      <c r="E726" s="4"/>
      <c r="F726" s="4"/>
      <c r="G726" s="4"/>
      <c r="H726" s="4"/>
    </row>
    <row r="727" spans="1:8" s="207" customFormat="1" ht="15.75" customHeight="1">
      <c r="A727" s="216" t="s">
        <v>562</v>
      </c>
      <c r="B727" s="217">
        <v>1019</v>
      </c>
      <c r="E727" s="4"/>
      <c r="F727" s="4"/>
      <c r="G727" s="4"/>
      <c r="H727" s="4"/>
    </row>
    <row r="728" spans="1:8" s="207" customFormat="1" ht="15.75" customHeight="1">
      <c r="A728" s="216" t="s">
        <v>563</v>
      </c>
      <c r="B728" s="217">
        <v>305</v>
      </c>
      <c r="E728" s="4"/>
      <c r="F728" s="4"/>
      <c r="G728" s="4"/>
      <c r="H728" s="4"/>
    </row>
    <row r="729" spans="1:8" s="207" customFormat="1" ht="15.75" customHeight="1" hidden="1">
      <c r="A729" s="216" t="s">
        <v>564</v>
      </c>
      <c r="B729" s="217">
        <v>0</v>
      </c>
      <c r="E729" s="4"/>
      <c r="F729" s="4"/>
      <c r="G729" s="4"/>
      <c r="H729" s="4"/>
    </row>
    <row r="730" spans="1:8" s="208" customFormat="1" ht="15.75" customHeight="1">
      <c r="A730" s="214" t="s">
        <v>565</v>
      </c>
      <c r="B730" s="215">
        <f>SUM(B731:B733)</f>
        <v>152</v>
      </c>
      <c r="E730" s="8"/>
      <c r="F730" s="8"/>
      <c r="G730" s="8"/>
      <c r="H730" s="8"/>
    </row>
    <row r="731" spans="1:8" s="207" customFormat="1" ht="15.75" customHeight="1" hidden="1">
      <c r="A731" s="216" t="s">
        <v>566</v>
      </c>
      <c r="B731" s="217">
        <v>0</v>
      </c>
      <c r="E731" s="4"/>
      <c r="F731" s="4"/>
      <c r="G731" s="4"/>
      <c r="H731" s="4"/>
    </row>
    <row r="732" spans="1:8" s="207" customFormat="1" ht="15.75" customHeight="1">
      <c r="A732" s="216" t="s">
        <v>567</v>
      </c>
      <c r="B732" s="217">
        <v>152</v>
      </c>
      <c r="E732" s="4"/>
      <c r="F732" s="4"/>
      <c r="G732" s="4"/>
      <c r="H732" s="4"/>
    </row>
    <row r="733" spans="1:8" s="207" customFormat="1" ht="15.75" customHeight="1" hidden="1">
      <c r="A733" s="216" t="s">
        <v>568</v>
      </c>
      <c r="B733" s="217">
        <v>0</v>
      </c>
      <c r="E733" s="4"/>
      <c r="F733" s="4"/>
      <c r="G733" s="4"/>
      <c r="H733" s="4"/>
    </row>
    <row r="734" spans="1:8" s="208" customFormat="1" ht="15.75" customHeight="1">
      <c r="A734" s="214" t="s">
        <v>569</v>
      </c>
      <c r="B734" s="215">
        <f>SUM(B735:B737)</f>
        <v>299</v>
      </c>
      <c r="E734" s="8"/>
      <c r="F734" s="8"/>
      <c r="G734" s="8"/>
      <c r="H734" s="8"/>
    </row>
    <row r="735" spans="1:8" s="207" customFormat="1" ht="15.75" customHeight="1">
      <c r="A735" s="216" t="s">
        <v>570</v>
      </c>
      <c r="B735" s="217">
        <v>299</v>
      </c>
      <c r="E735" s="4"/>
      <c r="F735" s="4"/>
      <c r="G735" s="4"/>
      <c r="H735" s="4"/>
    </row>
    <row r="736" spans="1:8" s="207" customFormat="1" ht="15.75" customHeight="1" hidden="1">
      <c r="A736" s="216" t="s">
        <v>571</v>
      </c>
      <c r="B736" s="217">
        <v>0</v>
      </c>
      <c r="E736" s="4"/>
      <c r="F736" s="4"/>
      <c r="G736" s="4"/>
      <c r="H736" s="4"/>
    </row>
    <row r="737" spans="1:8" s="207" customFormat="1" ht="15.75" customHeight="1" hidden="1">
      <c r="A737" s="216" t="s">
        <v>572</v>
      </c>
      <c r="B737" s="217">
        <v>0</v>
      </c>
      <c r="E737" s="4"/>
      <c r="F737" s="4"/>
      <c r="G737" s="4"/>
      <c r="H737" s="4"/>
    </row>
    <row r="738" spans="1:8" s="208" customFormat="1" ht="15.75" customHeight="1">
      <c r="A738" s="214" t="s">
        <v>573</v>
      </c>
      <c r="B738" s="215">
        <f>SUM(B739:B740)</f>
        <v>11</v>
      </c>
      <c r="E738" s="8"/>
      <c r="F738" s="8"/>
      <c r="G738" s="8"/>
      <c r="H738" s="8"/>
    </row>
    <row r="739" spans="1:8" s="207" customFormat="1" ht="15.75" customHeight="1">
      <c r="A739" s="216" t="s">
        <v>574</v>
      </c>
      <c r="B739" s="217">
        <v>11</v>
      </c>
      <c r="E739" s="4"/>
      <c r="F739" s="4"/>
      <c r="G739" s="4"/>
      <c r="H739" s="4"/>
    </row>
    <row r="740" spans="1:8" s="207" customFormat="1" ht="15.75" customHeight="1" hidden="1">
      <c r="A740" s="216" t="s">
        <v>575</v>
      </c>
      <c r="B740" s="217">
        <v>0</v>
      </c>
      <c r="E740" s="4"/>
      <c r="F740" s="4"/>
      <c r="G740" s="4"/>
      <c r="H740" s="4"/>
    </row>
    <row r="741" spans="1:8" s="208" customFormat="1" ht="15.75" customHeight="1">
      <c r="A741" s="214" t="s">
        <v>576</v>
      </c>
      <c r="B741" s="215">
        <f>SUM(B742:B749)</f>
        <v>2</v>
      </c>
      <c r="E741" s="8"/>
      <c r="F741" s="8"/>
      <c r="G741" s="8"/>
      <c r="H741" s="8"/>
    </row>
    <row r="742" spans="1:2" ht="14.25" customHeight="1" hidden="1">
      <c r="A742" s="219" t="s">
        <v>40</v>
      </c>
      <c r="B742" s="220">
        <v>0</v>
      </c>
    </row>
    <row r="743" spans="1:2" ht="15.75" customHeight="1" hidden="1">
      <c r="A743" s="219" t="s">
        <v>41</v>
      </c>
      <c r="B743" s="220">
        <v>0</v>
      </c>
    </row>
    <row r="744" spans="1:2" ht="15.75" customHeight="1" hidden="1">
      <c r="A744" s="219" t="s">
        <v>42</v>
      </c>
      <c r="B744" s="220">
        <v>0</v>
      </c>
    </row>
    <row r="745" spans="1:2" ht="15.75" customHeight="1" hidden="1">
      <c r="A745" s="219" t="s">
        <v>81</v>
      </c>
      <c r="B745" s="220">
        <v>0</v>
      </c>
    </row>
    <row r="746" spans="1:2" ht="15.75" customHeight="1" hidden="1">
      <c r="A746" s="219" t="s">
        <v>577</v>
      </c>
      <c r="B746" s="220">
        <v>0</v>
      </c>
    </row>
    <row r="747" spans="1:2" ht="15.75" customHeight="1" hidden="1">
      <c r="A747" s="219" t="s">
        <v>578</v>
      </c>
      <c r="B747" s="220">
        <v>0</v>
      </c>
    </row>
    <row r="748" spans="1:2" ht="15.75" customHeight="1" hidden="1">
      <c r="A748" s="219" t="s">
        <v>49</v>
      </c>
      <c r="B748" s="220">
        <v>0</v>
      </c>
    </row>
    <row r="749" spans="1:2" ht="15.75" customHeight="1">
      <c r="A749" s="219" t="s">
        <v>579</v>
      </c>
      <c r="B749" s="220">
        <v>2</v>
      </c>
    </row>
    <row r="750" spans="1:8" s="208" customFormat="1" ht="15.75" customHeight="1" hidden="1">
      <c r="A750" s="214" t="s">
        <v>580</v>
      </c>
      <c r="B750" s="215">
        <f>B751</f>
        <v>0</v>
      </c>
      <c r="E750" s="8"/>
      <c r="F750" s="8"/>
      <c r="G750" s="8"/>
      <c r="H750" s="8"/>
    </row>
    <row r="751" spans="1:8" s="207" customFormat="1" ht="15.75" customHeight="1" hidden="1">
      <c r="A751" s="216" t="s">
        <v>581</v>
      </c>
      <c r="B751" s="217">
        <v>0</v>
      </c>
      <c r="E751" s="4"/>
      <c r="F751" s="4"/>
      <c r="G751" s="4"/>
      <c r="H751" s="4"/>
    </row>
    <row r="752" spans="1:8" s="208" customFormat="1" ht="15.75" customHeight="1">
      <c r="A752" s="214" t="s">
        <v>582</v>
      </c>
      <c r="B752" s="215">
        <f>B753</f>
        <v>42</v>
      </c>
      <c r="E752" s="8"/>
      <c r="F752" s="8"/>
      <c r="G752" s="8"/>
      <c r="H752" s="8"/>
    </row>
    <row r="753" spans="1:8" s="207" customFormat="1" ht="15.75" customHeight="1">
      <c r="A753" s="216" t="s">
        <v>583</v>
      </c>
      <c r="B753" s="217">
        <v>42</v>
      </c>
      <c r="E753" s="4"/>
      <c r="F753" s="4"/>
      <c r="G753" s="4"/>
      <c r="H753" s="4"/>
    </row>
    <row r="754" spans="1:8" s="208" customFormat="1" ht="15.75" customHeight="1">
      <c r="A754" s="214" t="s">
        <v>584</v>
      </c>
      <c r="B754" s="215">
        <f>SUM(B755,B765,B769,B777,B783,B790,B796,B799,B802,B804,B806,B812,B814,B816,B831)</f>
        <v>4172</v>
      </c>
      <c r="E754" s="8"/>
      <c r="F754" s="8"/>
      <c r="G754" s="8"/>
      <c r="H754" s="8"/>
    </row>
    <row r="755" spans="1:8" s="208" customFormat="1" ht="15.75" customHeight="1">
      <c r="A755" s="214" t="s">
        <v>585</v>
      </c>
      <c r="B755" s="215">
        <f>SUM(B756:B764)</f>
        <v>416</v>
      </c>
      <c r="E755" s="8"/>
      <c r="F755" s="8"/>
      <c r="G755" s="8"/>
      <c r="H755" s="8"/>
    </row>
    <row r="756" spans="1:8" s="207" customFormat="1" ht="15.75" customHeight="1">
      <c r="A756" s="216" t="s">
        <v>40</v>
      </c>
      <c r="B756" s="217">
        <v>286</v>
      </c>
      <c r="E756" s="4"/>
      <c r="F756" s="4"/>
      <c r="G756" s="4"/>
      <c r="H756" s="4"/>
    </row>
    <row r="757" spans="1:8" s="207" customFormat="1" ht="15.75" customHeight="1" hidden="1">
      <c r="A757" s="216" t="s">
        <v>41</v>
      </c>
      <c r="B757" s="217">
        <v>0</v>
      </c>
      <c r="E757" s="4"/>
      <c r="F757" s="4"/>
      <c r="G757" s="4"/>
      <c r="H757" s="4"/>
    </row>
    <row r="758" spans="1:8" s="207" customFormat="1" ht="15.75" customHeight="1" hidden="1">
      <c r="A758" s="216" t="s">
        <v>42</v>
      </c>
      <c r="B758" s="217">
        <v>0</v>
      </c>
      <c r="E758" s="4"/>
      <c r="F758" s="4"/>
      <c r="G758" s="4"/>
      <c r="H758" s="4"/>
    </row>
    <row r="759" spans="1:8" s="207" customFormat="1" ht="15.75" customHeight="1" hidden="1">
      <c r="A759" s="216" t="s">
        <v>586</v>
      </c>
      <c r="B759" s="217">
        <v>0</v>
      </c>
      <c r="E759" s="4"/>
      <c r="F759" s="4"/>
      <c r="G759" s="4"/>
      <c r="H759" s="4"/>
    </row>
    <row r="760" spans="1:8" s="207" customFormat="1" ht="15.75" customHeight="1" hidden="1">
      <c r="A760" s="216" t="s">
        <v>587</v>
      </c>
      <c r="B760" s="217">
        <v>0</v>
      </c>
      <c r="E760" s="4"/>
      <c r="F760" s="4"/>
      <c r="G760" s="4"/>
      <c r="H760" s="4"/>
    </row>
    <row r="761" spans="1:8" s="207" customFormat="1" ht="15.75" customHeight="1" hidden="1">
      <c r="A761" s="216" t="s">
        <v>588</v>
      </c>
      <c r="B761" s="217">
        <v>0</v>
      </c>
      <c r="E761" s="4"/>
      <c r="F761" s="4"/>
      <c r="G761" s="4"/>
      <c r="H761" s="4"/>
    </row>
    <row r="762" spans="1:8" s="207" customFormat="1" ht="15.75" customHeight="1" hidden="1">
      <c r="A762" s="216" t="s">
        <v>589</v>
      </c>
      <c r="B762" s="217">
        <v>0</v>
      </c>
      <c r="E762" s="4"/>
      <c r="F762" s="4"/>
      <c r="G762" s="4"/>
      <c r="H762" s="4"/>
    </row>
    <row r="763" spans="1:8" s="207" customFormat="1" ht="15.75" customHeight="1" hidden="1">
      <c r="A763" s="216" t="s">
        <v>590</v>
      </c>
      <c r="B763" s="217">
        <v>0</v>
      </c>
      <c r="E763" s="4"/>
      <c r="F763" s="4"/>
      <c r="G763" s="4"/>
      <c r="H763" s="4"/>
    </row>
    <row r="764" spans="1:8" s="207" customFormat="1" ht="15.75" customHeight="1">
      <c r="A764" s="216" t="s">
        <v>591</v>
      </c>
      <c r="B764" s="217">
        <v>130</v>
      </c>
      <c r="E764" s="4"/>
      <c r="F764" s="4"/>
      <c r="G764" s="4"/>
      <c r="H764" s="4"/>
    </row>
    <row r="765" spans="1:8" s="208" customFormat="1" ht="15.75" customHeight="1" hidden="1">
      <c r="A765" s="214" t="s">
        <v>592</v>
      </c>
      <c r="B765" s="215">
        <f>SUM(B766:B768)</f>
        <v>0</v>
      </c>
      <c r="E765" s="8"/>
      <c r="F765" s="8"/>
      <c r="G765" s="8"/>
      <c r="H765" s="8"/>
    </row>
    <row r="766" spans="1:8" s="207" customFormat="1" ht="15.75" customHeight="1" hidden="1">
      <c r="A766" s="216" t="s">
        <v>593</v>
      </c>
      <c r="B766" s="217">
        <v>0</v>
      </c>
      <c r="E766" s="4"/>
      <c r="F766" s="4"/>
      <c r="G766" s="4"/>
      <c r="H766" s="4"/>
    </row>
    <row r="767" spans="1:8" s="207" customFormat="1" ht="15.75" customHeight="1" hidden="1">
      <c r="A767" s="216" t="s">
        <v>594</v>
      </c>
      <c r="B767" s="217">
        <v>0</v>
      </c>
      <c r="E767" s="4"/>
      <c r="F767" s="4"/>
      <c r="G767" s="4"/>
      <c r="H767" s="4"/>
    </row>
    <row r="768" spans="1:8" s="207" customFormat="1" ht="15.75" customHeight="1" hidden="1">
      <c r="A768" s="216" t="s">
        <v>595</v>
      </c>
      <c r="B768" s="217">
        <v>0</v>
      </c>
      <c r="E768" s="4"/>
      <c r="F768" s="4"/>
      <c r="G768" s="4"/>
      <c r="H768" s="4"/>
    </row>
    <row r="769" spans="1:8" s="208" customFormat="1" ht="15.75" customHeight="1">
      <c r="A769" s="214" t="s">
        <v>596</v>
      </c>
      <c r="B769" s="215">
        <f>SUM(B770:B776)</f>
        <v>72</v>
      </c>
      <c r="E769" s="8"/>
      <c r="F769" s="8"/>
      <c r="G769" s="8"/>
      <c r="H769" s="8"/>
    </row>
    <row r="770" spans="1:8" s="207" customFormat="1" ht="15.75" customHeight="1" hidden="1">
      <c r="A770" s="216" t="s">
        <v>597</v>
      </c>
      <c r="B770" s="217">
        <v>0</v>
      </c>
      <c r="E770" s="4"/>
      <c r="F770" s="4"/>
      <c r="G770" s="4"/>
      <c r="H770" s="4"/>
    </row>
    <row r="771" spans="1:8" s="207" customFormat="1" ht="15.75" customHeight="1" hidden="1">
      <c r="A771" s="216" t="s">
        <v>598</v>
      </c>
      <c r="B771" s="217">
        <v>0</v>
      </c>
      <c r="E771" s="4"/>
      <c r="F771" s="4"/>
      <c r="G771" s="4"/>
      <c r="H771" s="4"/>
    </row>
    <row r="772" spans="1:8" s="207" customFormat="1" ht="15.75" customHeight="1" hidden="1">
      <c r="A772" s="216" t="s">
        <v>599</v>
      </c>
      <c r="B772" s="217">
        <v>0</v>
      </c>
      <c r="E772" s="4"/>
      <c r="F772" s="4"/>
      <c r="G772" s="4"/>
      <c r="H772" s="4"/>
    </row>
    <row r="773" spans="1:8" s="207" customFormat="1" ht="15.75" customHeight="1" hidden="1">
      <c r="A773" s="216" t="s">
        <v>600</v>
      </c>
      <c r="B773" s="217">
        <v>0</v>
      </c>
      <c r="E773" s="4"/>
      <c r="F773" s="4"/>
      <c r="G773" s="4"/>
      <c r="H773" s="4"/>
    </row>
    <row r="774" spans="1:8" s="207" customFormat="1" ht="15.75" customHeight="1" hidden="1">
      <c r="A774" s="216" t="s">
        <v>601</v>
      </c>
      <c r="B774" s="217">
        <v>0</v>
      </c>
      <c r="E774" s="4"/>
      <c r="F774" s="4"/>
      <c r="G774" s="4"/>
      <c r="H774" s="4"/>
    </row>
    <row r="775" spans="1:8" s="207" customFormat="1" ht="15.75" customHeight="1" hidden="1">
      <c r="A775" s="216" t="s">
        <v>602</v>
      </c>
      <c r="B775" s="217">
        <v>0</v>
      </c>
      <c r="E775" s="4"/>
      <c r="F775" s="4"/>
      <c r="G775" s="4"/>
      <c r="H775" s="4"/>
    </row>
    <row r="776" spans="1:8" s="207" customFormat="1" ht="15.75" customHeight="1">
      <c r="A776" s="216" t="s">
        <v>603</v>
      </c>
      <c r="B776" s="217">
        <v>72</v>
      </c>
      <c r="E776" s="4"/>
      <c r="F776" s="4"/>
      <c r="G776" s="4"/>
      <c r="H776" s="4"/>
    </row>
    <row r="777" spans="1:8" s="208" customFormat="1" ht="15.75" customHeight="1">
      <c r="A777" s="214" t="s">
        <v>604</v>
      </c>
      <c r="B777" s="215">
        <f>SUM(B778:B782)</f>
        <v>3684</v>
      </c>
      <c r="E777" s="8"/>
      <c r="F777" s="8"/>
      <c r="G777" s="8"/>
      <c r="H777" s="8"/>
    </row>
    <row r="778" spans="1:8" s="207" customFormat="1" ht="15.75" customHeight="1">
      <c r="A778" s="216" t="s">
        <v>605</v>
      </c>
      <c r="B778" s="217">
        <v>3640</v>
      </c>
      <c r="E778" s="4"/>
      <c r="F778" s="4"/>
      <c r="G778" s="4"/>
      <c r="H778" s="4"/>
    </row>
    <row r="779" spans="1:8" s="207" customFormat="1" ht="15.75" customHeight="1">
      <c r="A779" s="216" t="s">
        <v>606</v>
      </c>
      <c r="B779" s="217">
        <v>44</v>
      </c>
      <c r="E779" s="4"/>
      <c r="F779" s="4"/>
      <c r="G779" s="4"/>
      <c r="H779" s="4"/>
    </row>
    <row r="780" spans="1:8" s="207" customFormat="1" ht="15.75" customHeight="1" hidden="1">
      <c r="A780" s="216" t="s">
        <v>607</v>
      </c>
      <c r="B780" s="217">
        <v>0</v>
      </c>
      <c r="E780" s="4"/>
      <c r="F780" s="4"/>
      <c r="G780" s="4"/>
      <c r="H780" s="4"/>
    </row>
    <row r="781" spans="1:8" s="207" customFormat="1" ht="15.75" customHeight="1" hidden="1">
      <c r="A781" s="216" t="s">
        <v>608</v>
      </c>
      <c r="B781" s="217">
        <v>0</v>
      </c>
      <c r="E781" s="4"/>
      <c r="F781" s="4"/>
      <c r="G781" s="4"/>
      <c r="H781" s="4"/>
    </row>
    <row r="782" spans="1:8" s="207" customFormat="1" ht="15.75" customHeight="1" hidden="1">
      <c r="A782" s="216" t="s">
        <v>609</v>
      </c>
      <c r="B782" s="217">
        <v>0</v>
      </c>
      <c r="E782" s="4"/>
      <c r="F782" s="4"/>
      <c r="G782" s="4"/>
      <c r="H782" s="4"/>
    </row>
    <row r="783" spans="1:8" s="208" customFormat="1" ht="15.75" customHeight="1" hidden="1">
      <c r="A783" s="214" t="s">
        <v>610</v>
      </c>
      <c r="B783" s="215">
        <f>SUM(B784:B789)</f>
        <v>0</v>
      </c>
      <c r="E783" s="8"/>
      <c r="F783" s="8"/>
      <c r="G783" s="8"/>
      <c r="H783" s="8"/>
    </row>
    <row r="784" spans="1:8" s="207" customFormat="1" ht="15.75" customHeight="1" hidden="1">
      <c r="A784" s="216" t="s">
        <v>611</v>
      </c>
      <c r="B784" s="217">
        <v>0</v>
      </c>
      <c r="E784" s="4"/>
      <c r="F784" s="4"/>
      <c r="G784" s="4"/>
      <c r="H784" s="4"/>
    </row>
    <row r="785" spans="1:8" s="207" customFormat="1" ht="15.75" customHeight="1" hidden="1">
      <c r="A785" s="216" t="s">
        <v>612</v>
      </c>
      <c r="B785" s="217">
        <v>0</v>
      </c>
      <c r="E785" s="4"/>
      <c r="F785" s="4"/>
      <c r="G785" s="4"/>
      <c r="H785" s="4"/>
    </row>
    <row r="786" spans="1:8" s="207" customFormat="1" ht="15.75" customHeight="1" hidden="1">
      <c r="A786" s="216" t="s">
        <v>613</v>
      </c>
      <c r="B786" s="217">
        <v>0</v>
      </c>
      <c r="E786" s="4"/>
      <c r="F786" s="4"/>
      <c r="G786" s="4"/>
      <c r="H786" s="4"/>
    </row>
    <row r="787" spans="1:8" s="207" customFormat="1" ht="15.75" customHeight="1" hidden="1">
      <c r="A787" s="216" t="s">
        <v>614</v>
      </c>
      <c r="B787" s="217">
        <v>0</v>
      </c>
      <c r="E787" s="4"/>
      <c r="F787" s="4"/>
      <c r="G787" s="4"/>
      <c r="H787" s="4"/>
    </row>
    <row r="788" spans="1:8" s="207" customFormat="1" ht="15.75" customHeight="1" hidden="1">
      <c r="A788" s="216" t="s">
        <v>615</v>
      </c>
      <c r="B788" s="217">
        <v>0</v>
      </c>
      <c r="E788" s="4"/>
      <c r="F788" s="4"/>
      <c r="G788" s="4"/>
      <c r="H788" s="4"/>
    </row>
    <row r="789" spans="1:8" s="207" customFormat="1" ht="15.75" customHeight="1" hidden="1">
      <c r="A789" s="216" t="s">
        <v>616</v>
      </c>
      <c r="B789" s="217">
        <v>0</v>
      </c>
      <c r="E789" s="4"/>
      <c r="F789" s="4"/>
      <c r="G789" s="4"/>
      <c r="H789" s="4"/>
    </row>
    <row r="790" spans="1:8" s="208" customFormat="1" ht="15.75" customHeight="1" hidden="1">
      <c r="A790" s="214" t="s">
        <v>617</v>
      </c>
      <c r="B790" s="215">
        <f>SUM(B791:B795)</f>
        <v>0</v>
      </c>
      <c r="E790" s="8"/>
      <c r="F790" s="8"/>
      <c r="G790" s="8"/>
      <c r="H790" s="8"/>
    </row>
    <row r="791" spans="1:8" s="207" customFormat="1" ht="15.75" customHeight="1" hidden="1">
      <c r="A791" s="216" t="s">
        <v>618</v>
      </c>
      <c r="B791" s="217">
        <v>0</v>
      </c>
      <c r="E791" s="4"/>
      <c r="F791" s="4"/>
      <c r="G791" s="4"/>
      <c r="H791" s="4"/>
    </row>
    <row r="792" spans="1:8" s="207" customFormat="1" ht="15.75" customHeight="1" hidden="1">
      <c r="A792" s="216" t="s">
        <v>619</v>
      </c>
      <c r="B792" s="217">
        <v>0</v>
      </c>
      <c r="E792" s="4"/>
      <c r="F792" s="4"/>
      <c r="G792" s="4"/>
      <c r="H792" s="4"/>
    </row>
    <row r="793" spans="1:8" s="207" customFormat="1" ht="15.75" customHeight="1" hidden="1">
      <c r="A793" s="216" t="s">
        <v>620</v>
      </c>
      <c r="B793" s="217">
        <v>0</v>
      </c>
      <c r="E793" s="4"/>
      <c r="F793" s="4"/>
      <c r="G793" s="4"/>
      <c r="H793" s="4"/>
    </row>
    <row r="794" spans="1:8" s="207" customFormat="1" ht="15.75" customHeight="1" hidden="1">
      <c r="A794" s="216" t="s">
        <v>621</v>
      </c>
      <c r="B794" s="217">
        <v>0</v>
      </c>
      <c r="E794" s="4"/>
      <c r="F794" s="4"/>
      <c r="G794" s="4"/>
      <c r="H794" s="4"/>
    </row>
    <row r="795" spans="1:8" s="207" customFormat="1" ht="15.75" customHeight="1" hidden="1">
      <c r="A795" s="216" t="s">
        <v>622</v>
      </c>
      <c r="B795" s="217">
        <v>0</v>
      </c>
      <c r="E795" s="4"/>
      <c r="F795" s="4"/>
      <c r="G795" s="4"/>
      <c r="H795" s="4"/>
    </row>
    <row r="796" spans="1:8" s="208" customFormat="1" ht="15.75" customHeight="1" hidden="1">
      <c r="A796" s="214" t="s">
        <v>623</v>
      </c>
      <c r="B796" s="215">
        <f>SUM(B797:B798)</f>
        <v>0</v>
      </c>
      <c r="E796" s="8"/>
      <c r="F796" s="8"/>
      <c r="G796" s="8"/>
      <c r="H796" s="8"/>
    </row>
    <row r="797" spans="1:8" s="207" customFormat="1" ht="15.75" customHeight="1" hidden="1">
      <c r="A797" s="216" t="s">
        <v>624</v>
      </c>
      <c r="B797" s="217">
        <v>0</v>
      </c>
      <c r="E797" s="4"/>
      <c r="F797" s="4"/>
      <c r="G797" s="4"/>
      <c r="H797" s="4"/>
    </row>
    <row r="798" spans="1:8" s="207" customFormat="1" ht="15.75" customHeight="1" hidden="1">
      <c r="A798" s="216" t="s">
        <v>625</v>
      </c>
      <c r="B798" s="217">
        <v>0</v>
      </c>
      <c r="E798" s="4"/>
      <c r="F798" s="4"/>
      <c r="G798" s="4"/>
      <c r="H798" s="4"/>
    </row>
    <row r="799" spans="1:8" s="208" customFormat="1" ht="15.75" customHeight="1" hidden="1">
      <c r="A799" s="214" t="s">
        <v>626</v>
      </c>
      <c r="B799" s="215">
        <f>SUM(B800:B801)</f>
        <v>0</v>
      </c>
      <c r="E799" s="8"/>
      <c r="F799" s="8"/>
      <c r="G799" s="8"/>
      <c r="H799" s="8"/>
    </row>
    <row r="800" spans="1:8" s="207" customFormat="1" ht="15.75" customHeight="1" hidden="1">
      <c r="A800" s="216" t="s">
        <v>627</v>
      </c>
      <c r="B800" s="217">
        <v>0</v>
      </c>
      <c r="E800" s="4"/>
      <c r="F800" s="4"/>
      <c r="G800" s="4"/>
      <c r="H800" s="4"/>
    </row>
    <row r="801" spans="1:8" s="207" customFormat="1" ht="15.75" customHeight="1" hidden="1">
      <c r="A801" s="216" t="s">
        <v>628</v>
      </c>
      <c r="B801" s="217">
        <v>0</v>
      </c>
      <c r="E801" s="4"/>
      <c r="F801" s="4"/>
      <c r="G801" s="4"/>
      <c r="H801" s="4"/>
    </row>
    <row r="802" spans="1:8" s="208" customFormat="1" ht="15.75" customHeight="1" hidden="1">
      <c r="A802" s="214" t="s">
        <v>629</v>
      </c>
      <c r="B802" s="215">
        <f>B803</f>
        <v>0</v>
      </c>
      <c r="E802" s="8"/>
      <c r="F802" s="8"/>
      <c r="G802" s="8"/>
      <c r="H802" s="8"/>
    </row>
    <row r="803" spans="1:2" ht="15.75" customHeight="1" hidden="1">
      <c r="A803" s="219" t="s">
        <v>630</v>
      </c>
      <c r="B803" s="220">
        <v>0</v>
      </c>
    </row>
    <row r="804" spans="1:8" s="208" customFormat="1" ht="15.75" customHeight="1" hidden="1">
      <c r="A804" s="214" t="s">
        <v>631</v>
      </c>
      <c r="B804" s="215">
        <f>B805</f>
        <v>0</v>
      </c>
      <c r="E804" s="8"/>
      <c r="F804" s="8"/>
      <c r="G804" s="8"/>
      <c r="H804" s="8"/>
    </row>
    <row r="805" spans="1:2" ht="15.75" customHeight="1" hidden="1">
      <c r="A805" s="219" t="s">
        <v>632</v>
      </c>
      <c r="B805" s="220">
        <v>0</v>
      </c>
    </row>
    <row r="806" spans="1:8" s="208" customFormat="1" ht="15.75" customHeight="1" hidden="1">
      <c r="A806" s="214" t="s">
        <v>633</v>
      </c>
      <c r="B806" s="215">
        <f>SUM(B807:B811)</f>
        <v>0</v>
      </c>
      <c r="E806" s="8"/>
      <c r="F806" s="8"/>
      <c r="G806" s="8"/>
      <c r="H806" s="8"/>
    </row>
    <row r="807" spans="1:2" ht="15.75" customHeight="1" hidden="1">
      <c r="A807" s="219" t="s">
        <v>634</v>
      </c>
      <c r="B807" s="220">
        <v>0</v>
      </c>
    </row>
    <row r="808" spans="1:2" ht="15.75" customHeight="1" hidden="1">
      <c r="A808" s="219" t="s">
        <v>635</v>
      </c>
      <c r="B808" s="220">
        <v>0</v>
      </c>
    </row>
    <row r="809" spans="1:2" ht="15.75" customHeight="1" hidden="1">
      <c r="A809" s="219" t="s">
        <v>636</v>
      </c>
      <c r="B809" s="220">
        <v>0</v>
      </c>
    </row>
    <row r="810" spans="1:2" ht="15.75" customHeight="1" hidden="1">
      <c r="A810" s="219" t="s">
        <v>637</v>
      </c>
      <c r="B810" s="220">
        <v>0</v>
      </c>
    </row>
    <row r="811" spans="1:2" ht="15.75" customHeight="1" hidden="1">
      <c r="A811" s="219" t="s">
        <v>638</v>
      </c>
      <c r="B811" s="220">
        <v>0</v>
      </c>
    </row>
    <row r="812" spans="1:8" s="208" customFormat="1" ht="15.75" customHeight="1" hidden="1">
      <c r="A812" s="214" t="s">
        <v>639</v>
      </c>
      <c r="B812" s="215">
        <f>B813</f>
        <v>0</v>
      </c>
      <c r="E812" s="8"/>
      <c r="F812" s="8"/>
      <c r="G812" s="8"/>
      <c r="H812" s="8"/>
    </row>
    <row r="813" spans="1:2" ht="15.75" customHeight="1" hidden="1">
      <c r="A813" s="219" t="s">
        <v>640</v>
      </c>
      <c r="B813" s="220">
        <v>0</v>
      </c>
    </row>
    <row r="814" spans="1:8" s="208" customFormat="1" ht="15.75" customHeight="1" hidden="1">
      <c r="A814" s="214" t="s">
        <v>641</v>
      </c>
      <c r="B814" s="215">
        <f>B815</f>
        <v>0</v>
      </c>
      <c r="E814" s="8"/>
      <c r="F814" s="8"/>
      <c r="G814" s="8"/>
      <c r="H814" s="8"/>
    </row>
    <row r="815" spans="1:2" ht="15.75" customHeight="1" hidden="1">
      <c r="A815" s="219" t="s">
        <v>642</v>
      </c>
      <c r="B815" s="220">
        <v>0</v>
      </c>
    </row>
    <row r="816" spans="1:8" s="208" customFormat="1" ht="15.75" customHeight="1" hidden="1">
      <c r="A816" s="214" t="s">
        <v>643</v>
      </c>
      <c r="B816" s="215">
        <f>SUM(B817:B830)</f>
        <v>0</v>
      </c>
      <c r="E816" s="8"/>
      <c r="F816" s="8"/>
      <c r="G816" s="8"/>
      <c r="H816" s="8"/>
    </row>
    <row r="817" spans="1:2" ht="15.75" customHeight="1" hidden="1">
      <c r="A817" s="219" t="s">
        <v>40</v>
      </c>
      <c r="B817" s="220">
        <v>0</v>
      </c>
    </row>
    <row r="818" spans="1:2" ht="15.75" customHeight="1" hidden="1">
      <c r="A818" s="219" t="s">
        <v>41</v>
      </c>
      <c r="B818" s="220">
        <v>0</v>
      </c>
    </row>
    <row r="819" spans="1:2" ht="15.75" customHeight="1" hidden="1">
      <c r="A819" s="219" t="s">
        <v>42</v>
      </c>
      <c r="B819" s="220">
        <v>0</v>
      </c>
    </row>
    <row r="820" spans="1:2" ht="15.75" customHeight="1" hidden="1">
      <c r="A820" s="219" t="s">
        <v>644</v>
      </c>
      <c r="B820" s="220">
        <v>0</v>
      </c>
    </row>
    <row r="821" spans="1:2" ht="15.75" customHeight="1" hidden="1">
      <c r="A821" s="219" t="s">
        <v>645</v>
      </c>
      <c r="B821" s="220">
        <v>0</v>
      </c>
    </row>
    <row r="822" spans="1:2" ht="15.75" customHeight="1" hidden="1">
      <c r="A822" s="219" t="s">
        <v>646</v>
      </c>
      <c r="B822" s="220">
        <v>0</v>
      </c>
    </row>
    <row r="823" spans="1:2" ht="15.75" customHeight="1" hidden="1">
      <c r="A823" s="219" t="s">
        <v>647</v>
      </c>
      <c r="B823" s="220">
        <v>0</v>
      </c>
    </row>
    <row r="824" spans="1:2" ht="15.75" customHeight="1" hidden="1">
      <c r="A824" s="219" t="s">
        <v>648</v>
      </c>
      <c r="B824" s="220">
        <v>0</v>
      </c>
    </row>
    <row r="825" spans="1:2" ht="15.75" customHeight="1" hidden="1">
      <c r="A825" s="219" t="s">
        <v>649</v>
      </c>
      <c r="B825" s="220">
        <v>0</v>
      </c>
    </row>
    <row r="826" spans="1:2" ht="15.75" customHeight="1" hidden="1">
      <c r="A826" s="219" t="s">
        <v>650</v>
      </c>
      <c r="B826" s="220">
        <v>0</v>
      </c>
    </row>
    <row r="827" spans="1:2" ht="15.75" customHeight="1" hidden="1">
      <c r="A827" s="219" t="s">
        <v>81</v>
      </c>
      <c r="B827" s="220">
        <v>0</v>
      </c>
    </row>
    <row r="828" spans="1:2" ht="15.75" customHeight="1" hidden="1">
      <c r="A828" s="219" t="s">
        <v>651</v>
      </c>
      <c r="B828" s="220">
        <v>0</v>
      </c>
    </row>
    <row r="829" spans="1:2" ht="15.75" customHeight="1" hidden="1">
      <c r="A829" s="219" t="s">
        <v>49</v>
      </c>
      <c r="B829" s="220">
        <v>0</v>
      </c>
    </row>
    <row r="830" spans="1:2" ht="15.75" customHeight="1" hidden="1">
      <c r="A830" s="219" t="s">
        <v>652</v>
      </c>
      <c r="B830" s="220">
        <v>0</v>
      </c>
    </row>
    <row r="831" spans="1:8" s="208" customFormat="1" ht="15.75" customHeight="1" hidden="1">
      <c r="A831" s="214" t="s">
        <v>653</v>
      </c>
      <c r="B831" s="215">
        <f>B832</f>
        <v>0</v>
      </c>
      <c r="E831" s="8"/>
      <c r="F831" s="8"/>
      <c r="G831" s="8"/>
      <c r="H831" s="8"/>
    </row>
    <row r="832" spans="1:2" ht="15.75" customHeight="1" hidden="1">
      <c r="A832" s="219" t="s">
        <v>654</v>
      </c>
      <c r="B832" s="220">
        <v>0</v>
      </c>
    </row>
    <row r="833" spans="1:8" s="208" customFormat="1" ht="15.75" customHeight="1">
      <c r="A833" s="214" t="s">
        <v>655</v>
      </c>
      <c r="B833" s="215">
        <f>SUM(B834,B845,B847,B850,B852,B854)</f>
        <v>3433</v>
      </c>
      <c r="E833" s="8"/>
      <c r="F833" s="8"/>
      <c r="G833" s="8"/>
      <c r="H833" s="8"/>
    </row>
    <row r="834" spans="1:8" s="208" customFormat="1" ht="15.75" customHeight="1">
      <c r="A834" s="214" t="s">
        <v>656</v>
      </c>
      <c r="B834" s="215">
        <f>SUM(B835:B844)</f>
        <v>1798</v>
      </c>
      <c r="E834" s="8"/>
      <c r="F834" s="8"/>
      <c r="G834" s="8"/>
      <c r="H834" s="8"/>
    </row>
    <row r="835" spans="1:8" s="207" customFormat="1" ht="15.75" customHeight="1">
      <c r="A835" s="216" t="s">
        <v>40</v>
      </c>
      <c r="B835" s="217">
        <v>984</v>
      </c>
      <c r="E835" s="4"/>
      <c r="F835" s="4"/>
      <c r="G835" s="4"/>
      <c r="H835" s="4"/>
    </row>
    <row r="836" spans="1:8" s="207" customFormat="1" ht="15.75" customHeight="1" hidden="1">
      <c r="A836" s="216" t="s">
        <v>41</v>
      </c>
      <c r="B836" s="217">
        <v>0</v>
      </c>
      <c r="E836" s="4"/>
      <c r="F836" s="4"/>
      <c r="G836" s="4"/>
      <c r="H836" s="4"/>
    </row>
    <row r="837" spans="1:8" s="207" customFormat="1" ht="15.75" customHeight="1" hidden="1">
      <c r="A837" s="216" t="s">
        <v>42</v>
      </c>
      <c r="B837" s="217">
        <v>0</v>
      </c>
      <c r="E837" s="4"/>
      <c r="F837" s="4"/>
      <c r="G837" s="4"/>
      <c r="H837" s="4"/>
    </row>
    <row r="838" spans="1:8" s="207" customFormat="1" ht="15.75" customHeight="1" hidden="1">
      <c r="A838" s="216" t="s">
        <v>657</v>
      </c>
      <c r="B838" s="217">
        <v>0</v>
      </c>
      <c r="E838" s="4"/>
      <c r="F838" s="4"/>
      <c r="G838" s="4"/>
      <c r="H838" s="4"/>
    </row>
    <row r="839" spans="1:8" s="207" customFormat="1" ht="15.75" customHeight="1" hidden="1">
      <c r="A839" s="216" t="s">
        <v>658</v>
      </c>
      <c r="B839" s="217">
        <v>0</v>
      </c>
      <c r="E839" s="4"/>
      <c r="F839" s="4"/>
      <c r="G839" s="4"/>
      <c r="H839" s="4"/>
    </row>
    <row r="840" spans="1:8" s="207" customFormat="1" ht="15.75" customHeight="1" hidden="1">
      <c r="A840" s="216" t="s">
        <v>659</v>
      </c>
      <c r="B840" s="217">
        <v>0</v>
      </c>
      <c r="E840" s="4"/>
      <c r="F840" s="4"/>
      <c r="G840" s="4"/>
      <c r="H840" s="4"/>
    </row>
    <row r="841" spans="1:8" s="207" customFormat="1" ht="15.75" customHeight="1" hidden="1">
      <c r="A841" s="216" t="s">
        <v>660</v>
      </c>
      <c r="B841" s="217">
        <v>0</v>
      </c>
      <c r="E841" s="4"/>
      <c r="F841" s="4"/>
      <c r="G841" s="4"/>
      <c r="H841" s="4"/>
    </row>
    <row r="842" spans="1:8" s="207" customFormat="1" ht="15.75" customHeight="1" hidden="1">
      <c r="A842" s="216" t="s">
        <v>661</v>
      </c>
      <c r="B842" s="217">
        <v>0</v>
      </c>
      <c r="E842" s="4"/>
      <c r="F842" s="4"/>
      <c r="G842" s="4"/>
      <c r="H842" s="4"/>
    </row>
    <row r="843" spans="1:8" s="207" customFormat="1" ht="15.75" customHeight="1" hidden="1">
      <c r="A843" s="216" t="s">
        <v>662</v>
      </c>
      <c r="B843" s="217">
        <v>0</v>
      </c>
      <c r="E843" s="4"/>
      <c r="F843" s="4"/>
      <c r="G843" s="4"/>
      <c r="H843" s="4"/>
    </row>
    <row r="844" spans="1:8" s="207" customFormat="1" ht="15.75" customHeight="1">
      <c r="A844" s="216" t="s">
        <v>663</v>
      </c>
      <c r="B844" s="217">
        <v>814</v>
      </c>
      <c r="E844" s="4"/>
      <c r="F844" s="4"/>
      <c r="G844" s="4"/>
      <c r="H844" s="4"/>
    </row>
    <row r="845" spans="1:8" s="208" customFormat="1" ht="15.75" customHeight="1" hidden="1">
      <c r="A845" s="214" t="s">
        <v>664</v>
      </c>
      <c r="B845" s="215">
        <f>B846</f>
        <v>0</v>
      </c>
      <c r="E845" s="8"/>
      <c r="F845" s="8"/>
      <c r="G845" s="8"/>
      <c r="H845" s="8"/>
    </row>
    <row r="846" spans="1:8" s="207" customFormat="1" ht="15.75" customHeight="1" hidden="1">
      <c r="A846" s="216" t="s">
        <v>665</v>
      </c>
      <c r="B846" s="217">
        <v>0</v>
      </c>
      <c r="E846" s="4"/>
      <c r="F846" s="4"/>
      <c r="G846" s="4"/>
      <c r="H846" s="4"/>
    </row>
    <row r="847" spans="1:8" s="208" customFormat="1" ht="15.75" customHeight="1">
      <c r="A847" s="214" t="s">
        <v>666</v>
      </c>
      <c r="B847" s="215">
        <f>SUM(B848:B849)</f>
        <v>1400</v>
      </c>
      <c r="E847" s="8"/>
      <c r="F847" s="8"/>
      <c r="G847" s="8"/>
      <c r="H847" s="8"/>
    </row>
    <row r="848" spans="1:8" s="207" customFormat="1" ht="15.75" customHeight="1" hidden="1">
      <c r="A848" s="216" t="s">
        <v>667</v>
      </c>
      <c r="B848" s="217">
        <v>0</v>
      </c>
      <c r="E848" s="4"/>
      <c r="F848" s="4"/>
      <c r="G848" s="4"/>
      <c r="H848" s="4"/>
    </row>
    <row r="849" spans="1:8" s="207" customFormat="1" ht="15.75" customHeight="1">
      <c r="A849" s="216" t="s">
        <v>668</v>
      </c>
      <c r="B849" s="217">
        <v>1400</v>
      </c>
      <c r="E849" s="4"/>
      <c r="F849" s="4"/>
      <c r="G849" s="4"/>
      <c r="H849" s="4"/>
    </row>
    <row r="850" spans="1:8" s="208" customFormat="1" ht="15.75" customHeight="1" hidden="1">
      <c r="A850" s="214" t="s">
        <v>669</v>
      </c>
      <c r="B850" s="215">
        <f>B851</f>
        <v>0</v>
      </c>
      <c r="E850" s="8"/>
      <c r="F850" s="8"/>
      <c r="G850" s="8"/>
      <c r="H850" s="8"/>
    </row>
    <row r="851" spans="1:8" s="207" customFormat="1" ht="15.75" customHeight="1" hidden="1">
      <c r="A851" s="216" t="s">
        <v>670</v>
      </c>
      <c r="B851" s="217">
        <v>0</v>
      </c>
      <c r="E851" s="4"/>
      <c r="F851" s="4"/>
      <c r="G851" s="4"/>
      <c r="H851" s="4"/>
    </row>
    <row r="852" spans="1:8" s="208" customFormat="1" ht="15.75" customHeight="1" hidden="1">
      <c r="A852" s="214" t="s">
        <v>671</v>
      </c>
      <c r="B852" s="215">
        <f>B853</f>
        <v>0</v>
      </c>
      <c r="E852" s="8"/>
      <c r="F852" s="8"/>
      <c r="G852" s="8"/>
      <c r="H852" s="8"/>
    </row>
    <row r="853" spans="1:8" s="207" customFormat="1" ht="15.75" customHeight="1" hidden="1">
      <c r="A853" s="216" t="s">
        <v>672</v>
      </c>
      <c r="B853" s="217">
        <v>0</v>
      </c>
      <c r="E853" s="4"/>
      <c r="F853" s="4"/>
      <c r="G853" s="4"/>
      <c r="H853" s="4"/>
    </row>
    <row r="854" spans="1:8" s="208" customFormat="1" ht="15.75" customHeight="1">
      <c r="A854" s="214" t="s">
        <v>673</v>
      </c>
      <c r="B854" s="215">
        <f>B855</f>
        <v>235</v>
      </c>
      <c r="E854" s="8"/>
      <c r="F854" s="8"/>
      <c r="G854" s="8"/>
      <c r="H854" s="8"/>
    </row>
    <row r="855" spans="1:8" s="207" customFormat="1" ht="15.75" customHeight="1">
      <c r="A855" s="216" t="s">
        <v>674</v>
      </c>
      <c r="B855" s="217">
        <v>235</v>
      </c>
      <c r="E855" s="4"/>
      <c r="F855" s="4"/>
      <c r="G855" s="4"/>
      <c r="H855" s="4"/>
    </row>
    <row r="856" spans="1:8" s="208" customFormat="1" ht="15.75" customHeight="1">
      <c r="A856" s="214" t="s">
        <v>675</v>
      </c>
      <c r="B856" s="215">
        <f>SUM(B857,B882,B907,B933,B944,B955,B961,B968,B975,B978)</f>
        <v>3701</v>
      </c>
      <c r="E856" s="8"/>
      <c r="F856" s="8"/>
      <c r="G856" s="8"/>
      <c r="H856" s="8"/>
    </row>
    <row r="857" spans="1:8" s="208" customFormat="1" ht="15.75" customHeight="1">
      <c r="A857" s="214" t="s">
        <v>676</v>
      </c>
      <c r="B857" s="215">
        <f>SUM(B858:B881)</f>
        <v>452</v>
      </c>
      <c r="E857" s="8"/>
      <c r="F857" s="8"/>
      <c r="G857" s="8"/>
      <c r="H857" s="8"/>
    </row>
    <row r="858" spans="1:8" s="207" customFormat="1" ht="15.75" customHeight="1">
      <c r="A858" s="216" t="s">
        <v>40</v>
      </c>
      <c r="B858" s="217">
        <v>153</v>
      </c>
      <c r="E858" s="4"/>
      <c r="F858" s="4"/>
      <c r="G858" s="4"/>
      <c r="H858" s="4"/>
    </row>
    <row r="859" spans="1:8" s="207" customFormat="1" ht="15.75" customHeight="1" hidden="1">
      <c r="A859" s="216" t="s">
        <v>41</v>
      </c>
      <c r="B859" s="217">
        <v>0</v>
      </c>
      <c r="E859" s="4"/>
      <c r="F859" s="4"/>
      <c r="G859" s="4"/>
      <c r="H859" s="4"/>
    </row>
    <row r="860" spans="1:8" s="207" customFormat="1" ht="15.75" customHeight="1" hidden="1">
      <c r="A860" s="216" t="s">
        <v>42</v>
      </c>
      <c r="B860" s="217">
        <v>0</v>
      </c>
      <c r="E860" s="4"/>
      <c r="F860" s="4"/>
      <c r="G860" s="4"/>
      <c r="H860" s="4"/>
    </row>
    <row r="861" spans="1:8" s="207" customFormat="1" ht="15.75" customHeight="1">
      <c r="A861" s="216" t="s">
        <v>49</v>
      </c>
      <c r="B861" s="217">
        <v>124</v>
      </c>
      <c r="E861" s="4"/>
      <c r="F861" s="4"/>
      <c r="G861" s="4"/>
      <c r="H861" s="4"/>
    </row>
    <row r="862" spans="1:8" s="207" customFormat="1" ht="15.75" customHeight="1" hidden="1">
      <c r="A862" s="216" t="s">
        <v>677</v>
      </c>
      <c r="B862" s="217">
        <v>0</v>
      </c>
      <c r="E862" s="4"/>
      <c r="F862" s="4"/>
      <c r="G862" s="4"/>
      <c r="H862" s="4"/>
    </row>
    <row r="863" spans="1:8" s="207" customFormat="1" ht="15.75" customHeight="1" hidden="1">
      <c r="A863" s="216" t="s">
        <v>678</v>
      </c>
      <c r="B863" s="217">
        <v>0</v>
      </c>
      <c r="E863" s="4"/>
      <c r="F863" s="4"/>
      <c r="G863" s="4"/>
      <c r="H863" s="4"/>
    </row>
    <row r="864" spans="1:8" s="207" customFormat="1" ht="15.75" customHeight="1">
      <c r="A864" s="216" t="s">
        <v>679</v>
      </c>
      <c r="B864" s="217">
        <v>4</v>
      </c>
      <c r="E864" s="4"/>
      <c r="F864" s="4"/>
      <c r="G864" s="4"/>
      <c r="H864" s="4"/>
    </row>
    <row r="865" spans="1:8" s="207" customFormat="1" ht="15.75" customHeight="1" hidden="1">
      <c r="A865" s="216" t="s">
        <v>680</v>
      </c>
      <c r="B865" s="217">
        <v>0</v>
      </c>
      <c r="E865" s="4"/>
      <c r="F865" s="4"/>
      <c r="G865" s="4"/>
      <c r="H865" s="4"/>
    </row>
    <row r="866" spans="1:8" s="207" customFormat="1" ht="15.75" customHeight="1" hidden="1">
      <c r="A866" s="216" t="s">
        <v>681</v>
      </c>
      <c r="B866" s="217">
        <v>0</v>
      </c>
      <c r="E866" s="4"/>
      <c r="F866" s="4"/>
      <c r="G866" s="4"/>
      <c r="H866" s="4"/>
    </row>
    <row r="867" spans="1:8" s="207" customFormat="1" ht="15.75" customHeight="1" hidden="1">
      <c r="A867" s="216" t="s">
        <v>682</v>
      </c>
      <c r="B867" s="217">
        <v>0</v>
      </c>
      <c r="E867" s="4"/>
      <c r="F867" s="4"/>
      <c r="G867" s="4"/>
      <c r="H867" s="4"/>
    </row>
    <row r="868" spans="1:8" s="207" customFormat="1" ht="15.75" customHeight="1" hidden="1">
      <c r="A868" s="216" t="s">
        <v>683</v>
      </c>
      <c r="B868" s="217">
        <v>0</v>
      </c>
      <c r="E868" s="4"/>
      <c r="F868" s="4"/>
      <c r="G868" s="4"/>
      <c r="H868" s="4"/>
    </row>
    <row r="869" spans="1:8" s="207" customFormat="1" ht="15.75" customHeight="1" hidden="1">
      <c r="A869" s="216" t="s">
        <v>684</v>
      </c>
      <c r="B869" s="217">
        <v>0</v>
      </c>
      <c r="E869" s="4"/>
      <c r="F869" s="4"/>
      <c r="G869" s="4"/>
      <c r="H869" s="4"/>
    </row>
    <row r="870" spans="1:8" s="207" customFormat="1" ht="15.75" customHeight="1">
      <c r="A870" s="216" t="s">
        <v>685</v>
      </c>
      <c r="B870" s="217">
        <v>11</v>
      </c>
      <c r="E870" s="4"/>
      <c r="F870" s="4"/>
      <c r="G870" s="4"/>
      <c r="H870" s="4"/>
    </row>
    <row r="871" spans="1:8" s="207" customFormat="1" ht="15.75" customHeight="1" hidden="1">
      <c r="A871" s="216" t="s">
        <v>686</v>
      </c>
      <c r="B871" s="217">
        <v>0</v>
      </c>
      <c r="E871" s="4"/>
      <c r="F871" s="4"/>
      <c r="G871" s="4"/>
      <c r="H871" s="4"/>
    </row>
    <row r="872" spans="1:8" s="207" customFormat="1" ht="15.75" customHeight="1" hidden="1">
      <c r="A872" s="216" t="s">
        <v>687</v>
      </c>
      <c r="B872" s="217">
        <v>0</v>
      </c>
      <c r="E872" s="4"/>
      <c r="F872" s="4"/>
      <c r="G872" s="4"/>
      <c r="H872" s="4"/>
    </row>
    <row r="873" spans="1:8" s="207" customFormat="1" ht="15.75" customHeight="1" hidden="1">
      <c r="A873" s="216" t="s">
        <v>688</v>
      </c>
      <c r="B873" s="217">
        <v>0</v>
      </c>
      <c r="E873" s="4"/>
      <c r="F873" s="4"/>
      <c r="G873" s="4"/>
      <c r="H873" s="4"/>
    </row>
    <row r="874" spans="1:8" s="207" customFormat="1" ht="15.75" customHeight="1" hidden="1">
      <c r="A874" s="216" t="s">
        <v>689</v>
      </c>
      <c r="B874" s="217">
        <v>0</v>
      </c>
      <c r="E874" s="4"/>
      <c r="F874" s="4"/>
      <c r="G874" s="4"/>
      <c r="H874" s="4"/>
    </row>
    <row r="875" spans="1:8" s="207" customFormat="1" ht="15.75" customHeight="1" hidden="1">
      <c r="A875" s="216" t="s">
        <v>690</v>
      </c>
      <c r="B875" s="217">
        <v>0</v>
      </c>
      <c r="E875" s="4"/>
      <c r="F875" s="4"/>
      <c r="G875" s="4"/>
      <c r="H875" s="4"/>
    </row>
    <row r="876" spans="1:8" s="207" customFormat="1" ht="15.75" customHeight="1" hidden="1">
      <c r="A876" s="216" t="s">
        <v>691</v>
      </c>
      <c r="B876" s="217">
        <v>0</v>
      </c>
      <c r="E876" s="4"/>
      <c r="F876" s="4"/>
      <c r="G876" s="4"/>
      <c r="H876" s="4"/>
    </row>
    <row r="877" spans="1:8" s="207" customFormat="1" ht="15.75" customHeight="1" hidden="1">
      <c r="A877" s="216" t="s">
        <v>692</v>
      </c>
      <c r="B877" s="217">
        <v>0</v>
      </c>
      <c r="E877" s="4"/>
      <c r="F877" s="4"/>
      <c r="G877" s="4"/>
      <c r="H877" s="4"/>
    </row>
    <row r="878" spans="1:8" s="207" customFormat="1" ht="15.75" customHeight="1" hidden="1">
      <c r="A878" s="216" t="s">
        <v>693</v>
      </c>
      <c r="B878" s="217">
        <v>0</v>
      </c>
      <c r="E878" s="4"/>
      <c r="F878" s="4"/>
      <c r="G878" s="4"/>
      <c r="H878" s="4"/>
    </row>
    <row r="879" spans="1:8" s="207" customFormat="1" ht="15.75" customHeight="1" hidden="1">
      <c r="A879" s="216" t="s">
        <v>694</v>
      </c>
      <c r="B879" s="217">
        <v>0</v>
      </c>
      <c r="E879" s="4"/>
      <c r="F879" s="4"/>
      <c r="G879" s="4"/>
      <c r="H879" s="4"/>
    </row>
    <row r="880" spans="1:8" s="207" customFormat="1" ht="15.75" customHeight="1">
      <c r="A880" s="216" t="s">
        <v>695</v>
      </c>
      <c r="B880" s="217">
        <v>3</v>
      </c>
      <c r="E880" s="4"/>
      <c r="F880" s="4"/>
      <c r="G880" s="4"/>
      <c r="H880" s="4"/>
    </row>
    <row r="881" spans="1:8" s="207" customFormat="1" ht="15.75" customHeight="1">
      <c r="A881" s="216" t="s">
        <v>696</v>
      </c>
      <c r="B881" s="217">
        <v>157</v>
      </c>
      <c r="E881" s="4"/>
      <c r="F881" s="4"/>
      <c r="G881" s="4"/>
      <c r="H881" s="4"/>
    </row>
    <row r="882" spans="1:8" s="208" customFormat="1" ht="15.75" customHeight="1">
      <c r="A882" s="214" t="s">
        <v>697</v>
      </c>
      <c r="B882" s="215">
        <f>SUM(B883:B906)</f>
        <v>2367</v>
      </c>
      <c r="E882" s="8"/>
      <c r="F882" s="8"/>
      <c r="G882" s="8"/>
      <c r="H882" s="8"/>
    </row>
    <row r="883" spans="1:8" s="207" customFormat="1" ht="15.75" customHeight="1">
      <c r="A883" s="216" t="s">
        <v>40</v>
      </c>
      <c r="B883" s="217">
        <v>112</v>
      </c>
      <c r="E883" s="4"/>
      <c r="F883" s="4"/>
      <c r="G883" s="4"/>
      <c r="H883" s="4"/>
    </row>
    <row r="884" spans="1:8" s="207" customFormat="1" ht="15.75" customHeight="1" hidden="1">
      <c r="A884" s="216" t="s">
        <v>41</v>
      </c>
      <c r="B884" s="217">
        <v>0</v>
      </c>
      <c r="E884" s="4"/>
      <c r="F884" s="4"/>
      <c r="G884" s="4"/>
      <c r="H884" s="4"/>
    </row>
    <row r="885" spans="1:8" s="207" customFormat="1" ht="15.75" customHeight="1" hidden="1">
      <c r="A885" s="216" t="s">
        <v>42</v>
      </c>
      <c r="B885" s="217">
        <v>0</v>
      </c>
      <c r="E885" s="4"/>
      <c r="F885" s="4"/>
      <c r="G885" s="4"/>
      <c r="H885" s="4"/>
    </row>
    <row r="886" spans="1:8" s="207" customFormat="1" ht="15.75" customHeight="1">
      <c r="A886" s="216" t="s">
        <v>698</v>
      </c>
      <c r="B886" s="217">
        <v>85</v>
      </c>
      <c r="E886" s="4"/>
      <c r="F886" s="4"/>
      <c r="G886" s="4"/>
      <c r="H886" s="4"/>
    </row>
    <row r="887" spans="1:8" s="207" customFormat="1" ht="15.75" customHeight="1">
      <c r="A887" s="216" t="s">
        <v>699</v>
      </c>
      <c r="B887" s="217">
        <v>336</v>
      </c>
      <c r="E887" s="4"/>
      <c r="F887" s="4"/>
      <c r="G887" s="4"/>
      <c r="H887" s="4"/>
    </row>
    <row r="888" spans="1:8" s="207" customFormat="1" ht="15.75" customHeight="1" hidden="1">
      <c r="A888" s="216" t="s">
        <v>700</v>
      </c>
      <c r="B888" s="217">
        <v>0</v>
      </c>
      <c r="E888" s="4"/>
      <c r="F888" s="4"/>
      <c r="G888" s="4"/>
      <c r="H888" s="4"/>
    </row>
    <row r="889" spans="1:8" s="207" customFormat="1" ht="15.75" customHeight="1">
      <c r="A889" s="216" t="s">
        <v>701</v>
      </c>
      <c r="B889" s="217">
        <v>15</v>
      </c>
      <c r="E889" s="4"/>
      <c r="F889" s="4"/>
      <c r="G889" s="4"/>
      <c r="H889" s="4"/>
    </row>
    <row r="890" spans="1:8" s="207" customFormat="1" ht="15.75" customHeight="1">
      <c r="A890" s="216" t="s">
        <v>702</v>
      </c>
      <c r="B890" s="217">
        <v>79</v>
      </c>
      <c r="E890" s="4"/>
      <c r="F890" s="4"/>
      <c r="G890" s="4"/>
      <c r="H890" s="4"/>
    </row>
    <row r="891" spans="1:8" s="207" customFormat="1" ht="15.75" customHeight="1">
      <c r="A891" s="216" t="s">
        <v>703</v>
      </c>
      <c r="B891" s="217">
        <v>700</v>
      </c>
      <c r="E891" s="4"/>
      <c r="F891" s="4"/>
      <c r="G891" s="4"/>
      <c r="H891" s="4"/>
    </row>
    <row r="892" spans="1:8" s="207" customFormat="1" ht="15.75" customHeight="1" hidden="1">
      <c r="A892" s="216" t="s">
        <v>704</v>
      </c>
      <c r="B892" s="217">
        <v>0</v>
      </c>
      <c r="E892" s="4"/>
      <c r="F892" s="4"/>
      <c r="G892" s="4"/>
      <c r="H892" s="4"/>
    </row>
    <row r="893" spans="1:8" s="207" customFormat="1" ht="15" customHeight="1" hidden="1">
      <c r="A893" s="216" t="s">
        <v>705</v>
      </c>
      <c r="B893" s="217">
        <v>0</v>
      </c>
      <c r="E893" s="4"/>
      <c r="F893" s="4"/>
      <c r="G893" s="4"/>
      <c r="H893" s="4"/>
    </row>
    <row r="894" spans="1:8" s="207" customFormat="1" ht="15.75" customHeight="1" hidden="1">
      <c r="A894" s="216" t="s">
        <v>706</v>
      </c>
      <c r="B894" s="217">
        <v>0</v>
      </c>
      <c r="E894" s="4"/>
      <c r="F894" s="4"/>
      <c r="G894" s="4"/>
      <c r="H894" s="4"/>
    </row>
    <row r="895" spans="1:8" s="207" customFormat="1" ht="15.75" customHeight="1" hidden="1">
      <c r="A895" s="216" t="s">
        <v>707</v>
      </c>
      <c r="B895" s="217">
        <v>0</v>
      </c>
      <c r="E895" s="4"/>
      <c r="F895" s="4"/>
      <c r="G895" s="4"/>
      <c r="H895" s="4"/>
    </row>
    <row r="896" spans="1:8" s="207" customFormat="1" ht="15.75" customHeight="1" hidden="1">
      <c r="A896" s="216" t="s">
        <v>708</v>
      </c>
      <c r="B896" s="217">
        <v>0</v>
      </c>
      <c r="E896" s="4"/>
      <c r="F896" s="4"/>
      <c r="G896" s="4"/>
      <c r="H896" s="4"/>
    </row>
    <row r="897" spans="1:8" s="207" customFormat="1" ht="15.75" customHeight="1" hidden="1">
      <c r="A897" s="216" t="s">
        <v>709</v>
      </c>
      <c r="B897" s="217">
        <v>0</v>
      </c>
      <c r="E897" s="4"/>
      <c r="F897" s="4"/>
      <c r="G897" s="4"/>
      <c r="H897" s="4"/>
    </row>
    <row r="898" spans="1:8" s="207" customFormat="1" ht="15.75" customHeight="1" hidden="1">
      <c r="A898" s="216" t="s">
        <v>710</v>
      </c>
      <c r="B898" s="217">
        <v>0</v>
      </c>
      <c r="E898" s="4"/>
      <c r="F898" s="4"/>
      <c r="G898" s="4"/>
      <c r="H898" s="4"/>
    </row>
    <row r="899" spans="1:8" s="207" customFormat="1" ht="15.75" customHeight="1" hidden="1">
      <c r="A899" s="216" t="s">
        <v>711</v>
      </c>
      <c r="B899" s="217">
        <v>0</v>
      </c>
      <c r="E899" s="4"/>
      <c r="F899" s="4"/>
      <c r="G899" s="4"/>
      <c r="H899" s="4"/>
    </row>
    <row r="900" spans="1:8" s="207" customFormat="1" ht="15.75" customHeight="1" hidden="1">
      <c r="A900" s="216" t="s">
        <v>712</v>
      </c>
      <c r="B900" s="217">
        <v>0</v>
      </c>
      <c r="E900" s="4"/>
      <c r="F900" s="4"/>
      <c r="G900" s="4"/>
      <c r="H900" s="4"/>
    </row>
    <row r="901" spans="1:8" s="207" customFormat="1" ht="15.75" customHeight="1" hidden="1">
      <c r="A901" s="216" t="s">
        <v>713</v>
      </c>
      <c r="B901" s="217">
        <v>0</v>
      </c>
      <c r="E901" s="4"/>
      <c r="F901" s="4"/>
      <c r="G901" s="4"/>
      <c r="H901" s="4"/>
    </row>
    <row r="902" spans="1:8" s="207" customFormat="1" ht="15.75" customHeight="1" hidden="1">
      <c r="A902" s="216" t="s">
        <v>714</v>
      </c>
      <c r="B902" s="217">
        <v>0</v>
      </c>
      <c r="E902" s="4"/>
      <c r="F902" s="4"/>
      <c r="G902" s="4"/>
      <c r="H902" s="4"/>
    </row>
    <row r="903" spans="1:8" s="207" customFormat="1" ht="15.75" customHeight="1" hidden="1">
      <c r="A903" s="216" t="s">
        <v>715</v>
      </c>
      <c r="B903" s="217">
        <v>0</v>
      </c>
      <c r="E903" s="4"/>
      <c r="F903" s="4"/>
      <c r="G903" s="4"/>
      <c r="H903" s="4"/>
    </row>
    <row r="904" spans="1:8" s="207" customFormat="1" ht="15.75" customHeight="1" hidden="1">
      <c r="A904" s="216" t="s">
        <v>716</v>
      </c>
      <c r="B904" s="217">
        <v>0</v>
      </c>
      <c r="E904" s="4"/>
      <c r="F904" s="4"/>
      <c r="G904" s="4"/>
      <c r="H904" s="4"/>
    </row>
    <row r="905" spans="1:8" s="207" customFormat="1" ht="15.75" customHeight="1" hidden="1">
      <c r="A905" s="216" t="s">
        <v>717</v>
      </c>
      <c r="B905" s="217">
        <v>0</v>
      </c>
      <c r="E905" s="4"/>
      <c r="F905" s="4"/>
      <c r="G905" s="4"/>
      <c r="H905" s="4"/>
    </row>
    <row r="906" spans="1:8" s="207" customFormat="1" ht="15.75" customHeight="1">
      <c r="A906" s="216" t="s">
        <v>718</v>
      </c>
      <c r="B906" s="217">
        <v>1040</v>
      </c>
      <c r="E906" s="4"/>
      <c r="F906" s="4"/>
      <c r="G906" s="4"/>
      <c r="H906" s="4"/>
    </row>
    <row r="907" spans="1:8" s="208" customFormat="1" ht="15.75" customHeight="1">
      <c r="A907" s="214" t="s">
        <v>719</v>
      </c>
      <c r="B907" s="215">
        <f>SUM(B908:B932)</f>
        <v>598</v>
      </c>
      <c r="E907" s="8"/>
      <c r="F907" s="8"/>
      <c r="G907" s="8"/>
      <c r="H907" s="8"/>
    </row>
    <row r="908" spans="1:8" s="207" customFormat="1" ht="15.75" customHeight="1">
      <c r="A908" s="216" t="s">
        <v>40</v>
      </c>
      <c r="B908" s="217">
        <v>82</v>
      </c>
      <c r="E908" s="4"/>
      <c r="F908" s="4"/>
      <c r="G908" s="4"/>
      <c r="H908" s="4"/>
    </row>
    <row r="909" spans="1:8" s="207" customFormat="1" ht="15.75" customHeight="1" hidden="1">
      <c r="A909" s="216" t="s">
        <v>41</v>
      </c>
      <c r="B909" s="217">
        <v>0</v>
      </c>
      <c r="E909" s="4"/>
      <c r="F909" s="4"/>
      <c r="G909" s="4"/>
      <c r="H909" s="4"/>
    </row>
    <row r="910" spans="1:8" s="207" customFormat="1" ht="15.75" customHeight="1" hidden="1">
      <c r="A910" s="216" t="s">
        <v>42</v>
      </c>
      <c r="B910" s="217">
        <v>0</v>
      </c>
      <c r="E910" s="4"/>
      <c r="F910" s="4"/>
      <c r="G910" s="4"/>
      <c r="H910" s="4"/>
    </row>
    <row r="911" spans="1:8" s="207" customFormat="1" ht="15.75" customHeight="1" hidden="1">
      <c r="A911" s="216" t="s">
        <v>720</v>
      </c>
      <c r="B911" s="217">
        <v>0</v>
      </c>
      <c r="E911" s="4"/>
      <c r="F911" s="4"/>
      <c r="G911" s="4"/>
      <c r="H911" s="4"/>
    </row>
    <row r="912" spans="1:8" s="207" customFormat="1" ht="15.75" customHeight="1" hidden="1">
      <c r="A912" s="216" t="s">
        <v>721</v>
      </c>
      <c r="B912" s="217">
        <v>0</v>
      </c>
      <c r="E912" s="4"/>
      <c r="F912" s="4"/>
      <c r="G912" s="4"/>
      <c r="H912" s="4"/>
    </row>
    <row r="913" spans="1:8" s="207" customFormat="1" ht="15.75" customHeight="1" hidden="1">
      <c r="A913" s="216" t="s">
        <v>722</v>
      </c>
      <c r="B913" s="217">
        <v>0</v>
      </c>
      <c r="E913" s="4"/>
      <c r="F913" s="4"/>
      <c r="G913" s="4"/>
      <c r="H913" s="4"/>
    </row>
    <row r="914" spans="1:8" s="207" customFormat="1" ht="15.75" customHeight="1" hidden="1">
      <c r="A914" s="216" t="s">
        <v>723</v>
      </c>
      <c r="B914" s="217">
        <v>0</v>
      </c>
      <c r="E914" s="4"/>
      <c r="F914" s="4"/>
      <c r="G914" s="4"/>
      <c r="H914" s="4"/>
    </row>
    <row r="915" spans="1:8" s="207" customFormat="1" ht="15.75" customHeight="1" hidden="1">
      <c r="A915" s="216" t="s">
        <v>724</v>
      </c>
      <c r="B915" s="217">
        <v>0</v>
      </c>
      <c r="E915" s="4"/>
      <c r="F915" s="4"/>
      <c r="G915" s="4"/>
      <c r="H915" s="4"/>
    </row>
    <row r="916" spans="1:8" s="207" customFormat="1" ht="15.75" customHeight="1" hidden="1">
      <c r="A916" s="216" t="s">
        <v>725</v>
      </c>
      <c r="B916" s="217">
        <v>0</v>
      </c>
      <c r="E916" s="4"/>
      <c r="F916" s="4"/>
      <c r="G916" s="4"/>
      <c r="H916" s="4"/>
    </row>
    <row r="917" spans="1:8" s="207" customFormat="1" ht="15.75" customHeight="1" hidden="1">
      <c r="A917" s="216" t="s">
        <v>726</v>
      </c>
      <c r="B917" s="217">
        <v>0</v>
      </c>
      <c r="E917" s="4"/>
      <c r="F917" s="4"/>
      <c r="G917" s="4"/>
      <c r="H917" s="4"/>
    </row>
    <row r="918" spans="1:8" s="207" customFormat="1" ht="15.75" customHeight="1" hidden="1">
      <c r="A918" s="216" t="s">
        <v>727</v>
      </c>
      <c r="B918" s="217">
        <v>0</v>
      </c>
      <c r="E918" s="4"/>
      <c r="F918" s="4"/>
      <c r="G918" s="4"/>
      <c r="H918" s="4"/>
    </row>
    <row r="919" spans="1:8" s="207" customFormat="1" ht="15.75" customHeight="1" hidden="1">
      <c r="A919" s="216" t="s">
        <v>728</v>
      </c>
      <c r="B919" s="217">
        <v>0</v>
      </c>
      <c r="E919" s="4"/>
      <c r="F919" s="4"/>
      <c r="G919" s="4"/>
      <c r="H919" s="4"/>
    </row>
    <row r="920" spans="1:8" s="207" customFormat="1" ht="15.75" customHeight="1" hidden="1">
      <c r="A920" s="216" t="s">
        <v>729</v>
      </c>
      <c r="B920" s="217">
        <v>0</v>
      </c>
      <c r="E920" s="4"/>
      <c r="F920" s="4"/>
      <c r="G920" s="4"/>
      <c r="H920" s="4"/>
    </row>
    <row r="921" spans="1:8" s="207" customFormat="1" ht="15.75" customHeight="1">
      <c r="A921" s="216" t="s">
        <v>730</v>
      </c>
      <c r="B921" s="217">
        <v>8</v>
      </c>
      <c r="E921" s="4"/>
      <c r="F921" s="4"/>
      <c r="G921" s="4"/>
      <c r="H921" s="4"/>
    </row>
    <row r="922" spans="1:8" s="207" customFormat="1" ht="15.75" customHeight="1">
      <c r="A922" s="216" t="s">
        <v>731</v>
      </c>
      <c r="B922" s="217">
        <v>170</v>
      </c>
      <c r="E922" s="4"/>
      <c r="F922" s="4"/>
      <c r="G922" s="4"/>
      <c r="H922" s="4"/>
    </row>
    <row r="923" spans="1:8" s="207" customFormat="1" ht="15.75" customHeight="1" hidden="1">
      <c r="A923" s="216" t="s">
        <v>732</v>
      </c>
      <c r="B923" s="217">
        <v>0</v>
      </c>
      <c r="E923" s="4"/>
      <c r="F923" s="4"/>
      <c r="G923" s="4"/>
      <c r="H923" s="4"/>
    </row>
    <row r="924" spans="1:8" s="207" customFormat="1" ht="15.75" customHeight="1" hidden="1">
      <c r="A924" s="216" t="s">
        <v>733</v>
      </c>
      <c r="B924" s="217">
        <v>0</v>
      </c>
      <c r="E924" s="4"/>
      <c r="F924" s="4"/>
      <c r="G924" s="4"/>
      <c r="H924" s="4"/>
    </row>
    <row r="925" spans="1:8" s="207" customFormat="1" ht="15.75" customHeight="1" hidden="1">
      <c r="A925" s="216" t="s">
        <v>734</v>
      </c>
      <c r="B925" s="217">
        <v>0</v>
      </c>
      <c r="E925" s="4"/>
      <c r="F925" s="4"/>
      <c r="G925" s="4"/>
      <c r="H925" s="4"/>
    </row>
    <row r="926" spans="1:8" s="207" customFormat="1" ht="15.75" customHeight="1" hidden="1">
      <c r="A926" s="216" t="s">
        <v>735</v>
      </c>
      <c r="B926" s="217">
        <v>0</v>
      </c>
      <c r="E926" s="4"/>
      <c r="F926" s="4"/>
      <c r="G926" s="4"/>
      <c r="H926" s="4"/>
    </row>
    <row r="927" spans="1:8" s="207" customFormat="1" ht="15.75" customHeight="1" hidden="1">
      <c r="A927" s="216" t="s">
        <v>736</v>
      </c>
      <c r="B927" s="217">
        <v>0</v>
      </c>
      <c r="E927" s="4"/>
      <c r="F927" s="4"/>
      <c r="G927" s="4"/>
      <c r="H927" s="4"/>
    </row>
    <row r="928" spans="1:8" s="207" customFormat="1" ht="15.75" customHeight="1" hidden="1">
      <c r="A928" s="216" t="s">
        <v>737</v>
      </c>
      <c r="B928" s="217">
        <v>0</v>
      </c>
      <c r="E928" s="4"/>
      <c r="F928" s="4"/>
      <c r="G928" s="4"/>
      <c r="H928" s="4"/>
    </row>
    <row r="929" spans="1:8" s="207" customFormat="1" ht="15.75" customHeight="1" hidden="1">
      <c r="A929" s="216" t="s">
        <v>710</v>
      </c>
      <c r="B929" s="217">
        <v>0</v>
      </c>
      <c r="E929" s="4"/>
      <c r="F929" s="4"/>
      <c r="G929" s="4"/>
      <c r="H929" s="4"/>
    </row>
    <row r="930" spans="1:8" s="207" customFormat="1" ht="15.75" customHeight="1" hidden="1">
      <c r="A930" s="216" t="s">
        <v>738</v>
      </c>
      <c r="B930" s="217">
        <v>0</v>
      </c>
      <c r="E930" s="4"/>
      <c r="F930" s="4"/>
      <c r="G930" s="4"/>
      <c r="H930" s="4"/>
    </row>
    <row r="931" spans="1:8" s="207" customFormat="1" ht="15.75" customHeight="1" hidden="1">
      <c r="A931" s="216" t="s">
        <v>739</v>
      </c>
      <c r="B931" s="217">
        <v>0</v>
      </c>
      <c r="E931" s="4"/>
      <c r="F931" s="4"/>
      <c r="G931" s="4"/>
      <c r="H931" s="4"/>
    </row>
    <row r="932" spans="1:8" s="207" customFormat="1" ht="15.75" customHeight="1">
      <c r="A932" s="216" t="s">
        <v>740</v>
      </c>
      <c r="B932" s="217">
        <v>338</v>
      </c>
      <c r="E932" s="4"/>
      <c r="F932" s="4"/>
      <c r="G932" s="4"/>
      <c r="H932" s="4"/>
    </row>
    <row r="933" spans="1:8" s="208" customFormat="1" ht="15.75" customHeight="1" hidden="1">
      <c r="A933" s="214" t="s">
        <v>741</v>
      </c>
      <c r="B933" s="215">
        <f>SUM(B934:B943)</f>
        <v>0</v>
      </c>
      <c r="E933" s="8"/>
      <c r="F933" s="8"/>
      <c r="G933" s="8"/>
      <c r="H933" s="8"/>
    </row>
    <row r="934" spans="1:2" ht="15.75" customHeight="1" hidden="1">
      <c r="A934" s="219" t="s">
        <v>40</v>
      </c>
      <c r="B934" s="220">
        <v>0</v>
      </c>
    </row>
    <row r="935" spans="1:2" ht="15.75" customHeight="1" hidden="1">
      <c r="A935" s="219" t="s">
        <v>41</v>
      </c>
      <c r="B935" s="220">
        <v>0</v>
      </c>
    </row>
    <row r="936" spans="1:2" ht="15.75" customHeight="1" hidden="1">
      <c r="A936" s="219" t="s">
        <v>42</v>
      </c>
      <c r="B936" s="220">
        <v>0</v>
      </c>
    </row>
    <row r="937" spans="1:2" ht="15.75" customHeight="1" hidden="1">
      <c r="A937" s="219" t="s">
        <v>742</v>
      </c>
      <c r="B937" s="220">
        <v>0</v>
      </c>
    </row>
    <row r="938" spans="1:2" ht="15.75" customHeight="1" hidden="1">
      <c r="A938" s="219" t="s">
        <v>743</v>
      </c>
      <c r="B938" s="220">
        <v>0</v>
      </c>
    </row>
    <row r="939" spans="1:2" ht="15.75" customHeight="1" hidden="1">
      <c r="A939" s="219" t="s">
        <v>744</v>
      </c>
      <c r="B939" s="220">
        <v>0</v>
      </c>
    </row>
    <row r="940" spans="1:2" ht="15.75" customHeight="1" hidden="1">
      <c r="A940" s="219" t="s">
        <v>745</v>
      </c>
      <c r="B940" s="220">
        <v>0</v>
      </c>
    </row>
    <row r="941" spans="1:2" ht="15.75" customHeight="1" hidden="1">
      <c r="A941" s="219" t="s">
        <v>746</v>
      </c>
      <c r="B941" s="220">
        <v>0</v>
      </c>
    </row>
    <row r="942" spans="1:2" ht="15.75" customHeight="1" hidden="1">
      <c r="A942" s="219" t="s">
        <v>747</v>
      </c>
      <c r="B942" s="220">
        <v>0</v>
      </c>
    </row>
    <row r="943" spans="1:2" ht="15.75" customHeight="1" hidden="1">
      <c r="A943" s="219" t="s">
        <v>748</v>
      </c>
      <c r="B943" s="220">
        <v>0</v>
      </c>
    </row>
    <row r="944" spans="1:8" s="208" customFormat="1" ht="15.75" customHeight="1">
      <c r="A944" s="214" t="s">
        <v>749</v>
      </c>
      <c r="B944" s="215">
        <f>SUM(B945:B954)</f>
        <v>1</v>
      </c>
      <c r="E944" s="8"/>
      <c r="F944" s="8"/>
      <c r="G944" s="8"/>
      <c r="H944" s="8"/>
    </row>
    <row r="945" spans="1:8" s="207" customFormat="1" ht="15.75" customHeight="1" hidden="1">
      <c r="A945" s="216" t="s">
        <v>40</v>
      </c>
      <c r="B945" s="217">
        <v>0</v>
      </c>
      <c r="E945" s="4"/>
      <c r="F945" s="4"/>
      <c r="G945" s="4"/>
      <c r="H945" s="4"/>
    </row>
    <row r="946" spans="1:8" s="207" customFormat="1" ht="15.75" customHeight="1" hidden="1">
      <c r="A946" s="216" t="s">
        <v>41</v>
      </c>
      <c r="B946" s="217">
        <v>0</v>
      </c>
      <c r="E946" s="4"/>
      <c r="F946" s="4"/>
      <c r="G946" s="4"/>
      <c r="H946" s="4"/>
    </row>
    <row r="947" spans="1:8" s="207" customFormat="1" ht="15.75" customHeight="1" hidden="1">
      <c r="A947" s="216" t="s">
        <v>42</v>
      </c>
      <c r="B947" s="217">
        <v>0</v>
      </c>
      <c r="E947" s="4"/>
      <c r="F947" s="4"/>
      <c r="G947" s="4"/>
      <c r="H947" s="4"/>
    </row>
    <row r="948" spans="1:8" s="207" customFormat="1" ht="15.75" customHeight="1" hidden="1">
      <c r="A948" s="216" t="s">
        <v>750</v>
      </c>
      <c r="B948" s="217">
        <v>0</v>
      </c>
      <c r="E948" s="4"/>
      <c r="F948" s="4"/>
      <c r="G948" s="4"/>
      <c r="H948" s="4"/>
    </row>
    <row r="949" spans="1:8" s="207" customFormat="1" ht="15.75" customHeight="1" hidden="1">
      <c r="A949" s="216" t="s">
        <v>751</v>
      </c>
      <c r="B949" s="217">
        <v>0</v>
      </c>
      <c r="E949" s="4"/>
      <c r="F949" s="4"/>
      <c r="G949" s="4"/>
      <c r="H949" s="4"/>
    </row>
    <row r="950" spans="1:8" s="207" customFormat="1" ht="15.75" customHeight="1">
      <c r="A950" s="216" t="s">
        <v>752</v>
      </c>
      <c r="B950" s="217">
        <v>1</v>
      </c>
      <c r="E950" s="4"/>
      <c r="F950" s="4"/>
      <c r="G950" s="4"/>
      <c r="H950" s="4"/>
    </row>
    <row r="951" spans="1:8" s="207" customFormat="1" ht="15.75" customHeight="1" hidden="1">
      <c r="A951" s="216" t="s">
        <v>753</v>
      </c>
      <c r="B951" s="217">
        <v>0</v>
      </c>
      <c r="E951" s="4"/>
      <c r="F951" s="4"/>
      <c r="G951" s="4"/>
      <c r="H951" s="4"/>
    </row>
    <row r="952" spans="1:8" s="207" customFormat="1" ht="15.75" customHeight="1" hidden="1">
      <c r="A952" s="216" t="s">
        <v>754</v>
      </c>
      <c r="B952" s="217">
        <v>0</v>
      </c>
      <c r="E952" s="4"/>
      <c r="F952" s="4"/>
      <c r="G952" s="4"/>
      <c r="H952" s="4"/>
    </row>
    <row r="953" spans="1:8" s="207" customFormat="1" ht="15.75" customHeight="1" hidden="1">
      <c r="A953" s="216" t="s">
        <v>755</v>
      </c>
      <c r="B953" s="217">
        <v>0</v>
      </c>
      <c r="E953" s="4"/>
      <c r="F953" s="4"/>
      <c r="G953" s="4"/>
      <c r="H953" s="4"/>
    </row>
    <row r="954" spans="1:8" s="207" customFormat="1" ht="15.75" customHeight="1" hidden="1">
      <c r="A954" s="216" t="s">
        <v>756</v>
      </c>
      <c r="B954" s="217">
        <v>0</v>
      </c>
      <c r="E954" s="4"/>
      <c r="F954" s="4"/>
      <c r="G954" s="4"/>
      <c r="H954" s="4"/>
    </row>
    <row r="955" spans="1:8" s="208" customFormat="1" ht="15.75" customHeight="1" hidden="1">
      <c r="A955" s="214" t="s">
        <v>757</v>
      </c>
      <c r="B955" s="215">
        <f>SUM(B956:B960)</f>
        <v>0</v>
      </c>
      <c r="E955" s="8"/>
      <c r="F955" s="8"/>
      <c r="G955" s="8"/>
      <c r="H955" s="8"/>
    </row>
    <row r="956" spans="1:8" s="207" customFormat="1" ht="15.75" customHeight="1" hidden="1">
      <c r="A956" s="216" t="s">
        <v>334</v>
      </c>
      <c r="B956" s="217">
        <v>0</v>
      </c>
      <c r="E956" s="4"/>
      <c r="F956" s="4"/>
      <c r="G956" s="4"/>
      <c r="H956" s="4"/>
    </row>
    <row r="957" spans="1:8" s="207" customFormat="1" ht="15.75" customHeight="1" hidden="1">
      <c r="A957" s="216" t="s">
        <v>758</v>
      </c>
      <c r="B957" s="217">
        <v>0</v>
      </c>
      <c r="E957" s="4"/>
      <c r="F957" s="4"/>
      <c r="G957" s="4"/>
      <c r="H957" s="4"/>
    </row>
    <row r="958" spans="1:8" s="207" customFormat="1" ht="15.75" customHeight="1" hidden="1">
      <c r="A958" s="216" t="s">
        <v>759</v>
      </c>
      <c r="B958" s="217">
        <v>0</v>
      </c>
      <c r="E958" s="4"/>
      <c r="F958" s="4"/>
      <c r="G958" s="4"/>
      <c r="H958" s="4"/>
    </row>
    <row r="959" spans="1:8" s="207" customFormat="1" ht="15.75" customHeight="1" hidden="1">
      <c r="A959" s="216" t="s">
        <v>760</v>
      </c>
      <c r="B959" s="217">
        <v>0</v>
      </c>
      <c r="E959" s="4"/>
      <c r="F959" s="4"/>
      <c r="G959" s="4"/>
      <c r="H959" s="4"/>
    </row>
    <row r="960" spans="1:8" s="207" customFormat="1" ht="15.75" customHeight="1" hidden="1">
      <c r="A960" s="216" t="s">
        <v>761</v>
      </c>
      <c r="B960" s="217">
        <v>0</v>
      </c>
      <c r="E960" s="4"/>
      <c r="F960" s="4"/>
      <c r="G960" s="4"/>
      <c r="H960" s="4"/>
    </row>
    <row r="961" spans="1:8" s="208" customFormat="1" ht="15.75" customHeight="1">
      <c r="A961" s="214" t="s">
        <v>762</v>
      </c>
      <c r="B961" s="215">
        <f>SUM(B962:B967)</f>
        <v>282</v>
      </c>
      <c r="E961" s="8"/>
      <c r="F961" s="8"/>
      <c r="G961" s="8"/>
      <c r="H961" s="8"/>
    </row>
    <row r="962" spans="1:8" s="207" customFormat="1" ht="15.75" customHeight="1">
      <c r="A962" s="216" t="s">
        <v>763</v>
      </c>
      <c r="B962" s="217">
        <v>80</v>
      </c>
      <c r="E962" s="4"/>
      <c r="F962" s="4"/>
      <c r="G962" s="4"/>
      <c r="H962" s="4"/>
    </row>
    <row r="963" spans="1:8" s="207" customFormat="1" ht="15.75" customHeight="1" hidden="1">
      <c r="A963" s="216" t="s">
        <v>764</v>
      </c>
      <c r="B963" s="217">
        <v>0</v>
      </c>
      <c r="E963" s="4"/>
      <c r="F963" s="4"/>
      <c r="G963" s="4"/>
      <c r="H963" s="4"/>
    </row>
    <row r="964" spans="1:8" s="207" customFormat="1" ht="15.75" customHeight="1">
      <c r="A964" s="216" t="s">
        <v>765</v>
      </c>
      <c r="B964" s="217">
        <v>92</v>
      </c>
      <c r="E964" s="4"/>
      <c r="F964" s="4"/>
      <c r="G964" s="4"/>
      <c r="H964" s="4"/>
    </row>
    <row r="965" spans="1:8" s="207" customFormat="1" ht="15.75" customHeight="1">
      <c r="A965" s="216" t="s">
        <v>766</v>
      </c>
      <c r="B965" s="217">
        <v>110</v>
      </c>
      <c r="E965" s="4"/>
      <c r="F965" s="4"/>
      <c r="G965" s="4"/>
      <c r="H965" s="4"/>
    </row>
    <row r="966" spans="1:8" s="207" customFormat="1" ht="15.75" customHeight="1" hidden="1">
      <c r="A966" s="216" t="s">
        <v>767</v>
      </c>
      <c r="B966" s="217">
        <v>0</v>
      </c>
      <c r="E966" s="4"/>
      <c r="F966" s="4"/>
      <c r="G966" s="4"/>
      <c r="H966" s="4"/>
    </row>
    <row r="967" spans="1:8" s="207" customFormat="1" ht="15.75" customHeight="1" hidden="1">
      <c r="A967" s="216" t="s">
        <v>768</v>
      </c>
      <c r="B967" s="217">
        <v>0</v>
      </c>
      <c r="E967" s="4"/>
      <c r="F967" s="4"/>
      <c r="G967" s="4"/>
      <c r="H967" s="4"/>
    </row>
    <row r="968" spans="1:8" s="208" customFormat="1" ht="15.75" customHeight="1">
      <c r="A968" s="214" t="s">
        <v>769</v>
      </c>
      <c r="B968" s="215">
        <f>SUM(B969:B974)</f>
        <v>1</v>
      </c>
      <c r="E968" s="8"/>
      <c r="F968" s="8"/>
      <c r="G968" s="8"/>
      <c r="H968" s="8"/>
    </row>
    <row r="969" spans="1:8" s="207" customFormat="1" ht="15.75" customHeight="1" hidden="1">
      <c r="A969" s="216" t="s">
        <v>770</v>
      </c>
      <c r="B969" s="217">
        <v>0</v>
      </c>
      <c r="E969" s="4"/>
      <c r="F969" s="4"/>
      <c r="G969" s="4"/>
      <c r="H969" s="4"/>
    </row>
    <row r="970" spans="1:8" s="207" customFormat="1" ht="15.75" customHeight="1" hidden="1">
      <c r="A970" s="216" t="s">
        <v>771</v>
      </c>
      <c r="B970" s="217">
        <v>0</v>
      </c>
      <c r="E970" s="4"/>
      <c r="F970" s="4"/>
      <c r="G970" s="4"/>
      <c r="H970" s="4"/>
    </row>
    <row r="971" spans="1:8" s="207" customFormat="1" ht="15.75" customHeight="1">
      <c r="A971" s="216" t="s">
        <v>772</v>
      </c>
      <c r="B971" s="217">
        <v>1</v>
      </c>
      <c r="E971" s="4"/>
      <c r="F971" s="4"/>
      <c r="G971" s="4"/>
      <c r="H971" s="4"/>
    </row>
    <row r="972" spans="1:8" s="207" customFormat="1" ht="15.75" customHeight="1" hidden="1">
      <c r="A972" s="216" t="s">
        <v>773</v>
      </c>
      <c r="B972" s="217">
        <v>0</v>
      </c>
      <c r="E972" s="4"/>
      <c r="F972" s="4"/>
      <c r="G972" s="4"/>
      <c r="H972" s="4"/>
    </row>
    <row r="973" spans="1:8" s="207" customFormat="1" ht="15.75" customHeight="1" hidden="1">
      <c r="A973" s="216" t="s">
        <v>774</v>
      </c>
      <c r="B973" s="217">
        <v>0</v>
      </c>
      <c r="E973" s="4"/>
      <c r="F973" s="4"/>
      <c r="G973" s="4"/>
      <c r="H973" s="4"/>
    </row>
    <row r="974" spans="1:8" s="207" customFormat="1" ht="15.75" customHeight="1" hidden="1">
      <c r="A974" s="216" t="s">
        <v>775</v>
      </c>
      <c r="B974" s="217">
        <v>0</v>
      </c>
      <c r="E974" s="4"/>
      <c r="F974" s="4"/>
      <c r="G974" s="4"/>
      <c r="H974" s="4"/>
    </row>
    <row r="975" spans="1:8" s="208" customFormat="1" ht="15.75" customHeight="1" hidden="1">
      <c r="A975" s="214" t="s">
        <v>776</v>
      </c>
      <c r="B975" s="215">
        <f>SUM(B976:B977)</f>
        <v>0</v>
      </c>
      <c r="E975" s="8"/>
      <c r="F975" s="8"/>
      <c r="G975" s="8"/>
      <c r="H975" s="8"/>
    </row>
    <row r="976" spans="1:2" ht="15.75" customHeight="1" hidden="1">
      <c r="A976" s="219" t="s">
        <v>777</v>
      </c>
      <c r="B976" s="220">
        <v>0</v>
      </c>
    </row>
    <row r="977" spans="1:2" ht="15.75" customHeight="1" hidden="1">
      <c r="A977" s="219" t="s">
        <v>778</v>
      </c>
      <c r="B977" s="220">
        <v>0</v>
      </c>
    </row>
    <row r="978" spans="1:8" s="208" customFormat="1" ht="15" customHeight="1" hidden="1">
      <c r="A978" s="214" t="s">
        <v>779</v>
      </c>
      <c r="B978" s="215">
        <f>B979+B980</f>
        <v>0</v>
      </c>
      <c r="E978" s="8"/>
      <c r="F978" s="8"/>
      <c r="G978" s="8"/>
      <c r="H978" s="8"/>
    </row>
    <row r="979" spans="1:2" ht="15.75" customHeight="1" hidden="1">
      <c r="A979" s="219" t="s">
        <v>780</v>
      </c>
      <c r="B979" s="220">
        <v>0</v>
      </c>
    </row>
    <row r="980" spans="1:2" ht="15.75" customHeight="1" hidden="1">
      <c r="A980" s="219" t="s">
        <v>781</v>
      </c>
      <c r="B980" s="220">
        <v>0</v>
      </c>
    </row>
    <row r="981" spans="1:8" s="208" customFormat="1" ht="15.75" customHeight="1">
      <c r="A981" s="214" t="s">
        <v>782</v>
      </c>
      <c r="B981" s="215">
        <f>SUM(B982,B1005,B1015,B1025,B1030,B1037,B1042)</f>
        <v>585</v>
      </c>
      <c r="E981" s="8"/>
      <c r="F981" s="8"/>
      <c r="G981" s="8"/>
      <c r="H981" s="8"/>
    </row>
    <row r="982" spans="1:8" s="208" customFormat="1" ht="15.75" customHeight="1">
      <c r="A982" s="214" t="s">
        <v>783</v>
      </c>
      <c r="B982" s="215">
        <f>SUM(B983:B1004)</f>
        <v>473</v>
      </c>
      <c r="E982" s="8"/>
      <c r="F982" s="8"/>
      <c r="G982" s="8"/>
      <c r="H982" s="8"/>
    </row>
    <row r="983" spans="1:8" s="207" customFormat="1" ht="15.75" customHeight="1">
      <c r="A983" s="216" t="s">
        <v>40</v>
      </c>
      <c r="B983" s="217">
        <v>137</v>
      </c>
      <c r="E983" s="4"/>
      <c r="F983" s="4"/>
      <c r="G983" s="4"/>
      <c r="H983" s="4"/>
    </row>
    <row r="984" spans="1:8" s="207" customFormat="1" ht="15.75" customHeight="1" hidden="1">
      <c r="A984" s="216" t="s">
        <v>41</v>
      </c>
      <c r="B984" s="217">
        <v>0</v>
      </c>
      <c r="E984" s="4"/>
      <c r="F984" s="4"/>
      <c r="G984" s="4"/>
      <c r="H984" s="4"/>
    </row>
    <row r="985" spans="1:8" s="207" customFormat="1" ht="15.75" customHeight="1" hidden="1">
      <c r="A985" s="216" t="s">
        <v>42</v>
      </c>
      <c r="B985" s="217">
        <v>0</v>
      </c>
      <c r="E985" s="4"/>
      <c r="F985" s="4"/>
      <c r="G985" s="4"/>
      <c r="H985" s="4"/>
    </row>
    <row r="986" spans="1:8" s="207" customFormat="1" ht="15.75" customHeight="1" hidden="1">
      <c r="A986" s="216" t="s">
        <v>784</v>
      </c>
      <c r="B986" s="217">
        <v>0</v>
      </c>
      <c r="E986" s="4"/>
      <c r="F986" s="4"/>
      <c r="G986" s="4"/>
      <c r="H986" s="4"/>
    </row>
    <row r="987" spans="1:8" s="207" customFormat="1" ht="15.75" customHeight="1" hidden="1">
      <c r="A987" s="216" t="s">
        <v>785</v>
      </c>
      <c r="B987" s="217">
        <v>0</v>
      </c>
      <c r="E987" s="4"/>
      <c r="F987" s="4"/>
      <c r="G987" s="4"/>
      <c r="H987" s="4"/>
    </row>
    <row r="988" spans="1:8" s="207" customFormat="1" ht="15.75" customHeight="1" hidden="1">
      <c r="A988" s="216" t="s">
        <v>786</v>
      </c>
      <c r="B988" s="217">
        <v>0</v>
      </c>
      <c r="E988" s="4"/>
      <c r="F988" s="4"/>
      <c r="G988" s="4"/>
      <c r="H988" s="4"/>
    </row>
    <row r="989" spans="1:8" s="207" customFormat="1" ht="15.75" customHeight="1" hidden="1">
      <c r="A989" s="216" t="s">
        <v>787</v>
      </c>
      <c r="B989" s="217">
        <v>0</v>
      </c>
      <c r="E989" s="4"/>
      <c r="F989" s="4"/>
      <c r="G989" s="4"/>
      <c r="H989" s="4"/>
    </row>
    <row r="990" spans="1:8" s="207" customFormat="1" ht="15.75" customHeight="1" hidden="1">
      <c r="A990" s="216" t="s">
        <v>788</v>
      </c>
      <c r="B990" s="217">
        <v>0</v>
      </c>
      <c r="E990" s="4"/>
      <c r="F990" s="4"/>
      <c r="G990" s="4"/>
      <c r="H990" s="4"/>
    </row>
    <row r="991" spans="1:8" s="207" customFormat="1" ht="15.75" customHeight="1" hidden="1">
      <c r="A991" s="216" t="s">
        <v>789</v>
      </c>
      <c r="B991" s="217">
        <v>0</v>
      </c>
      <c r="E991" s="4"/>
      <c r="F991" s="4"/>
      <c r="G991" s="4"/>
      <c r="H991" s="4"/>
    </row>
    <row r="992" spans="1:8" s="207" customFormat="1" ht="15.75" customHeight="1" hidden="1">
      <c r="A992" s="216" t="s">
        <v>790</v>
      </c>
      <c r="B992" s="217">
        <v>0</v>
      </c>
      <c r="E992" s="4"/>
      <c r="F992" s="4"/>
      <c r="G992" s="4"/>
      <c r="H992" s="4"/>
    </row>
    <row r="993" spans="1:8" s="207" customFormat="1" ht="15.75" customHeight="1" hidden="1">
      <c r="A993" s="216" t="s">
        <v>791</v>
      </c>
      <c r="B993" s="217">
        <v>0</v>
      </c>
      <c r="E993" s="4"/>
      <c r="F993" s="4"/>
      <c r="G993" s="4"/>
      <c r="H993" s="4"/>
    </row>
    <row r="994" spans="1:8" s="207" customFormat="1" ht="15.75" customHeight="1" hidden="1">
      <c r="A994" s="216" t="s">
        <v>792</v>
      </c>
      <c r="B994" s="217">
        <v>0</v>
      </c>
      <c r="E994" s="4"/>
      <c r="F994" s="4"/>
      <c r="G994" s="4"/>
      <c r="H994" s="4"/>
    </row>
    <row r="995" spans="1:8" s="207" customFormat="1" ht="15.75" customHeight="1" hidden="1">
      <c r="A995" s="216" t="s">
        <v>793</v>
      </c>
      <c r="B995" s="217">
        <v>0</v>
      </c>
      <c r="E995" s="4"/>
      <c r="F995" s="4"/>
      <c r="G995" s="4"/>
      <c r="H995" s="4"/>
    </row>
    <row r="996" spans="1:8" s="207" customFormat="1" ht="15.75" customHeight="1" hidden="1">
      <c r="A996" s="216" t="s">
        <v>794</v>
      </c>
      <c r="B996" s="217">
        <v>0</v>
      </c>
      <c r="E996" s="4"/>
      <c r="F996" s="4"/>
      <c r="G996" s="4"/>
      <c r="H996" s="4"/>
    </row>
    <row r="997" spans="1:8" s="207" customFormat="1" ht="15.75" customHeight="1" hidden="1">
      <c r="A997" s="216" t="s">
        <v>795</v>
      </c>
      <c r="B997" s="217">
        <v>0</v>
      </c>
      <c r="E997" s="4"/>
      <c r="F997" s="4"/>
      <c r="G997" s="4"/>
      <c r="H997" s="4"/>
    </row>
    <row r="998" spans="1:8" s="207" customFormat="1" ht="15.75" customHeight="1" hidden="1">
      <c r="A998" s="216" t="s">
        <v>796</v>
      </c>
      <c r="B998" s="217">
        <v>0</v>
      </c>
      <c r="E998" s="4"/>
      <c r="F998" s="4"/>
      <c r="G998" s="4"/>
      <c r="H998" s="4"/>
    </row>
    <row r="999" spans="1:8" s="207" customFormat="1" ht="15.75" customHeight="1" hidden="1">
      <c r="A999" s="216" t="s">
        <v>797</v>
      </c>
      <c r="B999" s="217">
        <v>0</v>
      </c>
      <c r="E999" s="4"/>
      <c r="F999" s="4"/>
      <c r="G999" s="4"/>
      <c r="H999" s="4"/>
    </row>
    <row r="1000" spans="1:8" s="207" customFormat="1" ht="15.75" customHeight="1" hidden="1">
      <c r="A1000" s="216" t="s">
        <v>798</v>
      </c>
      <c r="B1000" s="217">
        <v>0</v>
      </c>
      <c r="E1000" s="4"/>
      <c r="F1000" s="4"/>
      <c r="G1000" s="4"/>
      <c r="H1000" s="4"/>
    </row>
    <row r="1001" spans="1:8" s="207" customFormat="1" ht="15.75" customHeight="1" hidden="1">
      <c r="A1001" s="216" t="s">
        <v>799</v>
      </c>
      <c r="B1001" s="217">
        <v>0</v>
      </c>
      <c r="E1001" s="4"/>
      <c r="F1001" s="4"/>
      <c r="G1001" s="4"/>
      <c r="H1001" s="4"/>
    </row>
    <row r="1002" spans="1:8" s="207" customFormat="1" ht="15.75" customHeight="1" hidden="1">
      <c r="A1002" s="216" t="s">
        <v>800</v>
      </c>
      <c r="B1002" s="217">
        <v>0</v>
      </c>
      <c r="E1002" s="4"/>
      <c r="F1002" s="4"/>
      <c r="G1002" s="4"/>
      <c r="H1002" s="4"/>
    </row>
    <row r="1003" spans="1:8" s="207" customFormat="1" ht="15.75" customHeight="1" hidden="1">
      <c r="A1003" s="216" t="s">
        <v>801</v>
      </c>
      <c r="B1003" s="217">
        <v>0</v>
      </c>
      <c r="E1003" s="4"/>
      <c r="F1003" s="4"/>
      <c r="G1003" s="4"/>
      <c r="H1003" s="4"/>
    </row>
    <row r="1004" spans="1:8" s="207" customFormat="1" ht="15.75" customHeight="1">
      <c r="A1004" s="216" t="s">
        <v>802</v>
      </c>
      <c r="B1004" s="217">
        <v>336</v>
      </c>
      <c r="E1004" s="4"/>
      <c r="F1004" s="4"/>
      <c r="G1004" s="4"/>
      <c r="H1004" s="4"/>
    </row>
    <row r="1005" spans="1:8" s="208" customFormat="1" ht="15.75" customHeight="1" hidden="1">
      <c r="A1005" s="214" t="s">
        <v>803</v>
      </c>
      <c r="B1005" s="215">
        <f>SUM(B1006:B1014)</f>
        <v>0</v>
      </c>
      <c r="E1005" s="8"/>
      <c r="F1005" s="8"/>
      <c r="G1005" s="8"/>
      <c r="H1005" s="8"/>
    </row>
    <row r="1006" spans="1:2" ht="15.75" customHeight="1" hidden="1">
      <c r="A1006" s="219" t="s">
        <v>40</v>
      </c>
      <c r="B1006" s="220">
        <v>0</v>
      </c>
    </row>
    <row r="1007" spans="1:2" ht="15.75" customHeight="1" hidden="1">
      <c r="A1007" s="219" t="s">
        <v>41</v>
      </c>
      <c r="B1007" s="220">
        <v>0</v>
      </c>
    </row>
    <row r="1008" spans="1:2" ht="15.75" customHeight="1" hidden="1">
      <c r="A1008" s="219" t="s">
        <v>42</v>
      </c>
      <c r="B1008" s="220">
        <v>0</v>
      </c>
    </row>
    <row r="1009" spans="1:2" ht="15.75" customHeight="1" hidden="1">
      <c r="A1009" s="219" t="s">
        <v>804</v>
      </c>
      <c r="B1009" s="220">
        <v>0</v>
      </c>
    </row>
    <row r="1010" spans="1:2" ht="15.75" customHeight="1" hidden="1">
      <c r="A1010" s="219" t="s">
        <v>805</v>
      </c>
      <c r="B1010" s="220">
        <v>0</v>
      </c>
    </row>
    <row r="1011" spans="1:2" ht="15.75" customHeight="1" hidden="1">
      <c r="A1011" s="219" t="s">
        <v>806</v>
      </c>
      <c r="B1011" s="220">
        <v>0</v>
      </c>
    </row>
    <row r="1012" spans="1:2" ht="15.75" customHeight="1" hidden="1">
      <c r="A1012" s="219" t="s">
        <v>807</v>
      </c>
      <c r="B1012" s="220">
        <v>0</v>
      </c>
    </row>
    <row r="1013" spans="1:2" ht="15.75" customHeight="1" hidden="1">
      <c r="A1013" s="219" t="s">
        <v>808</v>
      </c>
      <c r="B1013" s="220">
        <v>0</v>
      </c>
    </row>
    <row r="1014" spans="1:2" ht="15.75" customHeight="1" hidden="1">
      <c r="A1014" s="219" t="s">
        <v>809</v>
      </c>
      <c r="B1014" s="220">
        <v>0</v>
      </c>
    </row>
    <row r="1015" spans="1:8" s="208" customFormat="1" ht="15.75" customHeight="1" hidden="1">
      <c r="A1015" s="214" t="s">
        <v>810</v>
      </c>
      <c r="B1015" s="215">
        <f>SUM(B1016:B1024)</f>
        <v>0</v>
      </c>
      <c r="E1015" s="8"/>
      <c r="F1015" s="8"/>
      <c r="G1015" s="8"/>
      <c r="H1015" s="8"/>
    </row>
    <row r="1016" spans="1:2" ht="15.75" customHeight="1" hidden="1">
      <c r="A1016" s="219" t="s">
        <v>40</v>
      </c>
      <c r="B1016" s="220">
        <v>0</v>
      </c>
    </row>
    <row r="1017" spans="1:2" ht="15.75" customHeight="1" hidden="1">
      <c r="A1017" s="219" t="s">
        <v>41</v>
      </c>
      <c r="B1017" s="220">
        <v>0</v>
      </c>
    </row>
    <row r="1018" spans="1:2" ht="15.75" customHeight="1" hidden="1">
      <c r="A1018" s="219" t="s">
        <v>42</v>
      </c>
      <c r="B1018" s="220">
        <v>0</v>
      </c>
    </row>
    <row r="1019" spans="1:2" ht="15.75" customHeight="1" hidden="1">
      <c r="A1019" s="219" t="s">
        <v>811</v>
      </c>
      <c r="B1019" s="220">
        <v>0</v>
      </c>
    </row>
    <row r="1020" spans="1:2" ht="15.75" customHeight="1" hidden="1">
      <c r="A1020" s="219" t="s">
        <v>812</v>
      </c>
      <c r="B1020" s="220">
        <v>0</v>
      </c>
    </row>
    <row r="1021" spans="1:2" ht="15.75" customHeight="1" hidden="1">
      <c r="A1021" s="219" t="s">
        <v>813</v>
      </c>
      <c r="B1021" s="220">
        <v>0</v>
      </c>
    </row>
    <row r="1022" spans="1:2" ht="15.75" customHeight="1" hidden="1">
      <c r="A1022" s="219" t="s">
        <v>814</v>
      </c>
      <c r="B1022" s="220">
        <v>0</v>
      </c>
    </row>
    <row r="1023" spans="1:2" ht="15.75" customHeight="1" hidden="1">
      <c r="A1023" s="219" t="s">
        <v>815</v>
      </c>
      <c r="B1023" s="220">
        <v>0</v>
      </c>
    </row>
    <row r="1024" spans="1:2" ht="15.75" customHeight="1" hidden="1">
      <c r="A1024" s="219" t="s">
        <v>816</v>
      </c>
      <c r="B1024" s="220">
        <v>0</v>
      </c>
    </row>
    <row r="1025" spans="1:8" s="208" customFormat="1" ht="15.75" customHeight="1">
      <c r="A1025" s="214" t="s">
        <v>817</v>
      </c>
      <c r="B1025" s="215">
        <f>SUM(B1026:B1029)</f>
        <v>112</v>
      </c>
      <c r="E1025" s="8"/>
      <c r="F1025" s="8"/>
      <c r="G1025" s="8"/>
      <c r="H1025" s="8"/>
    </row>
    <row r="1026" spans="1:8" s="207" customFormat="1" ht="15.75" customHeight="1" hidden="1">
      <c r="A1026" s="216" t="s">
        <v>818</v>
      </c>
      <c r="B1026" s="217">
        <v>0</v>
      </c>
      <c r="E1026" s="4"/>
      <c r="F1026" s="4"/>
      <c r="G1026" s="4"/>
      <c r="H1026" s="4"/>
    </row>
    <row r="1027" spans="1:8" s="207" customFormat="1" ht="15.75" customHeight="1">
      <c r="A1027" s="216" t="s">
        <v>819</v>
      </c>
      <c r="B1027" s="217">
        <v>112</v>
      </c>
      <c r="E1027" s="4"/>
      <c r="F1027" s="4"/>
      <c r="G1027" s="4"/>
      <c r="H1027" s="4"/>
    </row>
    <row r="1028" spans="1:8" s="207" customFormat="1" ht="15.75" customHeight="1" hidden="1">
      <c r="A1028" s="216" t="s">
        <v>820</v>
      </c>
      <c r="B1028" s="217">
        <v>0</v>
      </c>
      <c r="E1028" s="4"/>
      <c r="F1028" s="4"/>
      <c r="G1028" s="4"/>
      <c r="H1028" s="4"/>
    </row>
    <row r="1029" spans="1:8" s="207" customFormat="1" ht="15.75" customHeight="1" hidden="1">
      <c r="A1029" s="216" t="s">
        <v>821</v>
      </c>
      <c r="B1029" s="217">
        <v>0</v>
      </c>
      <c r="E1029" s="4"/>
      <c r="F1029" s="4"/>
      <c r="G1029" s="4"/>
      <c r="H1029" s="4"/>
    </row>
    <row r="1030" spans="1:8" s="208" customFormat="1" ht="15.75" customHeight="1" hidden="1">
      <c r="A1030" s="214" t="s">
        <v>822</v>
      </c>
      <c r="B1030" s="215">
        <f>SUM(B1031:B1036)</f>
        <v>0</v>
      </c>
      <c r="E1030" s="8"/>
      <c r="F1030" s="8"/>
      <c r="G1030" s="8"/>
      <c r="H1030" s="8"/>
    </row>
    <row r="1031" spans="1:8" s="207" customFormat="1" ht="15.75" customHeight="1" hidden="1">
      <c r="A1031" s="216" t="s">
        <v>40</v>
      </c>
      <c r="B1031" s="217">
        <v>0</v>
      </c>
      <c r="E1031" s="4"/>
      <c r="F1031" s="4"/>
      <c r="G1031" s="4"/>
      <c r="H1031" s="4"/>
    </row>
    <row r="1032" spans="1:8" s="207" customFormat="1" ht="15.75" customHeight="1" hidden="1">
      <c r="A1032" s="216" t="s">
        <v>41</v>
      </c>
      <c r="B1032" s="217">
        <v>0</v>
      </c>
      <c r="E1032" s="4"/>
      <c r="F1032" s="4"/>
      <c r="G1032" s="4"/>
      <c r="H1032" s="4"/>
    </row>
    <row r="1033" spans="1:8" s="207" customFormat="1" ht="15.75" customHeight="1" hidden="1">
      <c r="A1033" s="216" t="s">
        <v>42</v>
      </c>
      <c r="B1033" s="217">
        <v>0</v>
      </c>
      <c r="E1033" s="4"/>
      <c r="F1033" s="4"/>
      <c r="G1033" s="4"/>
      <c r="H1033" s="4"/>
    </row>
    <row r="1034" spans="1:8" s="207" customFormat="1" ht="15.75" customHeight="1" hidden="1">
      <c r="A1034" s="216" t="s">
        <v>808</v>
      </c>
      <c r="B1034" s="217">
        <v>0</v>
      </c>
      <c r="E1034" s="4"/>
      <c r="F1034" s="4"/>
      <c r="G1034" s="4"/>
      <c r="H1034" s="4"/>
    </row>
    <row r="1035" spans="1:8" s="207" customFormat="1" ht="15.75" customHeight="1" hidden="1">
      <c r="A1035" s="216" t="s">
        <v>823</v>
      </c>
      <c r="B1035" s="217">
        <v>0</v>
      </c>
      <c r="E1035" s="4"/>
      <c r="F1035" s="4"/>
      <c r="G1035" s="4"/>
      <c r="H1035" s="4"/>
    </row>
    <row r="1036" spans="1:8" s="207" customFormat="1" ht="15.75" customHeight="1" hidden="1">
      <c r="A1036" s="216" t="s">
        <v>824</v>
      </c>
      <c r="B1036" s="217">
        <v>0</v>
      </c>
      <c r="E1036" s="4"/>
      <c r="F1036" s="4"/>
      <c r="G1036" s="4"/>
      <c r="H1036" s="4"/>
    </row>
    <row r="1037" spans="1:8" s="208" customFormat="1" ht="15.75" customHeight="1" hidden="1">
      <c r="A1037" s="214" t="s">
        <v>825</v>
      </c>
      <c r="B1037" s="215">
        <f>SUM(B1038:B1041)</f>
        <v>0</v>
      </c>
      <c r="E1037" s="8"/>
      <c r="F1037" s="8"/>
      <c r="G1037" s="8"/>
      <c r="H1037" s="8"/>
    </row>
    <row r="1038" spans="1:2" ht="15.75" customHeight="1" hidden="1">
      <c r="A1038" s="219" t="s">
        <v>826</v>
      </c>
      <c r="B1038" s="220">
        <v>0</v>
      </c>
    </row>
    <row r="1039" spans="1:2" ht="15.75" customHeight="1" hidden="1">
      <c r="A1039" s="219" t="s">
        <v>827</v>
      </c>
      <c r="B1039" s="220">
        <v>0</v>
      </c>
    </row>
    <row r="1040" spans="1:2" ht="15.75" customHeight="1" hidden="1">
      <c r="A1040" s="219" t="s">
        <v>828</v>
      </c>
      <c r="B1040" s="220">
        <v>0</v>
      </c>
    </row>
    <row r="1041" spans="1:2" ht="15.75" customHeight="1" hidden="1">
      <c r="A1041" s="219" t="s">
        <v>829</v>
      </c>
      <c r="B1041" s="220">
        <v>0</v>
      </c>
    </row>
    <row r="1042" spans="1:8" s="208" customFormat="1" ht="15.75" customHeight="1" hidden="1">
      <c r="A1042" s="214" t="s">
        <v>830</v>
      </c>
      <c r="B1042" s="215">
        <f>SUM(B1043:B1044)</f>
        <v>0</v>
      </c>
      <c r="E1042" s="8"/>
      <c r="F1042" s="8"/>
      <c r="G1042" s="8"/>
      <c r="H1042" s="8"/>
    </row>
    <row r="1043" spans="1:8" s="207" customFormat="1" ht="15.75" customHeight="1" hidden="1">
      <c r="A1043" s="216" t="s">
        <v>831</v>
      </c>
      <c r="B1043" s="217">
        <v>0</v>
      </c>
      <c r="E1043" s="4"/>
      <c r="F1043" s="4"/>
      <c r="G1043" s="4"/>
      <c r="H1043" s="4"/>
    </row>
    <row r="1044" spans="1:8" s="207" customFormat="1" ht="15.75" customHeight="1" hidden="1">
      <c r="A1044" s="216" t="s">
        <v>832</v>
      </c>
      <c r="B1044" s="217">
        <v>0</v>
      </c>
      <c r="E1044" s="4"/>
      <c r="F1044" s="4"/>
      <c r="G1044" s="4"/>
      <c r="H1044" s="4"/>
    </row>
    <row r="1045" spans="1:8" s="208" customFormat="1" ht="15.75" customHeight="1">
      <c r="A1045" s="214" t="s">
        <v>833</v>
      </c>
      <c r="B1045" s="215">
        <f>SUM(B1046,B1056,B1072,B1077,B1091,B1098,B1105)</f>
        <v>279</v>
      </c>
      <c r="E1045" s="8"/>
      <c r="F1045" s="8"/>
      <c r="G1045" s="8"/>
      <c r="H1045" s="8"/>
    </row>
    <row r="1046" spans="1:8" s="208" customFormat="1" ht="15.75" customHeight="1" hidden="1">
      <c r="A1046" s="214" t="s">
        <v>834</v>
      </c>
      <c r="B1046" s="215">
        <f>SUM(B1047:B1055)</f>
        <v>0</v>
      </c>
      <c r="E1046" s="8"/>
      <c r="F1046" s="8"/>
      <c r="G1046" s="8"/>
      <c r="H1046" s="8"/>
    </row>
    <row r="1047" spans="1:2" ht="15.75" customHeight="1" hidden="1">
      <c r="A1047" s="219" t="s">
        <v>40</v>
      </c>
      <c r="B1047" s="220">
        <v>0</v>
      </c>
    </row>
    <row r="1048" spans="1:2" ht="15.75" customHeight="1" hidden="1">
      <c r="A1048" s="219" t="s">
        <v>41</v>
      </c>
      <c r="B1048" s="220">
        <v>0</v>
      </c>
    </row>
    <row r="1049" spans="1:2" ht="15.75" customHeight="1" hidden="1">
      <c r="A1049" s="219" t="s">
        <v>42</v>
      </c>
      <c r="B1049" s="220">
        <v>0</v>
      </c>
    </row>
    <row r="1050" spans="1:2" ht="15.75" customHeight="1" hidden="1">
      <c r="A1050" s="219" t="s">
        <v>835</v>
      </c>
      <c r="B1050" s="220">
        <v>0</v>
      </c>
    </row>
    <row r="1051" spans="1:2" ht="15.75" customHeight="1" hidden="1">
      <c r="A1051" s="219" t="s">
        <v>836</v>
      </c>
      <c r="B1051" s="220">
        <v>0</v>
      </c>
    </row>
    <row r="1052" spans="1:2" ht="15.75" customHeight="1" hidden="1">
      <c r="A1052" s="219" t="s">
        <v>837</v>
      </c>
      <c r="B1052" s="220">
        <v>0</v>
      </c>
    </row>
    <row r="1053" spans="1:2" ht="15.75" customHeight="1" hidden="1">
      <c r="A1053" s="219" t="s">
        <v>838</v>
      </c>
      <c r="B1053" s="220">
        <v>0</v>
      </c>
    </row>
    <row r="1054" spans="1:2" ht="15.75" customHeight="1" hidden="1">
      <c r="A1054" s="219" t="s">
        <v>839</v>
      </c>
      <c r="B1054" s="220">
        <v>0</v>
      </c>
    </row>
    <row r="1055" spans="1:2" ht="15.75" customHeight="1" hidden="1">
      <c r="A1055" s="219" t="s">
        <v>840</v>
      </c>
      <c r="B1055" s="220">
        <v>0</v>
      </c>
    </row>
    <row r="1056" spans="1:8" s="208" customFormat="1" ht="15.75" customHeight="1">
      <c r="A1056" s="214" t="s">
        <v>841</v>
      </c>
      <c r="B1056" s="215">
        <f>SUM(B1057:B1071)</f>
        <v>279</v>
      </c>
      <c r="E1056" s="8"/>
      <c r="F1056" s="8"/>
      <c r="G1056" s="8"/>
      <c r="H1056" s="8"/>
    </row>
    <row r="1057" spans="1:8" s="207" customFormat="1" ht="15.75" customHeight="1" hidden="1">
      <c r="A1057" s="216" t="s">
        <v>40</v>
      </c>
      <c r="B1057" s="217">
        <v>0</v>
      </c>
      <c r="E1057" s="4"/>
      <c r="F1057" s="4"/>
      <c r="G1057" s="4"/>
      <c r="H1057" s="4"/>
    </row>
    <row r="1058" spans="1:8" s="207" customFormat="1" ht="15.75" customHeight="1" hidden="1">
      <c r="A1058" s="216" t="s">
        <v>41</v>
      </c>
      <c r="B1058" s="217">
        <v>0</v>
      </c>
      <c r="E1058" s="4"/>
      <c r="F1058" s="4"/>
      <c r="G1058" s="4"/>
      <c r="H1058" s="4"/>
    </row>
    <row r="1059" spans="1:8" s="207" customFormat="1" ht="15.75" customHeight="1" hidden="1">
      <c r="A1059" s="216" t="s">
        <v>42</v>
      </c>
      <c r="B1059" s="217">
        <v>0</v>
      </c>
      <c r="E1059" s="4"/>
      <c r="F1059" s="4"/>
      <c r="G1059" s="4"/>
      <c r="H1059" s="4"/>
    </row>
    <row r="1060" spans="1:8" s="207" customFormat="1" ht="15.75" customHeight="1" hidden="1">
      <c r="A1060" s="216" t="s">
        <v>842</v>
      </c>
      <c r="B1060" s="217">
        <v>0</v>
      </c>
      <c r="E1060" s="4"/>
      <c r="F1060" s="4"/>
      <c r="G1060" s="4"/>
      <c r="H1060" s="4"/>
    </row>
    <row r="1061" spans="1:8" s="207" customFormat="1" ht="15.75" customHeight="1" hidden="1">
      <c r="A1061" s="216" t="s">
        <v>843</v>
      </c>
      <c r="B1061" s="217">
        <v>0</v>
      </c>
      <c r="E1061" s="4"/>
      <c r="F1061" s="4"/>
      <c r="G1061" s="4"/>
      <c r="H1061" s="4"/>
    </row>
    <row r="1062" spans="1:8" s="207" customFormat="1" ht="15.75" customHeight="1" hidden="1">
      <c r="A1062" s="216" t="s">
        <v>844</v>
      </c>
      <c r="B1062" s="217">
        <v>0</v>
      </c>
      <c r="E1062" s="4"/>
      <c r="F1062" s="4"/>
      <c r="G1062" s="4"/>
      <c r="H1062" s="4"/>
    </row>
    <row r="1063" spans="1:8" s="207" customFormat="1" ht="15.75" customHeight="1" hidden="1">
      <c r="A1063" s="216" t="s">
        <v>845</v>
      </c>
      <c r="B1063" s="217">
        <v>0</v>
      </c>
      <c r="E1063" s="4"/>
      <c r="F1063" s="4"/>
      <c r="G1063" s="4"/>
      <c r="H1063" s="4"/>
    </row>
    <row r="1064" spans="1:8" s="207" customFormat="1" ht="15.75" customHeight="1" hidden="1">
      <c r="A1064" s="216" t="s">
        <v>846</v>
      </c>
      <c r="B1064" s="217">
        <v>0</v>
      </c>
      <c r="E1064" s="4"/>
      <c r="F1064" s="4"/>
      <c r="G1064" s="4"/>
      <c r="H1064" s="4"/>
    </row>
    <row r="1065" spans="1:8" s="207" customFormat="1" ht="15.75" customHeight="1" hidden="1">
      <c r="A1065" s="216" t="s">
        <v>847</v>
      </c>
      <c r="B1065" s="217">
        <v>0</v>
      </c>
      <c r="E1065" s="4"/>
      <c r="F1065" s="4"/>
      <c r="G1065" s="4"/>
      <c r="H1065" s="4"/>
    </row>
    <row r="1066" spans="1:8" s="207" customFormat="1" ht="15.75" customHeight="1" hidden="1">
      <c r="A1066" s="216" t="s">
        <v>848</v>
      </c>
      <c r="B1066" s="217">
        <v>0</v>
      </c>
      <c r="E1066" s="4"/>
      <c r="F1066" s="4"/>
      <c r="G1066" s="4"/>
      <c r="H1066" s="4"/>
    </row>
    <row r="1067" spans="1:8" s="207" customFormat="1" ht="15.75" customHeight="1" hidden="1">
      <c r="A1067" s="216" t="s">
        <v>849</v>
      </c>
      <c r="B1067" s="217">
        <v>0</v>
      </c>
      <c r="E1067" s="4"/>
      <c r="F1067" s="4"/>
      <c r="G1067" s="4"/>
      <c r="H1067" s="4"/>
    </row>
    <row r="1068" spans="1:8" s="207" customFormat="1" ht="15.75" customHeight="1" hidden="1">
      <c r="A1068" s="216" t="s">
        <v>850</v>
      </c>
      <c r="B1068" s="217">
        <v>0</v>
      </c>
      <c r="E1068" s="4"/>
      <c r="F1068" s="4"/>
      <c r="G1068" s="4"/>
      <c r="H1068" s="4"/>
    </row>
    <row r="1069" spans="1:8" s="207" customFormat="1" ht="15.75" customHeight="1" hidden="1">
      <c r="A1069" s="216" t="s">
        <v>851</v>
      </c>
      <c r="B1069" s="217">
        <v>0</v>
      </c>
      <c r="E1069" s="4"/>
      <c r="F1069" s="4"/>
      <c r="G1069" s="4"/>
      <c r="H1069" s="4"/>
    </row>
    <row r="1070" spans="1:8" s="207" customFormat="1" ht="15.75" customHeight="1" hidden="1">
      <c r="A1070" s="216" t="s">
        <v>852</v>
      </c>
      <c r="B1070" s="217">
        <v>0</v>
      </c>
      <c r="E1070" s="4"/>
      <c r="F1070" s="4"/>
      <c r="G1070" s="4"/>
      <c r="H1070" s="4"/>
    </row>
    <row r="1071" spans="1:8" s="207" customFormat="1" ht="15.75" customHeight="1">
      <c r="A1071" s="216" t="s">
        <v>853</v>
      </c>
      <c r="B1071" s="217">
        <v>279</v>
      </c>
      <c r="E1071" s="4"/>
      <c r="F1071" s="4"/>
      <c r="G1071" s="4"/>
      <c r="H1071" s="4"/>
    </row>
    <row r="1072" spans="1:8" s="208" customFormat="1" ht="15.75" customHeight="1" hidden="1">
      <c r="A1072" s="214" t="s">
        <v>854</v>
      </c>
      <c r="B1072" s="215">
        <f>SUM(B1073:B1076)</f>
        <v>0</v>
      </c>
      <c r="E1072" s="8"/>
      <c r="F1072" s="8"/>
      <c r="G1072" s="8"/>
      <c r="H1072" s="8"/>
    </row>
    <row r="1073" spans="1:2" ht="15.75" customHeight="1" hidden="1">
      <c r="A1073" s="219" t="s">
        <v>40</v>
      </c>
      <c r="B1073" s="220">
        <v>0</v>
      </c>
    </row>
    <row r="1074" spans="1:2" ht="15.75" customHeight="1" hidden="1">
      <c r="A1074" s="219" t="s">
        <v>41</v>
      </c>
      <c r="B1074" s="220">
        <v>0</v>
      </c>
    </row>
    <row r="1075" spans="1:2" ht="15.75" customHeight="1" hidden="1">
      <c r="A1075" s="219" t="s">
        <v>42</v>
      </c>
      <c r="B1075" s="220">
        <v>0</v>
      </c>
    </row>
    <row r="1076" spans="1:2" ht="15.75" customHeight="1" hidden="1">
      <c r="A1076" s="219" t="s">
        <v>855</v>
      </c>
      <c r="B1076" s="220">
        <v>0</v>
      </c>
    </row>
    <row r="1077" spans="1:8" s="208" customFormat="1" ht="15.75" customHeight="1" hidden="1">
      <c r="A1077" s="214" t="s">
        <v>856</v>
      </c>
      <c r="B1077" s="215">
        <f>SUM(B1078:B1090)</f>
        <v>0</v>
      </c>
      <c r="E1077" s="8"/>
      <c r="F1077" s="8"/>
      <c r="G1077" s="8"/>
      <c r="H1077" s="8"/>
    </row>
    <row r="1078" spans="1:2" ht="15.75" customHeight="1" hidden="1">
      <c r="A1078" s="219" t="s">
        <v>40</v>
      </c>
      <c r="B1078" s="220">
        <v>0</v>
      </c>
    </row>
    <row r="1079" spans="1:2" ht="15.75" customHeight="1" hidden="1">
      <c r="A1079" s="219" t="s">
        <v>41</v>
      </c>
      <c r="B1079" s="220">
        <v>0</v>
      </c>
    </row>
    <row r="1080" spans="1:2" ht="15.75" customHeight="1" hidden="1">
      <c r="A1080" s="219" t="s">
        <v>42</v>
      </c>
      <c r="B1080" s="220">
        <v>0</v>
      </c>
    </row>
    <row r="1081" spans="1:2" ht="15.75" customHeight="1" hidden="1">
      <c r="A1081" s="219" t="s">
        <v>857</v>
      </c>
      <c r="B1081" s="220">
        <v>0</v>
      </c>
    </row>
    <row r="1082" spans="1:2" ht="15.75" customHeight="1" hidden="1">
      <c r="A1082" s="219" t="s">
        <v>858</v>
      </c>
      <c r="B1082" s="220">
        <v>0</v>
      </c>
    </row>
    <row r="1083" spans="1:2" ht="15.75" customHeight="1" hidden="1">
      <c r="A1083" s="219" t="s">
        <v>859</v>
      </c>
      <c r="B1083" s="220">
        <v>0</v>
      </c>
    </row>
    <row r="1084" spans="1:2" ht="15.75" customHeight="1" hidden="1">
      <c r="A1084" s="219" t="s">
        <v>860</v>
      </c>
      <c r="B1084" s="220">
        <v>0</v>
      </c>
    </row>
    <row r="1085" spans="1:2" ht="15.75" customHeight="1" hidden="1">
      <c r="A1085" s="219" t="s">
        <v>861</v>
      </c>
      <c r="B1085" s="220">
        <v>0</v>
      </c>
    </row>
    <row r="1086" spans="1:2" ht="15.75" customHeight="1" hidden="1">
      <c r="A1086" s="219" t="s">
        <v>862</v>
      </c>
      <c r="B1086" s="220">
        <v>0</v>
      </c>
    </row>
    <row r="1087" spans="1:2" ht="15.75" customHeight="1" hidden="1">
      <c r="A1087" s="219" t="s">
        <v>863</v>
      </c>
      <c r="B1087" s="220">
        <v>0</v>
      </c>
    </row>
    <row r="1088" spans="1:2" ht="15.75" customHeight="1" hidden="1">
      <c r="A1088" s="219" t="s">
        <v>808</v>
      </c>
      <c r="B1088" s="220">
        <v>0</v>
      </c>
    </row>
    <row r="1089" spans="1:2" ht="15.75" customHeight="1" hidden="1">
      <c r="A1089" s="219" t="s">
        <v>864</v>
      </c>
      <c r="B1089" s="220">
        <v>0</v>
      </c>
    </row>
    <row r="1090" spans="1:2" ht="15.75" customHeight="1" hidden="1">
      <c r="A1090" s="219" t="s">
        <v>865</v>
      </c>
      <c r="B1090" s="220">
        <v>0</v>
      </c>
    </row>
    <row r="1091" spans="1:8" s="208" customFormat="1" ht="15.75" customHeight="1" hidden="1">
      <c r="A1091" s="214" t="s">
        <v>866</v>
      </c>
      <c r="B1091" s="215">
        <f>SUM(B1092:B1097)</f>
        <v>0</v>
      </c>
      <c r="E1091" s="8"/>
      <c r="F1091" s="8"/>
      <c r="G1091" s="8"/>
      <c r="H1091" s="8"/>
    </row>
    <row r="1092" spans="1:2" ht="15.75" customHeight="1" hidden="1">
      <c r="A1092" s="219" t="s">
        <v>40</v>
      </c>
      <c r="B1092" s="220">
        <v>0</v>
      </c>
    </row>
    <row r="1093" spans="1:2" ht="15.75" customHeight="1" hidden="1">
      <c r="A1093" s="219" t="s">
        <v>41</v>
      </c>
      <c r="B1093" s="220">
        <v>0</v>
      </c>
    </row>
    <row r="1094" spans="1:2" ht="15.75" customHeight="1" hidden="1">
      <c r="A1094" s="219" t="s">
        <v>42</v>
      </c>
      <c r="B1094" s="220">
        <v>0</v>
      </c>
    </row>
    <row r="1095" spans="1:2" ht="15.75" customHeight="1" hidden="1">
      <c r="A1095" s="219" t="s">
        <v>867</v>
      </c>
      <c r="B1095" s="220">
        <v>0</v>
      </c>
    </row>
    <row r="1096" spans="1:2" ht="15.75" customHeight="1" hidden="1">
      <c r="A1096" s="219" t="s">
        <v>868</v>
      </c>
      <c r="B1096" s="220">
        <v>0</v>
      </c>
    </row>
    <row r="1097" spans="1:2" ht="15.75" customHeight="1" hidden="1">
      <c r="A1097" s="219" t="s">
        <v>869</v>
      </c>
      <c r="B1097" s="220">
        <v>0</v>
      </c>
    </row>
    <row r="1098" spans="1:8" s="208" customFormat="1" ht="15.75" customHeight="1" hidden="1">
      <c r="A1098" s="214" t="s">
        <v>870</v>
      </c>
      <c r="B1098" s="215">
        <f>SUM(B1099:B1104)</f>
        <v>0</v>
      </c>
      <c r="E1098" s="8"/>
      <c r="F1098" s="8"/>
      <c r="G1098" s="8"/>
      <c r="H1098" s="8"/>
    </row>
    <row r="1099" spans="1:2" ht="15.75" customHeight="1" hidden="1">
      <c r="A1099" s="219" t="s">
        <v>40</v>
      </c>
      <c r="B1099" s="220">
        <v>0</v>
      </c>
    </row>
    <row r="1100" spans="1:2" ht="15.75" customHeight="1" hidden="1">
      <c r="A1100" s="219" t="s">
        <v>41</v>
      </c>
      <c r="B1100" s="220">
        <v>0</v>
      </c>
    </row>
    <row r="1101" spans="1:2" ht="15.75" customHeight="1" hidden="1">
      <c r="A1101" s="219" t="s">
        <v>42</v>
      </c>
      <c r="B1101" s="220">
        <v>0</v>
      </c>
    </row>
    <row r="1102" spans="1:2" ht="15.75" customHeight="1" hidden="1">
      <c r="A1102" s="219" t="s">
        <v>871</v>
      </c>
      <c r="B1102" s="220">
        <v>0</v>
      </c>
    </row>
    <row r="1103" spans="1:2" ht="15.75" customHeight="1" hidden="1">
      <c r="A1103" s="219" t="s">
        <v>872</v>
      </c>
      <c r="B1103" s="220">
        <v>0</v>
      </c>
    </row>
    <row r="1104" spans="1:2" ht="15.75" customHeight="1" hidden="1">
      <c r="A1104" s="219" t="s">
        <v>873</v>
      </c>
      <c r="B1104" s="220">
        <v>0</v>
      </c>
    </row>
    <row r="1105" spans="1:8" s="208" customFormat="1" ht="15.75" customHeight="1" hidden="1">
      <c r="A1105" s="214" t="s">
        <v>874</v>
      </c>
      <c r="B1105" s="215">
        <f>SUM(B1106:B1110)</f>
        <v>0</v>
      </c>
      <c r="E1105" s="8"/>
      <c r="F1105" s="8"/>
      <c r="G1105" s="8"/>
      <c r="H1105" s="8"/>
    </row>
    <row r="1106" spans="1:2" ht="15.75" customHeight="1" hidden="1">
      <c r="A1106" s="219" t="s">
        <v>875</v>
      </c>
      <c r="B1106" s="220">
        <v>0</v>
      </c>
    </row>
    <row r="1107" spans="1:2" ht="15.75" customHeight="1" hidden="1">
      <c r="A1107" s="219" t="s">
        <v>876</v>
      </c>
      <c r="B1107" s="220">
        <v>0</v>
      </c>
    </row>
    <row r="1108" spans="1:2" ht="15.75" customHeight="1" hidden="1">
      <c r="A1108" s="219" t="s">
        <v>877</v>
      </c>
      <c r="B1108" s="220">
        <v>0</v>
      </c>
    </row>
    <row r="1109" spans="1:2" ht="15.75" customHeight="1" hidden="1">
      <c r="A1109" s="219" t="s">
        <v>878</v>
      </c>
      <c r="B1109" s="220">
        <v>0</v>
      </c>
    </row>
    <row r="1110" spans="1:2" ht="15.75" customHeight="1" hidden="1">
      <c r="A1110" s="219" t="s">
        <v>879</v>
      </c>
      <c r="B1110" s="220">
        <v>0</v>
      </c>
    </row>
    <row r="1111" spans="1:8" s="208" customFormat="1" ht="15.75" customHeight="1">
      <c r="A1111" s="214" t="s">
        <v>880</v>
      </c>
      <c r="B1111" s="215">
        <f>SUM(B1112,B1122,B1128)</f>
        <v>507</v>
      </c>
      <c r="E1111" s="8"/>
      <c r="F1111" s="8"/>
      <c r="G1111" s="8"/>
      <c r="H1111" s="8"/>
    </row>
    <row r="1112" spans="1:8" s="208" customFormat="1" ht="15.75" customHeight="1">
      <c r="A1112" s="214" t="s">
        <v>881</v>
      </c>
      <c r="B1112" s="215">
        <f>SUM(B1113:B1121)</f>
        <v>507</v>
      </c>
      <c r="E1112" s="8"/>
      <c r="F1112" s="8"/>
      <c r="G1112" s="8"/>
      <c r="H1112" s="8"/>
    </row>
    <row r="1113" spans="1:8" s="207" customFormat="1" ht="15.75" customHeight="1" hidden="1">
      <c r="A1113" s="216" t="s">
        <v>40</v>
      </c>
      <c r="B1113" s="217">
        <v>0</v>
      </c>
      <c r="E1113" s="4"/>
      <c r="F1113" s="4"/>
      <c r="G1113" s="4"/>
      <c r="H1113" s="4"/>
    </row>
    <row r="1114" spans="1:8" s="207" customFormat="1" ht="15.75" customHeight="1" hidden="1">
      <c r="A1114" s="216" t="s">
        <v>41</v>
      </c>
      <c r="B1114" s="217">
        <v>0</v>
      </c>
      <c r="E1114" s="4"/>
      <c r="F1114" s="4"/>
      <c r="G1114" s="4"/>
      <c r="H1114" s="4"/>
    </row>
    <row r="1115" spans="1:8" s="207" customFormat="1" ht="15.75" customHeight="1" hidden="1">
      <c r="A1115" s="216" t="s">
        <v>42</v>
      </c>
      <c r="B1115" s="217">
        <v>0</v>
      </c>
      <c r="E1115" s="4"/>
      <c r="F1115" s="4"/>
      <c r="G1115" s="4"/>
      <c r="H1115" s="4"/>
    </row>
    <row r="1116" spans="1:8" s="207" customFormat="1" ht="15.75" customHeight="1" hidden="1">
      <c r="A1116" s="216" t="s">
        <v>882</v>
      </c>
      <c r="B1116" s="217">
        <v>0</v>
      </c>
      <c r="E1116" s="4"/>
      <c r="F1116" s="4"/>
      <c r="G1116" s="4"/>
      <c r="H1116" s="4"/>
    </row>
    <row r="1117" spans="1:8" s="207" customFormat="1" ht="15.75" customHeight="1" hidden="1">
      <c r="A1117" s="216" t="s">
        <v>883</v>
      </c>
      <c r="B1117" s="217">
        <v>0</v>
      </c>
      <c r="E1117" s="4"/>
      <c r="F1117" s="4"/>
      <c r="G1117" s="4"/>
      <c r="H1117" s="4"/>
    </row>
    <row r="1118" spans="1:8" s="207" customFormat="1" ht="15.75" customHeight="1" hidden="1">
      <c r="A1118" s="216" t="s">
        <v>884</v>
      </c>
      <c r="B1118" s="217">
        <v>0</v>
      </c>
      <c r="E1118" s="4"/>
      <c r="F1118" s="4"/>
      <c r="G1118" s="4"/>
      <c r="H1118" s="4"/>
    </row>
    <row r="1119" spans="1:8" s="207" customFormat="1" ht="15.75" customHeight="1" hidden="1">
      <c r="A1119" s="216" t="s">
        <v>885</v>
      </c>
      <c r="B1119" s="217">
        <v>0</v>
      </c>
      <c r="E1119" s="4"/>
      <c r="F1119" s="4"/>
      <c r="G1119" s="4"/>
      <c r="H1119" s="4"/>
    </row>
    <row r="1120" spans="1:8" s="207" customFormat="1" ht="15.75" customHeight="1" hidden="1">
      <c r="A1120" s="216" t="s">
        <v>49</v>
      </c>
      <c r="B1120" s="217">
        <v>0</v>
      </c>
      <c r="E1120" s="4"/>
      <c r="F1120" s="4"/>
      <c r="G1120" s="4"/>
      <c r="H1120" s="4"/>
    </row>
    <row r="1121" spans="1:8" s="207" customFormat="1" ht="15.75" customHeight="1">
      <c r="A1121" s="216" t="s">
        <v>886</v>
      </c>
      <c r="B1121" s="217">
        <v>507</v>
      </c>
      <c r="E1121" s="4"/>
      <c r="F1121" s="4"/>
      <c r="G1121" s="4"/>
      <c r="H1121" s="4"/>
    </row>
    <row r="1122" spans="1:8" s="208" customFormat="1" ht="15.75" customHeight="1" hidden="1">
      <c r="A1122" s="214" t="s">
        <v>887</v>
      </c>
      <c r="B1122" s="215">
        <f>SUM(B1123:B1127)</f>
        <v>0</v>
      </c>
      <c r="E1122" s="8"/>
      <c r="F1122" s="8"/>
      <c r="G1122" s="8"/>
      <c r="H1122" s="8"/>
    </row>
    <row r="1123" spans="1:2" ht="15.75" customHeight="1" hidden="1">
      <c r="A1123" s="219" t="s">
        <v>40</v>
      </c>
      <c r="B1123" s="220">
        <v>0</v>
      </c>
    </row>
    <row r="1124" spans="1:2" ht="15.75" customHeight="1" hidden="1">
      <c r="A1124" s="219" t="s">
        <v>41</v>
      </c>
      <c r="B1124" s="220">
        <v>0</v>
      </c>
    </row>
    <row r="1125" spans="1:2" ht="15.75" customHeight="1" hidden="1">
      <c r="A1125" s="219" t="s">
        <v>42</v>
      </c>
      <c r="B1125" s="220">
        <v>0</v>
      </c>
    </row>
    <row r="1126" spans="1:2" ht="15.75" customHeight="1" hidden="1">
      <c r="A1126" s="219" t="s">
        <v>888</v>
      </c>
      <c r="B1126" s="220">
        <v>0</v>
      </c>
    </row>
    <row r="1127" spans="1:2" ht="15.75" customHeight="1" hidden="1">
      <c r="A1127" s="219" t="s">
        <v>889</v>
      </c>
      <c r="B1127" s="220">
        <v>0</v>
      </c>
    </row>
    <row r="1128" spans="1:8" s="208" customFormat="1" ht="15.75" customHeight="1" hidden="1">
      <c r="A1128" s="214" t="s">
        <v>890</v>
      </c>
      <c r="B1128" s="215">
        <f>SUM(B1129:B1130)</f>
        <v>0</v>
      </c>
      <c r="E1128" s="8"/>
      <c r="F1128" s="8"/>
      <c r="G1128" s="8"/>
      <c r="H1128" s="8"/>
    </row>
    <row r="1129" spans="1:8" s="207" customFormat="1" ht="15.75" customHeight="1" hidden="1">
      <c r="A1129" s="216" t="s">
        <v>891</v>
      </c>
      <c r="B1129" s="217">
        <v>0</v>
      </c>
      <c r="E1129" s="4"/>
      <c r="F1129" s="4"/>
      <c r="G1129" s="4"/>
      <c r="H1129" s="4"/>
    </row>
    <row r="1130" spans="1:8" s="207" customFormat="1" ht="15.75" customHeight="1" hidden="1">
      <c r="A1130" s="216" t="s">
        <v>892</v>
      </c>
      <c r="B1130" s="217">
        <v>0</v>
      </c>
      <c r="E1130" s="4"/>
      <c r="F1130" s="4"/>
      <c r="G1130" s="4"/>
      <c r="H1130" s="4"/>
    </row>
    <row r="1131" spans="1:8" s="208" customFormat="1" ht="15.75" customHeight="1">
      <c r="A1131" s="214" t="s">
        <v>893</v>
      </c>
      <c r="B1131" s="215">
        <f>SUM(B1132,B1139,B1149,B1155,B1158)</f>
        <v>6</v>
      </c>
      <c r="E1131" s="8"/>
      <c r="F1131" s="8"/>
      <c r="G1131" s="8"/>
      <c r="H1131" s="8"/>
    </row>
    <row r="1132" spans="1:8" s="208" customFormat="1" ht="15.75" customHeight="1" hidden="1">
      <c r="A1132" s="214" t="s">
        <v>894</v>
      </c>
      <c r="B1132" s="215">
        <f>SUM(B1133:B1138)</f>
        <v>0</v>
      </c>
      <c r="E1132" s="8"/>
      <c r="F1132" s="8"/>
      <c r="G1132" s="8"/>
      <c r="H1132" s="8"/>
    </row>
    <row r="1133" spans="1:2" ht="15.75" customHeight="1" hidden="1">
      <c r="A1133" s="219" t="s">
        <v>40</v>
      </c>
      <c r="B1133" s="220">
        <v>0</v>
      </c>
    </row>
    <row r="1134" spans="1:2" ht="15.75" customHeight="1" hidden="1">
      <c r="A1134" s="219" t="s">
        <v>41</v>
      </c>
      <c r="B1134" s="220">
        <v>0</v>
      </c>
    </row>
    <row r="1135" spans="1:2" ht="15.75" customHeight="1" hidden="1">
      <c r="A1135" s="219" t="s">
        <v>42</v>
      </c>
      <c r="B1135" s="220">
        <v>0</v>
      </c>
    </row>
    <row r="1136" spans="1:2" ht="15.75" customHeight="1" hidden="1">
      <c r="A1136" s="219" t="s">
        <v>895</v>
      </c>
      <c r="B1136" s="220">
        <v>0</v>
      </c>
    </row>
    <row r="1137" spans="1:2" ht="15.75" customHeight="1" hidden="1">
      <c r="A1137" s="219" t="s">
        <v>49</v>
      </c>
      <c r="B1137" s="220">
        <v>0</v>
      </c>
    </row>
    <row r="1138" spans="1:2" ht="15.75" customHeight="1" hidden="1">
      <c r="A1138" s="219" t="s">
        <v>896</v>
      </c>
      <c r="B1138" s="220">
        <v>0</v>
      </c>
    </row>
    <row r="1139" spans="1:8" s="208" customFormat="1" ht="15.75" customHeight="1" hidden="1">
      <c r="A1139" s="214" t="s">
        <v>897</v>
      </c>
      <c r="B1139" s="215">
        <f>SUM(B1140:B1148)</f>
        <v>0</v>
      </c>
      <c r="E1139" s="8"/>
      <c r="F1139" s="8"/>
      <c r="G1139" s="8"/>
      <c r="H1139" s="8"/>
    </row>
    <row r="1140" spans="1:2" ht="15.75" customHeight="1" hidden="1">
      <c r="A1140" s="219" t="s">
        <v>898</v>
      </c>
      <c r="B1140" s="220">
        <v>0</v>
      </c>
    </row>
    <row r="1141" spans="1:2" ht="15.75" customHeight="1" hidden="1">
      <c r="A1141" s="219" t="s">
        <v>899</v>
      </c>
      <c r="B1141" s="220">
        <v>0</v>
      </c>
    </row>
    <row r="1142" spans="1:2" ht="15.75" customHeight="1" hidden="1">
      <c r="A1142" s="219" t="s">
        <v>900</v>
      </c>
      <c r="B1142" s="220">
        <v>0</v>
      </c>
    </row>
    <row r="1143" spans="1:2" ht="15.75" customHeight="1" hidden="1">
      <c r="A1143" s="219" t="s">
        <v>901</v>
      </c>
      <c r="B1143" s="220">
        <v>0</v>
      </c>
    </row>
    <row r="1144" spans="1:2" ht="15.75" customHeight="1" hidden="1">
      <c r="A1144" s="219" t="s">
        <v>902</v>
      </c>
      <c r="B1144" s="220">
        <v>0</v>
      </c>
    </row>
    <row r="1145" spans="1:2" ht="15.75" customHeight="1" hidden="1">
      <c r="A1145" s="219" t="s">
        <v>903</v>
      </c>
      <c r="B1145" s="220">
        <v>0</v>
      </c>
    </row>
    <row r="1146" spans="1:2" ht="15.75" customHeight="1" hidden="1">
      <c r="A1146" s="219" t="s">
        <v>904</v>
      </c>
      <c r="B1146" s="220">
        <v>0</v>
      </c>
    </row>
    <row r="1147" spans="1:2" ht="15.75" customHeight="1" hidden="1">
      <c r="A1147" s="219" t="s">
        <v>905</v>
      </c>
      <c r="B1147" s="220">
        <v>0</v>
      </c>
    </row>
    <row r="1148" spans="1:2" ht="15.75" customHeight="1" hidden="1">
      <c r="A1148" s="219" t="s">
        <v>906</v>
      </c>
      <c r="B1148" s="220">
        <v>0</v>
      </c>
    </row>
    <row r="1149" spans="1:8" s="208" customFormat="1" ht="15.75" customHeight="1">
      <c r="A1149" s="214" t="s">
        <v>907</v>
      </c>
      <c r="B1149" s="215">
        <f>SUM(B1150:B1154)</f>
        <v>6</v>
      </c>
      <c r="E1149" s="8"/>
      <c r="F1149" s="8"/>
      <c r="G1149" s="8"/>
      <c r="H1149" s="8"/>
    </row>
    <row r="1150" spans="1:8" s="207" customFormat="1" ht="15.75" customHeight="1" hidden="1">
      <c r="A1150" s="216" t="s">
        <v>908</v>
      </c>
      <c r="B1150" s="217">
        <v>0</v>
      </c>
      <c r="E1150" s="4"/>
      <c r="F1150" s="4"/>
      <c r="G1150" s="4"/>
      <c r="H1150" s="4"/>
    </row>
    <row r="1151" spans="1:8" s="207" customFormat="1" ht="15.75" customHeight="1" hidden="1">
      <c r="A1151" s="216" t="s">
        <v>909</v>
      </c>
      <c r="B1151" s="217">
        <v>0</v>
      </c>
      <c r="E1151" s="4"/>
      <c r="F1151" s="4"/>
      <c r="G1151" s="4"/>
      <c r="H1151" s="4"/>
    </row>
    <row r="1152" spans="1:8" s="207" customFormat="1" ht="15.75" customHeight="1" hidden="1">
      <c r="A1152" s="216" t="s">
        <v>910</v>
      </c>
      <c r="B1152" s="217">
        <v>0</v>
      </c>
      <c r="E1152" s="4"/>
      <c r="F1152" s="4"/>
      <c r="G1152" s="4"/>
      <c r="H1152" s="4"/>
    </row>
    <row r="1153" spans="1:8" s="207" customFormat="1" ht="15.75" customHeight="1" hidden="1">
      <c r="A1153" s="216" t="s">
        <v>911</v>
      </c>
      <c r="B1153" s="217">
        <v>0</v>
      </c>
      <c r="E1153" s="4"/>
      <c r="F1153" s="4"/>
      <c r="G1153" s="4"/>
      <c r="H1153" s="4"/>
    </row>
    <row r="1154" spans="1:8" s="207" customFormat="1" ht="15.75" customHeight="1">
      <c r="A1154" s="216" t="s">
        <v>912</v>
      </c>
      <c r="B1154" s="217">
        <v>6</v>
      </c>
      <c r="E1154" s="4"/>
      <c r="F1154" s="4"/>
      <c r="G1154" s="4"/>
      <c r="H1154" s="4"/>
    </row>
    <row r="1155" spans="1:8" s="208" customFormat="1" ht="15.75" customHeight="1" hidden="1">
      <c r="A1155" s="214" t="s">
        <v>913</v>
      </c>
      <c r="B1155" s="215">
        <f>SUM(B1156:B1157)</f>
        <v>0</v>
      </c>
      <c r="E1155" s="8"/>
      <c r="F1155" s="8"/>
      <c r="G1155" s="8"/>
      <c r="H1155" s="8"/>
    </row>
    <row r="1156" spans="1:2" ht="15.75" customHeight="1" hidden="1">
      <c r="A1156" s="219" t="s">
        <v>914</v>
      </c>
      <c r="B1156" s="220">
        <v>0</v>
      </c>
    </row>
    <row r="1157" spans="1:2" ht="15.75" customHeight="1" hidden="1">
      <c r="A1157" s="219" t="s">
        <v>915</v>
      </c>
      <c r="B1157" s="220">
        <v>0</v>
      </c>
    </row>
    <row r="1158" spans="1:8" s="208" customFormat="1" ht="15.75" customHeight="1" hidden="1">
      <c r="A1158" s="214" t="s">
        <v>916</v>
      </c>
      <c r="B1158" s="215">
        <f>B1159</f>
        <v>0</v>
      </c>
      <c r="E1158" s="8"/>
      <c r="F1158" s="8"/>
      <c r="G1158" s="8"/>
      <c r="H1158" s="8"/>
    </row>
    <row r="1159" spans="1:2" ht="15.75" customHeight="1" hidden="1">
      <c r="A1159" s="219" t="s">
        <v>917</v>
      </c>
      <c r="B1159" s="220">
        <v>0</v>
      </c>
    </row>
    <row r="1160" spans="1:8" s="208" customFormat="1" ht="15.75" customHeight="1" hidden="1">
      <c r="A1160" s="214" t="s">
        <v>918</v>
      </c>
      <c r="B1160" s="215">
        <f>SUM(B1161:B1169)</f>
        <v>0</v>
      </c>
      <c r="E1160" s="8"/>
      <c r="F1160" s="8"/>
      <c r="G1160" s="8"/>
      <c r="H1160" s="8"/>
    </row>
    <row r="1161" spans="1:8" s="208" customFormat="1" ht="15.75" customHeight="1" hidden="1">
      <c r="A1161" s="214" t="s">
        <v>919</v>
      </c>
      <c r="B1161" s="215">
        <v>0</v>
      </c>
      <c r="E1161" s="8"/>
      <c r="F1161" s="8"/>
      <c r="G1161" s="8"/>
      <c r="H1161" s="8"/>
    </row>
    <row r="1162" spans="1:8" s="208" customFormat="1" ht="15.75" customHeight="1" hidden="1">
      <c r="A1162" s="214" t="s">
        <v>920</v>
      </c>
      <c r="B1162" s="215">
        <v>0</v>
      </c>
      <c r="E1162" s="8"/>
      <c r="F1162" s="8"/>
      <c r="G1162" s="8"/>
      <c r="H1162" s="8"/>
    </row>
    <row r="1163" spans="1:8" s="208" customFormat="1" ht="15.75" customHeight="1" hidden="1">
      <c r="A1163" s="214" t="s">
        <v>921</v>
      </c>
      <c r="B1163" s="215">
        <v>0</v>
      </c>
      <c r="E1163" s="8"/>
      <c r="F1163" s="8"/>
      <c r="G1163" s="8"/>
      <c r="H1163" s="8"/>
    </row>
    <row r="1164" spans="1:8" s="208" customFormat="1" ht="15.75" customHeight="1" hidden="1">
      <c r="A1164" s="214" t="s">
        <v>922</v>
      </c>
      <c r="B1164" s="215">
        <v>0</v>
      </c>
      <c r="E1164" s="8"/>
      <c r="F1164" s="8"/>
      <c r="G1164" s="8"/>
      <c r="H1164" s="8"/>
    </row>
    <row r="1165" spans="1:8" s="208" customFormat="1" ht="15.75" customHeight="1" hidden="1">
      <c r="A1165" s="214" t="s">
        <v>923</v>
      </c>
      <c r="B1165" s="215">
        <v>0</v>
      </c>
      <c r="E1165" s="8"/>
      <c r="F1165" s="8"/>
      <c r="G1165" s="8"/>
      <c r="H1165" s="8"/>
    </row>
    <row r="1166" spans="1:8" s="208" customFormat="1" ht="15.75" customHeight="1" hidden="1">
      <c r="A1166" s="214" t="s">
        <v>676</v>
      </c>
      <c r="B1166" s="215">
        <v>0</v>
      </c>
      <c r="E1166" s="8"/>
      <c r="F1166" s="8"/>
      <c r="G1166" s="8"/>
      <c r="H1166" s="8"/>
    </row>
    <row r="1167" spans="1:8" s="208" customFormat="1" ht="15.75" customHeight="1" hidden="1">
      <c r="A1167" s="214" t="s">
        <v>924</v>
      </c>
      <c r="B1167" s="215">
        <v>0</v>
      </c>
      <c r="E1167" s="8"/>
      <c r="F1167" s="8"/>
      <c r="G1167" s="8"/>
      <c r="H1167" s="8"/>
    </row>
    <row r="1168" spans="1:8" s="208" customFormat="1" ht="15.75" customHeight="1" hidden="1">
      <c r="A1168" s="214" t="s">
        <v>925</v>
      </c>
      <c r="B1168" s="215">
        <v>0</v>
      </c>
      <c r="E1168" s="8"/>
      <c r="F1168" s="8"/>
      <c r="G1168" s="8"/>
      <c r="H1168" s="8"/>
    </row>
    <row r="1169" spans="1:8" s="208" customFormat="1" ht="15.75" customHeight="1" hidden="1">
      <c r="A1169" s="214" t="s">
        <v>926</v>
      </c>
      <c r="B1169" s="215">
        <v>0</v>
      </c>
      <c r="E1169" s="8"/>
      <c r="F1169" s="8"/>
      <c r="G1169" s="8"/>
      <c r="H1169" s="8"/>
    </row>
    <row r="1170" spans="1:8" s="208" customFormat="1" ht="15.75" customHeight="1">
      <c r="A1170" s="214" t="s">
        <v>927</v>
      </c>
      <c r="B1170" s="215">
        <f>SUM(B1171,B1190,B1209,B1218,B1233)</f>
        <v>115</v>
      </c>
      <c r="E1170" s="8"/>
      <c r="F1170" s="8"/>
      <c r="G1170" s="8"/>
      <c r="H1170" s="8"/>
    </row>
    <row r="1171" spans="1:8" s="208" customFormat="1" ht="15.75" customHeight="1">
      <c r="A1171" s="214" t="s">
        <v>928</v>
      </c>
      <c r="B1171" s="215">
        <f>SUM(B1172:B1189)</f>
        <v>115</v>
      </c>
      <c r="E1171" s="8"/>
      <c r="F1171" s="8"/>
      <c r="G1171" s="8"/>
      <c r="H1171" s="8"/>
    </row>
    <row r="1172" spans="1:8" s="207" customFormat="1" ht="15.75" customHeight="1">
      <c r="A1172" s="216" t="s">
        <v>40</v>
      </c>
      <c r="B1172" s="217">
        <v>45</v>
      </c>
      <c r="E1172" s="4"/>
      <c r="F1172" s="4"/>
      <c r="G1172" s="4"/>
      <c r="H1172" s="4"/>
    </row>
    <row r="1173" spans="1:8" s="207" customFormat="1" ht="15.75" customHeight="1" hidden="1">
      <c r="A1173" s="216" t="s">
        <v>41</v>
      </c>
      <c r="B1173" s="217">
        <v>0</v>
      </c>
      <c r="E1173" s="4"/>
      <c r="F1173" s="4"/>
      <c r="G1173" s="4"/>
      <c r="H1173" s="4"/>
    </row>
    <row r="1174" spans="1:8" s="207" customFormat="1" ht="15.75" customHeight="1" hidden="1">
      <c r="A1174" s="216" t="s">
        <v>42</v>
      </c>
      <c r="B1174" s="217">
        <v>0</v>
      </c>
      <c r="E1174" s="4"/>
      <c r="F1174" s="4"/>
      <c r="G1174" s="4"/>
      <c r="H1174" s="4"/>
    </row>
    <row r="1175" spans="1:8" s="207" customFormat="1" ht="15.75" customHeight="1" hidden="1">
      <c r="A1175" s="216" t="s">
        <v>929</v>
      </c>
      <c r="B1175" s="217">
        <v>0</v>
      </c>
      <c r="E1175" s="4"/>
      <c r="F1175" s="4"/>
      <c r="G1175" s="4"/>
      <c r="H1175" s="4"/>
    </row>
    <row r="1176" spans="1:8" s="207" customFormat="1" ht="15.75" customHeight="1" hidden="1">
      <c r="A1176" s="216" t="s">
        <v>930</v>
      </c>
      <c r="B1176" s="217">
        <v>0</v>
      </c>
      <c r="E1176" s="4"/>
      <c r="F1176" s="4"/>
      <c r="G1176" s="4"/>
      <c r="H1176" s="4"/>
    </row>
    <row r="1177" spans="1:8" s="207" customFormat="1" ht="15.75" customHeight="1" hidden="1">
      <c r="A1177" s="216" t="s">
        <v>931</v>
      </c>
      <c r="B1177" s="217">
        <v>0</v>
      </c>
      <c r="E1177" s="4"/>
      <c r="F1177" s="4"/>
      <c r="G1177" s="4"/>
      <c r="H1177" s="4"/>
    </row>
    <row r="1178" spans="1:8" s="207" customFormat="1" ht="15.75" customHeight="1" hidden="1">
      <c r="A1178" s="216" t="s">
        <v>932</v>
      </c>
      <c r="B1178" s="217">
        <v>0</v>
      </c>
      <c r="E1178" s="4"/>
      <c r="F1178" s="4"/>
      <c r="G1178" s="4"/>
      <c r="H1178" s="4"/>
    </row>
    <row r="1179" spans="1:8" s="207" customFormat="1" ht="15.75" customHeight="1" hidden="1">
      <c r="A1179" s="216" t="s">
        <v>933</v>
      </c>
      <c r="B1179" s="217">
        <v>0</v>
      </c>
      <c r="E1179" s="4"/>
      <c r="F1179" s="4"/>
      <c r="G1179" s="4"/>
      <c r="H1179" s="4"/>
    </row>
    <row r="1180" spans="1:8" s="207" customFormat="1" ht="15.75" customHeight="1" hidden="1">
      <c r="A1180" s="216" t="s">
        <v>934</v>
      </c>
      <c r="B1180" s="217">
        <v>0</v>
      </c>
      <c r="E1180" s="4"/>
      <c r="F1180" s="4"/>
      <c r="G1180" s="4"/>
      <c r="H1180" s="4"/>
    </row>
    <row r="1181" spans="1:8" s="207" customFormat="1" ht="15.75" customHeight="1" hidden="1">
      <c r="A1181" s="216" t="s">
        <v>935</v>
      </c>
      <c r="B1181" s="217">
        <v>0</v>
      </c>
      <c r="E1181" s="4"/>
      <c r="F1181" s="4"/>
      <c r="G1181" s="4"/>
      <c r="H1181" s="4"/>
    </row>
    <row r="1182" spans="1:8" s="207" customFormat="1" ht="15.75" customHeight="1" hidden="1">
      <c r="A1182" s="216" t="s">
        <v>936</v>
      </c>
      <c r="B1182" s="217">
        <v>0</v>
      </c>
      <c r="E1182" s="4"/>
      <c r="F1182" s="4"/>
      <c r="G1182" s="4"/>
      <c r="H1182" s="4"/>
    </row>
    <row r="1183" spans="1:8" s="207" customFormat="1" ht="15.75" customHeight="1" hidden="1">
      <c r="A1183" s="216" t="s">
        <v>937</v>
      </c>
      <c r="B1183" s="217">
        <v>0</v>
      </c>
      <c r="E1183" s="4"/>
      <c r="F1183" s="4"/>
      <c r="G1183" s="4"/>
      <c r="H1183" s="4"/>
    </row>
    <row r="1184" spans="1:8" s="207" customFormat="1" ht="15.75" customHeight="1" hidden="1">
      <c r="A1184" s="216" t="s">
        <v>938</v>
      </c>
      <c r="B1184" s="217">
        <v>0</v>
      </c>
      <c r="E1184" s="4"/>
      <c r="F1184" s="4"/>
      <c r="G1184" s="4"/>
      <c r="H1184" s="4"/>
    </row>
    <row r="1185" spans="1:8" s="207" customFormat="1" ht="15.75" customHeight="1" hidden="1">
      <c r="A1185" s="216" t="s">
        <v>939</v>
      </c>
      <c r="B1185" s="217">
        <v>0</v>
      </c>
      <c r="E1185" s="4"/>
      <c r="F1185" s="4"/>
      <c r="G1185" s="4"/>
      <c r="H1185" s="4"/>
    </row>
    <row r="1186" spans="1:8" s="207" customFormat="1" ht="15.75" customHeight="1" hidden="1">
      <c r="A1186" s="216" t="s">
        <v>940</v>
      </c>
      <c r="B1186" s="217">
        <v>0</v>
      </c>
      <c r="E1186" s="4"/>
      <c r="F1186" s="4"/>
      <c r="G1186" s="4"/>
      <c r="H1186" s="4"/>
    </row>
    <row r="1187" spans="1:8" s="207" customFormat="1" ht="15.75" customHeight="1" hidden="1">
      <c r="A1187" s="216" t="s">
        <v>941</v>
      </c>
      <c r="B1187" s="217">
        <v>0</v>
      </c>
      <c r="E1187" s="4"/>
      <c r="F1187" s="4"/>
      <c r="G1187" s="4"/>
      <c r="H1187" s="4"/>
    </row>
    <row r="1188" spans="1:8" s="207" customFormat="1" ht="15.75" customHeight="1">
      <c r="A1188" s="216" t="s">
        <v>49</v>
      </c>
      <c r="B1188" s="217">
        <v>70</v>
      </c>
      <c r="E1188" s="4"/>
      <c r="F1188" s="4"/>
      <c r="G1188" s="4"/>
      <c r="H1188" s="4"/>
    </row>
    <row r="1189" spans="1:8" s="207" customFormat="1" ht="15.75" customHeight="1" hidden="1">
      <c r="A1189" s="216" t="s">
        <v>942</v>
      </c>
      <c r="B1189" s="217">
        <v>0</v>
      </c>
      <c r="E1189" s="4"/>
      <c r="F1189" s="4"/>
      <c r="G1189" s="4"/>
      <c r="H1189" s="4"/>
    </row>
    <row r="1190" spans="1:8" s="208" customFormat="1" ht="15.75" customHeight="1" hidden="1">
      <c r="A1190" s="214" t="s">
        <v>943</v>
      </c>
      <c r="B1190" s="215">
        <f>SUM(B1191:B1208)</f>
        <v>0</v>
      </c>
      <c r="E1190" s="8"/>
      <c r="F1190" s="8"/>
      <c r="G1190" s="8"/>
      <c r="H1190" s="8"/>
    </row>
    <row r="1191" spans="1:2" ht="15.75" customHeight="1" hidden="1">
      <c r="A1191" s="219" t="s">
        <v>40</v>
      </c>
      <c r="B1191" s="220">
        <v>0</v>
      </c>
    </row>
    <row r="1192" spans="1:2" ht="15.75" customHeight="1" hidden="1">
      <c r="A1192" s="219" t="s">
        <v>41</v>
      </c>
      <c r="B1192" s="220">
        <v>0</v>
      </c>
    </row>
    <row r="1193" spans="1:2" ht="15.75" customHeight="1" hidden="1">
      <c r="A1193" s="219" t="s">
        <v>42</v>
      </c>
      <c r="B1193" s="220">
        <v>0</v>
      </c>
    </row>
    <row r="1194" spans="1:2" ht="15.75" customHeight="1" hidden="1">
      <c r="A1194" s="219" t="s">
        <v>944</v>
      </c>
      <c r="B1194" s="220">
        <v>0</v>
      </c>
    </row>
    <row r="1195" spans="1:2" ht="15.75" customHeight="1" hidden="1">
      <c r="A1195" s="219" t="s">
        <v>945</v>
      </c>
      <c r="B1195" s="220">
        <v>0</v>
      </c>
    </row>
    <row r="1196" spans="1:2" ht="15.75" customHeight="1" hidden="1">
      <c r="A1196" s="219" t="s">
        <v>946</v>
      </c>
      <c r="B1196" s="220">
        <v>0</v>
      </c>
    </row>
    <row r="1197" spans="1:2" ht="15.75" customHeight="1" hidden="1">
      <c r="A1197" s="219" t="s">
        <v>947</v>
      </c>
      <c r="B1197" s="220">
        <v>0</v>
      </c>
    </row>
    <row r="1198" spans="1:2" ht="15.75" customHeight="1" hidden="1">
      <c r="A1198" s="219" t="s">
        <v>948</v>
      </c>
      <c r="B1198" s="220">
        <v>0</v>
      </c>
    </row>
    <row r="1199" spans="1:2" ht="15.75" customHeight="1" hidden="1">
      <c r="A1199" s="219" t="s">
        <v>949</v>
      </c>
      <c r="B1199" s="220">
        <v>0</v>
      </c>
    </row>
    <row r="1200" spans="1:2" ht="15.75" customHeight="1" hidden="1">
      <c r="A1200" s="219" t="s">
        <v>950</v>
      </c>
      <c r="B1200" s="220">
        <v>0</v>
      </c>
    </row>
    <row r="1201" spans="1:2" ht="15.75" customHeight="1" hidden="1">
      <c r="A1201" s="219" t="s">
        <v>951</v>
      </c>
      <c r="B1201" s="220">
        <v>0</v>
      </c>
    </row>
    <row r="1202" spans="1:2" ht="15.75" customHeight="1" hidden="1">
      <c r="A1202" s="219" t="s">
        <v>952</v>
      </c>
      <c r="B1202" s="220">
        <v>0</v>
      </c>
    </row>
    <row r="1203" spans="1:2" ht="15.75" customHeight="1" hidden="1">
      <c r="A1203" s="219" t="s">
        <v>953</v>
      </c>
      <c r="B1203" s="220">
        <v>0</v>
      </c>
    </row>
    <row r="1204" spans="1:2" ht="15.75" customHeight="1" hidden="1">
      <c r="A1204" s="219" t="s">
        <v>954</v>
      </c>
      <c r="B1204" s="220">
        <v>0</v>
      </c>
    </row>
    <row r="1205" spans="1:2" ht="15.75" customHeight="1" hidden="1">
      <c r="A1205" s="219" t="s">
        <v>955</v>
      </c>
      <c r="B1205" s="220">
        <v>0</v>
      </c>
    </row>
    <row r="1206" spans="1:2" ht="15.75" customHeight="1" hidden="1">
      <c r="A1206" s="219" t="s">
        <v>956</v>
      </c>
      <c r="B1206" s="220">
        <v>0</v>
      </c>
    </row>
    <row r="1207" spans="1:2" ht="15.75" customHeight="1" hidden="1">
      <c r="A1207" s="219" t="s">
        <v>49</v>
      </c>
      <c r="B1207" s="220">
        <v>0</v>
      </c>
    </row>
    <row r="1208" spans="1:2" ht="15.75" customHeight="1" hidden="1">
      <c r="A1208" s="219" t="s">
        <v>957</v>
      </c>
      <c r="B1208" s="220">
        <v>0</v>
      </c>
    </row>
    <row r="1209" spans="1:8" s="208" customFormat="1" ht="15.75" customHeight="1" hidden="1">
      <c r="A1209" s="214" t="s">
        <v>958</v>
      </c>
      <c r="B1209" s="215">
        <f>SUM(B1210:B1217)</f>
        <v>0</v>
      </c>
      <c r="E1209" s="8"/>
      <c r="F1209" s="8"/>
      <c r="G1209" s="8"/>
      <c r="H1209" s="8"/>
    </row>
    <row r="1210" spans="1:2" ht="15.75" customHeight="1" hidden="1">
      <c r="A1210" s="219" t="s">
        <v>40</v>
      </c>
      <c r="B1210" s="220">
        <v>0</v>
      </c>
    </row>
    <row r="1211" spans="1:2" ht="15.75" customHeight="1" hidden="1">
      <c r="A1211" s="219" t="s">
        <v>41</v>
      </c>
      <c r="B1211" s="220">
        <v>0</v>
      </c>
    </row>
    <row r="1212" spans="1:2" ht="15.75" customHeight="1" hidden="1">
      <c r="A1212" s="219" t="s">
        <v>42</v>
      </c>
      <c r="B1212" s="220">
        <v>0</v>
      </c>
    </row>
    <row r="1213" spans="1:2" ht="15.75" customHeight="1" hidden="1">
      <c r="A1213" s="219" t="s">
        <v>959</v>
      </c>
      <c r="B1213" s="220">
        <v>0</v>
      </c>
    </row>
    <row r="1214" spans="1:2" ht="15.75" customHeight="1" hidden="1">
      <c r="A1214" s="219" t="s">
        <v>960</v>
      </c>
      <c r="B1214" s="220">
        <v>0</v>
      </c>
    </row>
    <row r="1215" spans="1:2" ht="15.75" customHeight="1" hidden="1">
      <c r="A1215" s="219" t="s">
        <v>961</v>
      </c>
      <c r="B1215" s="220">
        <v>0</v>
      </c>
    </row>
    <row r="1216" spans="1:2" ht="15.75" customHeight="1" hidden="1">
      <c r="A1216" s="219" t="s">
        <v>49</v>
      </c>
      <c r="B1216" s="220">
        <v>0</v>
      </c>
    </row>
    <row r="1217" spans="1:2" ht="15.75" customHeight="1" hidden="1">
      <c r="A1217" s="219" t="s">
        <v>962</v>
      </c>
      <c r="B1217" s="220">
        <v>0</v>
      </c>
    </row>
    <row r="1218" spans="1:8" s="208" customFormat="1" ht="15.75" customHeight="1" hidden="1">
      <c r="A1218" s="214" t="s">
        <v>963</v>
      </c>
      <c r="B1218" s="215">
        <f>SUM(B1219:B1232)</f>
        <v>0</v>
      </c>
      <c r="E1218" s="8"/>
      <c r="F1218" s="8"/>
      <c r="G1218" s="8"/>
      <c r="H1218" s="8"/>
    </row>
    <row r="1219" spans="1:2" ht="15.75" customHeight="1" hidden="1">
      <c r="A1219" s="219" t="s">
        <v>40</v>
      </c>
      <c r="B1219" s="220">
        <v>0</v>
      </c>
    </row>
    <row r="1220" spans="1:2" ht="15.75" customHeight="1" hidden="1">
      <c r="A1220" s="219" t="s">
        <v>41</v>
      </c>
      <c r="B1220" s="220">
        <v>0</v>
      </c>
    </row>
    <row r="1221" spans="1:2" ht="15.75" customHeight="1" hidden="1">
      <c r="A1221" s="219" t="s">
        <v>42</v>
      </c>
      <c r="B1221" s="220">
        <v>0</v>
      </c>
    </row>
    <row r="1222" spans="1:2" ht="15.75" customHeight="1" hidden="1">
      <c r="A1222" s="219" t="s">
        <v>964</v>
      </c>
      <c r="B1222" s="220">
        <v>0</v>
      </c>
    </row>
    <row r="1223" spans="1:2" ht="15.75" customHeight="1" hidden="1">
      <c r="A1223" s="219" t="s">
        <v>965</v>
      </c>
      <c r="B1223" s="220">
        <v>0</v>
      </c>
    </row>
    <row r="1224" spans="1:2" ht="15.75" customHeight="1" hidden="1">
      <c r="A1224" s="219" t="s">
        <v>966</v>
      </c>
      <c r="B1224" s="220">
        <v>0</v>
      </c>
    </row>
    <row r="1225" spans="1:2" ht="15.75" customHeight="1" hidden="1">
      <c r="A1225" s="219" t="s">
        <v>967</v>
      </c>
      <c r="B1225" s="220">
        <v>0</v>
      </c>
    </row>
    <row r="1226" spans="1:2" ht="15.75" customHeight="1" hidden="1">
      <c r="A1226" s="219" t="s">
        <v>968</v>
      </c>
      <c r="B1226" s="220">
        <v>0</v>
      </c>
    </row>
    <row r="1227" spans="1:2" ht="15.75" customHeight="1" hidden="1">
      <c r="A1227" s="219" t="s">
        <v>969</v>
      </c>
      <c r="B1227" s="220">
        <v>0</v>
      </c>
    </row>
    <row r="1228" spans="1:2" ht="15.75" customHeight="1" hidden="1">
      <c r="A1228" s="219" t="s">
        <v>970</v>
      </c>
      <c r="B1228" s="220">
        <v>0</v>
      </c>
    </row>
    <row r="1229" spans="1:2" ht="15.75" customHeight="1" hidden="1">
      <c r="A1229" s="219" t="s">
        <v>971</v>
      </c>
      <c r="B1229" s="220">
        <v>0</v>
      </c>
    </row>
    <row r="1230" spans="1:2" ht="15.75" customHeight="1" hidden="1">
      <c r="A1230" s="219" t="s">
        <v>972</v>
      </c>
      <c r="B1230" s="220">
        <v>0</v>
      </c>
    </row>
    <row r="1231" spans="1:2" ht="15.75" customHeight="1" hidden="1">
      <c r="A1231" s="219" t="s">
        <v>973</v>
      </c>
      <c r="B1231" s="220">
        <v>0</v>
      </c>
    </row>
    <row r="1232" spans="1:2" ht="15.75" customHeight="1" hidden="1">
      <c r="A1232" s="219" t="s">
        <v>974</v>
      </c>
      <c r="B1232" s="220">
        <v>0</v>
      </c>
    </row>
    <row r="1233" spans="1:8" s="208" customFormat="1" ht="15.75" customHeight="1" hidden="1">
      <c r="A1233" s="214" t="s">
        <v>975</v>
      </c>
      <c r="B1233" s="215">
        <f>B1234</f>
        <v>0</v>
      </c>
      <c r="E1233" s="8"/>
      <c r="F1233" s="8"/>
      <c r="G1233" s="8"/>
      <c r="H1233" s="8"/>
    </row>
    <row r="1234" spans="1:2" ht="15.75" customHeight="1" hidden="1">
      <c r="A1234" s="219" t="s">
        <v>976</v>
      </c>
      <c r="B1234" s="220">
        <v>0</v>
      </c>
    </row>
    <row r="1235" spans="1:8" s="208" customFormat="1" ht="15.75" customHeight="1">
      <c r="A1235" s="214" t="s">
        <v>977</v>
      </c>
      <c r="B1235" s="215">
        <f>SUM(B1236,B1245,B1249)</f>
        <v>4148</v>
      </c>
      <c r="E1235" s="8"/>
      <c r="F1235" s="8"/>
      <c r="G1235" s="8"/>
      <c r="H1235" s="8"/>
    </row>
    <row r="1236" spans="1:8" s="208" customFormat="1" ht="15.75" customHeight="1">
      <c r="A1236" s="214" t="s">
        <v>978</v>
      </c>
      <c r="B1236" s="215">
        <f>SUM(B1237:B1244)</f>
        <v>466</v>
      </c>
      <c r="E1236" s="8"/>
      <c r="F1236" s="8"/>
      <c r="G1236" s="8"/>
      <c r="H1236" s="8"/>
    </row>
    <row r="1237" spans="1:8" s="207" customFormat="1" ht="15.75" customHeight="1" hidden="1">
      <c r="A1237" s="216" t="s">
        <v>979</v>
      </c>
      <c r="B1237" s="217">
        <v>0</v>
      </c>
      <c r="E1237" s="4"/>
      <c r="F1237" s="4"/>
      <c r="G1237" s="4"/>
      <c r="H1237" s="4"/>
    </row>
    <row r="1238" spans="1:8" s="207" customFormat="1" ht="15.75" customHeight="1" hidden="1">
      <c r="A1238" s="216" t="s">
        <v>980</v>
      </c>
      <c r="B1238" s="217">
        <v>0</v>
      </c>
      <c r="E1238" s="4"/>
      <c r="F1238" s="4"/>
      <c r="G1238" s="4"/>
      <c r="H1238" s="4"/>
    </row>
    <row r="1239" spans="1:8" s="207" customFormat="1" ht="15.75" customHeight="1" hidden="1">
      <c r="A1239" s="216" t="s">
        <v>981</v>
      </c>
      <c r="B1239" s="217">
        <v>0</v>
      </c>
      <c r="E1239" s="4"/>
      <c r="F1239" s="4"/>
      <c r="G1239" s="4"/>
      <c r="H1239" s="4"/>
    </row>
    <row r="1240" spans="1:8" s="207" customFormat="1" ht="15.75" customHeight="1" hidden="1">
      <c r="A1240" s="216" t="s">
        <v>982</v>
      </c>
      <c r="B1240" s="217">
        <v>0</v>
      </c>
      <c r="E1240" s="4"/>
      <c r="F1240" s="4"/>
      <c r="G1240" s="4"/>
      <c r="H1240" s="4"/>
    </row>
    <row r="1241" spans="1:8" s="207" customFormat="1" ht="15.75" customHeight="1">
      <c r="A1241" s="216" t="s">
        <v>983</v>
      </c>
      <c r="B1241" s="217">
        <v>27</v>
      </c>
      <c r="E1241" s="4"/>
      <c r="F1241" s="4"/>
      <c r="G1241" s="4"/>
      <c r="H1241" s="4"/>
    </row>
    <row r="1242" spans="1:8" s="207" customFormat="1" ht="14.25" customHeight="1" hidden="1">
      <c r="A1242" s="216" t="s">
        <v>984</v>
      </c>
      <c r="B1242" s="217">
        <v>0</v>
      </c>
      <c r="E1242" s="4"/>
      <c r="F1242" s="4"/>
      <c r="G1242" s="4"/>
      <c r="H1242" s="4"/>
    </row>
    <row r="1243" spans="1:8" s="207" customFormat="1" ht="15.75" customHeight="1">
      <c r="A1243" s="216" t="s">
        <v>985</v>
      </c>
      <c r="B1243" s="217">
        <v>38</v>
      </c>
      <c r="E1243" s="4"/>
      <c r="F1243" s="4"/>
      <c r="G1243" s="4"/>
      <c r="H1243" s="4"/>
    </row>
    <row r="1244" spans="1:8" s="207" customFormat="1" ht="15.75" customHeight="1">
      <c r="A1244" s="216" t="s">
        <v>986</v>
      </c>
      <c r="B1244" s="217">
        <v>401</v>
      </c>
      <c r="E1244" s="4"/>
      <c r="F1244" s="4"/>
      <c r="G1244" s="4"/>
      <c r="H1244" s="4"/>
    </row>
    <row r="1245" spans="1:8" s="208" customFormat="1" ht="15.75" customHeight="1">
      <c r="A1245" s="214" t="s">
        <v>987</v>
      </c>
      <c r="B1245" s="215">
        <f>SUM(B1246:B1248)</f>
        <v>3682</v>
      </c>
      <c r="E1245" s="8"/>
      <c r="F1245" s="8"/>
      <c r="G1245" s="8"/>
      <c r="H1245" s="8"/>
    </row>
    <row r="1246" spans="1:8" s="207" customFormat="1" ht="15.75" customHeight="1">
      <c r="A1246" s="216" t="s">
        <v>988</v>
      </c>
      <c r="B1246" s="217">
        <v>3682</v>
      </c>
      <c r="E1246" s="4"/>
      <c r="F1246" s="4"/>
      <c r="G1246" s="4"/>
      <c r="H1246" s="4"/>
    </row>
    <row r="1247" spans="1:8" s="207" customFormat="1" ht="15.75" customHeight="1" hidden="1">
      <c r="A1247" s="216" t="s">
        <v>989</v>
      </c>
      <c r="B1247" s="217">
        <v>0</v>
      </c>
      <c r="E1247" s="4"/>
      <c r="F1247" s="4"/>
      <c r="G1247" s="4"/>
      <c r="H1247" s="4"/>
    </row>
    <row r="1248" spans="1:8" s="207" customFormat="1" ht="15.75" customHeight="1" hidden="1">
      <c r="A1248" s="216" t="s">
        <v>990</v>
      </c>
      <c r="B1248" s="217">
        <v>0</v>
      </c>
      <c r="E1248" s="4"/>
      <c r="F1248" s="4"/>
      <c r="G1248" s="4"/>
      <c r="H1248" s="4"/>
    </row>
    <row r="1249" spans="1:8" s="208" customFormat="1" ht="15.75" customHeight="1" hidden="1">
      <c r="A1249" s="214" t="s">
        <v>991</v>
      </c>
      <c r="B1249" s="215">
        <f>SUM(B1250:B1252)</f>
        <v>0</v>
      </c>
      <c r="E1249" s="8"/>
      <c r="F1249" s="8"/>
      <c r="G1249" s="8"/>
      <c r="H1249" s="8"/>
    </row>
    <row r="1250" spans="1:8" s="207" customFormat="1" ht="15.75" customHeight="1" hidden="1">
      <c r="A1250" s="216" t="s">
        <v>992</v>
      </c>
      <c r="B1250" s="217">
        <v>0</v>
      </c>
      <c r="E1250" s="4"/>
      <c r="F1250" s="4"/>
      <c r="G1250" s="4"/>
      <c r="H1250" s="4"/>
    </row>
    <row r="1251" spans="1:8" s="207" customFormat="1" ht="15.75" customHeight="1" hidden="1">
      <c r="A1251" s="216" t="s">
        <v>993</v>
      </c>
      <c r="B1251" s="217">
        <v>0</v>
      </c>
      <c r="E1251" s="4"/>
      <c r="F1251" s="4"/>
      <c r="G1251" s="4"/>
      <c r="H1251" s="4"/>
    </row>
    <row r="1252" spans="1:8" s="207" customFormat="1" ht="15.75" customHeight="1" hidden="1">
      <c r="A1252" s="216" t="s">
        <v>994</v>
      </c>
      <c r="B1252" s="217">
        <v>0</v>
      </c>
      <c r="E1252" s="4"/>
      <c r="F1252" s="4"/>
      <c r="G1252" s="4"/>
      <c r="H1252" s="4"/>
    </row>
    <row r="1253" spans="1:8" s="208" customFormat="1" ht="15.75" customHeight="1" hidden="1">
      <c r="A1253" s="214" t="s">
        <v>995</v>
      </c>
      <c r="B1253" s="215">
        <f>SUM(B1254,B1269,B1283,B1288,B1294)</f>
        <v>0</v>
      </c>
      <c r="E1253" s="8"/>
      <c r="F1253" s="8"/>
      <c r="G1253" s="8"/>
      <c r="H1253" s="8"/>
    </row>
    <row r="1254" spans="1:8" s="208" customFormat="1" ht="15.75" customHeight="1" hidden="1">
      <c r="A1254" s="214" t="s">
        <v>996</v>
      </c>
      <c r="B1254" s="215">
        <f>SUM(B1255:B1268)</f>
        <v>0</v>
      </c>
      <c r="E1254" s="8"/>
      <c r="F1254" s="8"/>
      <c r="G1254" s="8"/>
      <c r="H1254" s="8"/>
    </row>
    <row r="1255" spans="1:2" ht="15.75" customHeight="1" hidden="1">
      <c r="A1255" s="219" t="s">
        <v>40</v>
      </c>
      <c r="B1255" s="220">
        <v>0</v>
      </c>
    </row>
    <row r="1256" spans="1:2" ht="15.75" customHeight="1" hidden="1">
      <c r="A1256" s="219" t="s">
        <v>41</v>
      </c>
      <c r="B1256" s="220">
        <v>0</v>
      </c>
    </row>
    <row r="1257" spans="1:2" ht="15.75" customHeight="1" hidden="1">
      <c r="A1257" s="219" t="s">
        <v>42</v>
      </c>
      <c r="B1257" s="220">
        <v>0</v>
      </c>
    </row>
    <row r="1258" spans="1:2" ht="15.75" customHeight="1" hidden="1">
      <c r="A1258" s="219" t="s">
        <v>997</v>
      </c>
      <c r="B1258" s="220">
        <v>0</v>
      </c>
    </row>
    <row r="1259" spans="1:2" ht="15.75" customHeight="1" hidden="1">
      <c r="A1259" s="219" t="s">
        <v>998</v>
      </c>
      <c r="B1259" s="220">
        <v>0</v>
      </c>
    </row>
    <row r="1260" spans="1:2" ht="15.75" customHeight="1" hidden="1">
      <c r="A1260" s="219" t="s">
        <v>999</v>
      </c>
      <c r="B1260" s="220">
        <v>0</v>
      </c>
    </row>
    <row r="1261" spans="1:2" ht="15.75" customHeight="1" hidden="1">
      <c r="A1261" s="219" t="s">
        <v>1000</v>
      </c>
      <c r="B1261" s="220">
        <v>0</v>
      </c>
    </row>
    <row r="1262" spans="1:2" ht="15.75" customHeight="1" hidden="1">
      <c r="A1262" s="219" t="s">
        <v>1001</v>
      </c>
      <c r="B1262" s="220">
        <v>0</v>
      </c>
    </row>
    <row r="1263" spans="1:2" ht="15.75" customHeight="1" hidden="1">
      <c r="A1263" s="219" t="s">
        <v>1002</v>
      </c>
      <c r="B1263" s="220">
        <v>0</v>
      </c>
    </row>
    <row r="1264" spans="1:2" ht="15.75" customHeight="1" hidden="1">
      <c r="A1264" s="219" t="s">
        <v>1003</v>
      </c>
      <c r="B1264" s="220">
        <v>0</v>
      </c>
    </row>
    <row r="1265" spans="1:2" ht="15.75" customHeight="1" hidden="1">
      <c r="A1265" s="219" t="s">
        <v>1004</v>
      </c>
      <c r="B1265" s="220">
        <v>0</v>
      </c>
    </row>
    <row r="1266" spans="1:2" ht="15.75" customHeight="1" hidden="1">
      <c r="A1266" s="219" t="s">
        <v>1005</v>
      </c>
      <c r="B1266" s="220">
        <v>0</v>
      </c>
    </row>
    <row r="1267" spans="1:2" ht="15.75" customHeight="1" hidden="1">
      <c r="A1267" s="219" t="s">
        <v>49</v>
      </c>
      <c r="B1267" s="220">
        <v>0</v>
      </c>
    </row>
    <row r="1268" spans="1:2" ht="15.75" customHeight="1" hidden="1">
      <c r="A1268" s="219" t="s">
        <v>1006</v>
      </c>
      <c r="B1268" s="220">
        <v>0</v>
      </c>
    </row>
    <row r="1269" spans="1:8" s="208" customFormat="1" ht="15.75" customHeight="1" hidden="1">
      <c r="A1269" s="214" t="s">
        <v>1007</v>
      </c>
      <c r="B1269" s="215">
        <f>SUM(B1270:B1282)</f>
        <v>0</v>
      </c>
      <c r="E1269" s="8"/>
      <c r="F1269" s="8"/>
      <c r="G1269" s="8"/>
      <c r="H1269" s="8"/>
    </row>
    <row r="1270" spans="1:2" ht="15.75" customHeight="1" hidden="1">
      <c r="A1270" s="219" t="s">
        <v>40</v>
      </c>
      <c r="B1270" s="220">
        <v>0</v>
      </c>
    </row>
    <row r="1271" spans="1:2" ht="15.75" customHeight="1" hidden="1">
      <c r="A1271" s="219" t="s">
        <v>41</v>
      </c>
      <c r="B1271" s="220">
        <v>0</v>
      </c>
    </row>
    <row r="1272" spans="1:2" ht="15.75" customHeight="1" hidden="1">
      <c r="A1272" s="219" t="s">
        <v>42</v>
      </c>
      <c r="B1272" s="220">
        <v>0</v>
      </c>
    </row>
    <row r="1273" spans="1:2" ht="15.75" customHeight="1" hidden="1">
      <c r="A1273" s="219" t="s">
        <v>1008</v>
      </c>
      <c r="B1273" s="220">
        <v>0</v>
      </c>
    </row>
    <row r="1274" spans="1:2" ht="15.75" customHeight="1" hidden="1">
      <c r="A1274" s="219" t="s">
        <v>1009</v>
      </c>
      <c r="B1274" s="220">
        <v>0</v>
      </c>
    </row>
    <row r="1275" spans="1:2" ht="15.75" customHeight="1" hidden="1">
      <c r="A1275" s="219" t="s">
        <v>1010</v>
      </c>
      <c r="B1275" s="220">
        <v>0</v>
      </c>
    </row>
    <row r="1276" spans="1:2" ht="15.75" customHeight="1" hidden="1">
      <c r="A1276" s="219" t="s">
        <v>1011</v>
      </c>
      <c r="B1276" s="220">
        <v>0</v>
      </c>
    </row>
    <row r="1277" spans="1:2" ht="15.75" customHeight="1" hidden="1">
      <c r="A1277" s="219" t="s">
        <v>1012</v>
      </c>
      <c r="B1277" s="220">
        <v>0</v>
      </c>
    </row>
    <row r="1278" spans="1:2" ht="15.75" customHeight="1" hidden="1">
      <c r="A1278" s="219" t="s">
        <v>1013</v>
      </c>
      <c r="B1278" s="220">
        <v>0</v>
      </c>
    </row>
    <row r="1279" spans="1:2" ht="15.75" customHeight="1" hidden="1">
      <c r="A1279" s="219" t="s">
        <v>1014</v>
      </c>
      <c r="B1279" s="220">
        <v>0</v>
      </c>
    </row>
    <row r="1280" spans="1:2" ht="15.75" customHeight="1" hidden="1">
      <c r="A1280" s="219" t="s">
        <v>1015</v>
      </c>
      <c r="B1280" s="220">
        <v>0</v>
      </c>
    </row>
    <row r="1281" spans="1:2" ht="15.75" customHeight="1" hidden="1">
      <c r="A1281" s="219" t="s">
        <v>49</v>
      </c>
      <c r="B1281" s="220">
        <v>0</v>
      </c>
    </row>
    <row r="1282" spans="1:2" ht="15.75" customHeight="1" hidden="1">
      <c r="A1282" s="219" t="s">
        <v>1016</v>
      </c>
      <c r="B1282" s="220">
        <v>0</v>
      </c>
    </row>
    <row r="1283" spans="1:8" s="208" customFormat="1" ht="15.75" customHeight="1" hidden="1">
      <c r="A1283" s="214" t="s">
        <v>1017</v>
      </c>
      <c r="B1283" s="215">
        <f>SUM(B1284:B1287)</f>
        <v>0</v>
      </c>
      <c r="E1283" s="8"/>
      <c r="F1283" s="8"/>
      <c r="G1283" s="8"/>
      <c r="H1283" s="8"/>
    </row>
    <row r="1284" spans="1:2" ht="15.75" customHeight="1" hidden="1">
      <c r="A1284" s="219" t="s">
        <v>1018</v>
      </c>
      <c r="B1284" s="220">
        <v>0</v>
      </c>
    </row>
    <row r="1285" spans="1:2" ht="15.75" customHeight="1" hidden="1">
      <c r="A1285" s="219" t="s">
        <v>1019</v>
      </c>
      <c r="B1285" s="220">
        <v>0</v>
      </c>
    </row>
    <row r="1286" spans="1:2" ht="15.75" customHeight="1" hidden="1">
      <c r="A1286" s="219" t="s">
        <v>1020</v>
      </c>
      <c r="B1286" s="220">
        <v>0</v>
      </c>
    </row>
    <row r="1287" spans="1:2" ht="15.75" customHeight="1" hidden="1">
      <c r="A1287" s="219" t="s">
        <v>1021</v>
      </c>
      <c r="B1287" s="220">
        <v>0</v>
      </c>
    </row>
    <row r="1288" spans="1:8" s="208" customFormat="1" ht="15.75" customHeight="1" hidden="1">
      <c r="A1288" s="214" t="s">
        <v>1022</v>
      </c>
      <c r="B1288" s="215">
        <f>SUM(B1289:B1293)</f>
        <v>0</v>
      </c>
      <c r="E1288" s="8"/>
      <c r="F1288" s="8"/>
      <c r="G1288" s="8"/>
      <c r="H1288" s="8"/>
    </row>
    <row r="1289" spans="1:2" ht="15.75" customHeight="1" hidden="1">
      <c r="A1289" s="219" t="s">
        <v>1023</v>
      </c>
      <c r="B1289" s="220">
        <v>0</v>
      </c>
    </row>
    <row r="1290" spans="1:2" ht="15.75" customHeight="1" hidden="1">
      <c r="A1290" s="219" t="s">
        <v>1024</v>
      </c>
      <c r="B1290" s="220">
        <v>0</v>
      </c>
    </row>
    <row r="1291" spans="1:2" ht="15.75" customHeight="1" hidden="1">
      <c r="A1291" s="219" t="s">
        <v>1025</v>
      </c>
      <c r="B1291" s="220">
        <v>0</v>
      </c>
    </row>
    <row r="1292" spans="1:2" ht="15.75" customHeight="1" hidden="1">
      <c r="A1292" s="219" t="s">
        <v>1026</v>
      </c>
      <c r="B1292" s="220">
        <v>0</v>
      </c>
    </row>
    <row r="1293" spans="1:2" ht="15.75" customHeight="1" hidden="1">
      <c r="A1293" s="219" t="s">
        <v>1027</v>
      </c>
      <c r="B1293" s="220">
        <v>0</v>
      </c>
    </row>
    <row r="1294" spans="1:8" s="208" customFormat="1" ht="15.75" customHeight="1" hidden="1">
      <c r="A1294" s="214" t="s">
        <v>1028</v>
      </c>
      <c r="B1294" s="215">
        <f>SUM(B1295:B1305)</f>
        <v>0</v>
      </c>
      <c r="E1294" s="8"/>
      <c r="F1294" s="8"/>
      <c r="G1294" s="8"/>
      <c r="H1294" s="8"/>
    </row>
    <row r="1295" spans="1:2" ht="15.75" customHeight="1" hidden="1">
      <c r="A1295" s="219" t="s">
        <v>1029</v>
      </c>
      <c r="B1295" s="220">
        <v>0</v>
      </c>
    </row>
    <row r="1296" spans="1:2" ht="15.75" customHeight="1" hidden="1">
      <c r="A1296" s="219" t="s">
        <v>1030</v>
      </c>
      <c r="B1296" s="220">
        <v>0</v>
      </c>
    </row>
    <row r="1297" spans="1:2" ht="15.75" customHeight="1" hidden="1">
      <c r="A1297" s="219" t="s">
        <v>1031</v>
      </c>
      <c r="B1297" s="220">
        <v>0</v>
      </c>
    </row>
    <row r="1298" spans="1:2" ht="15.75" customHeight="1" hidden="1">
      <c r="A1298" s="219" t="s">
        <v>1032</v>
      </c>
      <c r="B1298" s="220">
        <v>0</v>
      </c>
    </row>
    <row r="1299" spans="1:2" ht="15.75" customHeight="1" hidden="1">
      <c r="A1299" s="219" t="s">
        <v>1033</v>
      </c>
      <c r="B1299" s="220">
        <v>0</v>
      </c>
    </row>
    <row r="1300" spans="1:2" ht="15.75" customHeight="1" hidden="1">
      <c r="A1300" s="219" t="s">
        <v>1034</v>
      </c>
      <c r="B1300" s="220">
        <v>0</v>
      </c>
    </row>
    <row r="1301" spans="1:2" ht="15.75" customHeight="1" hidden="1">
      <c r="A1301" s="219" t="s">
        <v>1035</v>
      </c>
      <c r="B1301" s="220">
        <v>0</v>
      </c>
    </row>
    <row r="1302" spans="1:2" ht="15.75" customHeight="1" hidden="1">
      <c r="A1302" s="219" t="s">
        <v>1036</v>
      </c>
      <c r="B1302" s="220">
        <v>0</v>
      </c>
    </row>
    <row r="1303" spans="1:2" ht="15.75" customHeight="1" hidden="1">
      <c r="A1303" s="219" t="s">
        <v>1037</v>
      </c>
      <c r="B1303" s="220">
        <v>0</v>
      </c>
    </row>
    <row r="1304" spans="1:2" ht="15.75" customHeight="1" hidden="1">
      <c r="A1304" s="219" t="s">
        <v>1038</v>
      </c>
      <c r="B1304" s="220">
        <v>0</v>
      </c>
    </row>
    <row r="1305" spans="1:2" ht="15.75" customHeight="1" hidden="1">
      <c r="A1305" s="219" t="s">
        <v>1039</v>
      </c>
      <c r="B1305" s="220">
        <v>0</v>
      </c>
    </row>
    <row r="1306" spans="1:8" s="208" customFormat="1" ht="15.75" customHeight="1">
      <c r="A1306" s="214" t="s">
        <v>1040</v>
      </c>
      <c r="B1306" s="215">
        <f>SUM(B1307,B1319,B1325,B1331,B1339,B1352,B1356,B1362)</f>
        <v>689</v>
      </c>
      <c r="E1306" s="8"/>
      <c r="F1306" s="8"/>
      <c r="G1306" s="8"/>
      <c r="H1306" s="8"/>
    </row>
    <row r="1307" spans="1:8" s="208" customFormat="1" ht="15.75" customHeight="1">
      <c r="A1307" s="214" t="s">
        <v>1041</v>
      </c>
      <c r="B1307" s="215">
        <f>SUM(B1308:B1318)</f>
        <v>541</v>
      </c>
      <c r="E1307" s="8"/>
      <c r="F1307" s="8"/>
      <c r="G1307" s="8"/>
      <c r="H1307" s="8"/>
    </row>
    <row r="1308" spans="1:8" s="207" customFormat="1" ht="15.75" customHeight="1">
      <c r="A1308" s="216" t="s">
        <v>40</v>
      </c>
      <c r="B1308" s="217">
        <v>243</v>
      </c>
      <c r="E1308" s="4"/>
      <c r="F1308" s="4"/>
      <c r="G1308" s="4"/>
      <c r="H1308" s="4"/>
    </row>
    <row r="1309" spans="1:8" s="207" customFormat="1" ht="15.75" customHeight="1" hidden="1">
      <c r="A1309" s="216" t="s">
        <v>41</v>
      </c>
      <c r="B1309" s="217">
        <v>0</v>
      </c>
      <c r="E1309" s="4"/>
      <c r="F1309" s="4"/>
      <c r="G1309" s="4"/>
      <c r="H1309" s="4"/>
    </row>
    <row r="1310" spans="1:8" s="207" customFormat="1" ht="15.75" customHeight="1" hidden="1">
      <c r="A1310" s="216" t="s">
        <v>42</v>
      </c>
      <c r="B1310" s="217">
        <v>0</v>
      </c>
      <c r="E1310" s="4"/>
      <c r="F1310" s="4"/>
      <c r="G1310" s="4"/>
      <c r="H1310" s="4"/>
    </row>
    <row r="1311" spans="1:8" s="207" customFormat="1" ht="15.75" customHeight="1" hidden="1">
      <c r="A1311" s="216" t="s">
        <v>1042</v>
      </c>
      <c r="B1311" s="217">
        <v>0</v>
      </c>
      <c r="E1311" s="4"/>
      <c r="F1311" s="4"/>
      <c r="G1311" s="4"/>
      <c r="H1311" s="4"/>
    </row>
    <row r="1312" spans="1:8" s="207" customFormat="1" ht="15.75" customHeight="1" hidden="1">
      <c r="A1312" s="216" t="s">
        <v>1043</v>
      </c>
      <c r="B1312" s="217">
        <v>0</v>
      </c>
      <c r="E1312" s="4"/>
      <c r="F1312" s="4"/>
      <c r="G1312" s="4"/>
      <c r="H1312" s="4"/>
    </row>
    <row r="1313" spans="1:8" s="207" customFormat="1" ht="15.75" customHeight="1">
      <c r="A1313" s="216" t="s">
        <v>1044</v>
      </c>
      <c r="B1313" s="217">
        <v>28</v>
      </c>
      <c r="E1313" s="4"/>
      <c r="F1313" s="4"/>
      <c r="G1313" s="4"/>
      <c r="H1313" s="4"/>
    </row>
    <row r="1314" spans="1:8" s="207" customFormat="1" ht="15.75" customHeight="1" hidden="1">
      <c r="A1314" s="216" t="s">
        <v>1045</v>
      </c>
      <c r="B1314" s="217">
        <v>0</v>
      </c>
      <c r="E1314" s="4"/>
      <c r="F1314" s="4"/>
      <c r="G1314" s="4"/>
      <c r="H1314" s="4"/>
    </row>
    <row r="1315" spans="1:8" s="207" customFormat="1" ht="15.75" customHeight="1" hidden="1">
      <c r="A1315" s="216" t="s">
        <v>1046</v>
      </c>
      <c r="B1315" s="217">
        <v>0</v>
      </c>
      <c r="E1315" s="4"/>
      <c r="F1315" s="4"/>
      <c r="G1315" s="4"/>
      <c r="H1315" s="4"/>
    </row>
    <row r="1316" spans="1:8" s="207" customFormat="1" ht="15.75" customHeight="1" hidden="1">
      <c r="A1316" s="216" t="s">
        <v>1047</v>
      </c>
      <c r="B1316" s="217">
        <v>0</v>
      </c>
      <c r="E1316" s="4"/>
      <c r="F1316" s="4"/>
      <c r="G1316" s="4"/>
      <c r="H1316" s="4"/>
    </row>
    <row r="1317" spans="1:8" s="207" customFormat="1" ht="15.75" customHeight="1">
      <c r="A1317" s="216" t="s">
        <v>49</v>
      </c>
      <c r="B1317" s="217">
        <v>134</v>
      </c>
      <c r="E1317" s="4"/>
      <c r="F1317" s="4"/>
      <c r="G1317" s="4"/>
      <c r="H1317" s="4"/>
    </row>
    <row r="1318" spans="1:8" s="207" customFormat="1" ht="15.75" customHeight="1">
      <c r="A1318" s="216" t="s">
        <v>1048</v>
      </c>
      <c r="B1318" s="217">
        <v>136</v>
      </c>
      <c r="E1318" s="4"/>
      <c r="F1318" s="4"/>
      <c r="G1318" s="4"/>
      <c r="H1318" s="4"/>
    </row>
    <row r="1319" spans="1:8" s="208" customFormat="1" ht="15.75" customHeight="1" hidden="1">
      <c r="A1319" s="214" t="s">
        <v>1049</v>
      </c>
      <c r="B1319" s="215">
        <f>SUM(B1320:B1324)</f>
        <v>0</v>
      </c>
      <c r="E1319" s="8"/>
      <c r="F1319" s="8"/>
      <c r="G1319" s="8"/>
      <c r="H1319" s="8"/>
    </row>
    <row r="1320" spans="1:2" ht="15.75" customHeight="1" hidden="1">
      <c r="A1320" s="219" t="s">
        <v>40</v>
      </c>
      <c r="B1320" s="220">
        <v>0</v>
      </c>
    </row>
    <row r="1321" spans="1:2" ht="15.75" customHeight="1" hidden="1">
      <c r="A1321" s="219" t="s">
        <v>41</v>
      </c>
      <c r="B1321" s="220">
        <v>0</v>
      </c>
    </row>
    <row r="1322" spans="1:2" ht="15.75" customHeight="1" hidden="1">
      <c r="A1322" s="219" t="s">
        <v>42</v>
      </c>
      <c r="B1322" s="220">
        <v>0</v>
      </c>
    </row>
    <row r="1323" spans="1:2" ht="15.75" customHeight="1" hidden="1">
      <c r="A1323" s="219" t="s">
        <v>1050</v>
      </c>
      <c r="B1323" s="220">
        <v>0</v>
      </c>
    </row>
    <row r="1324" spans="1:2" ht="15.75" customHeight="1" hidden="1">
      <c r="A1324" s="219" t="s">
        <v>1051</v>
      </c>
      <c r="B1324" s="220">
        <v>0</v>
      </c>
    </row>
    <row r="1325" spans="1:8" s="208" customFormat="1" ht="15.75" customHeight="1" hidden="1">
      <c r="A1325" s="214" t="s">
        <v>1052</v>
      </c>
      <c r="B1325" s="215">
        <f>SUM(B1326:B1330)</f>
        <v>0</v>
      </c>
      <c r="E1325" s="8"/>
      <c r="F1325" s="8"/>
      <c r="G1325" s="8"/>
      <c r="H1325" s="8"/>
    </row>
    <row r="1326" spans="1:8" s="207" customFormat="1" ht="15.75" customHeight="1" hidden="1">
      <c r="A1326" s="216" t="s">
        <v>40</v>
      </c>
      <c r="B1326" s="217">
        <v>0</v>
      </c>
      <c r="E1326" s="4"/>
      <c r="F1326" s="4"/>
      <c r="G1326" s="4"/>
      <c r="H1326" s="4"/>
    </row>
    <row r="1327" spans="1:8" s="207" customFormat="1" ht="15.75" customHeight="1" hidden="1">
      <c r="A1327" s="216" t="s">
        <v>41</v>
      </c>
      <c r="B1327" s="217">
        <v>0</v>
      </c>
      <c r="E1327" s="4"/>
      <c r="F1327" s="4"/>
      <c r="G1327" s="4"/>
      <c r="H1327" s="4"/>
    </row>
    <row r="1328" spans="1:8" s="207" customFormat="1" ht="15.75" customHeight="1" hidden="1">
      <c r="A1328" s="216" t="s">
        <v>42</v>
      </c>
      <c r="B1328" s="217">
        <v>0</v>
      </c>
      <c r="E1328" s="4"/>
      <c r="F1328" s="4"/>
      <c r="G1328" s="4"/>
      <c r="H1328" s="4"/>
    </row>
    <row r="1329" spans="1:8" s="207" customFormat="1" ht="15.75" customHeight="1" hidden="1">
      <c r="A1329" s="216" t="s">
        <v>1053</v>
      </c>
      <c r="B1329" s="217">
        <v>0</v>
      </c>
      <c r="E1329" s="4"/>
      <c r="F1329" s="4"/>
      <c r="G1329" s="4"/>
      <c r="H1329" s="4"/>
    </row>
    <row r="1330" spans="1:8" s="207" customFormat="1" ht="15.75" customHeight="1" hidden="1">
      <c r="A1330" s="216" t="s">
        <v>1054</v>
      </c>
      <c r="B1330" s="217">
        <v>0</v>
      </c>
      <c r="E1330" s="4"/>
      <c r="F1330" s="4"/>
      <c r="G1330" s="4"/>
      <c r="H1330" s="4"/>
    </row>
    <row r="1331" spans="1:8" s="208" customFormat="1" ht="15.75" customHeight="1">
      <c r="A1331" s="214" t="s">
        <v>1055</v>
      </c>
      <c r="B1331" s="215">
        <f>SUM(B1332:B1338)</f>
        <v>142</v>
      </c>
      <c r="E1331" s="8"/>
      <c r="F1331" s="8"/>
      <c r="G1331" s="8"/>
      <c r="H1331" s="8"/>
    </row>
    <row r="1332" spans="1:8" s="207" customFormat="1" ht="15" customHeight="1" hidden="1">
      <c r="A1332" s="216" t="s">
        <v>40</v>
      </c>
      <c r="B1332" s="217">
        <v>0</v>
      </c>
      <c r="E1332" s="4"/>
      <c r="F1332" s="4"/>
      <c r="G1332" s="4"/>
      <c r="H1332" s="4"/>
    </row>
    <row r="1333" spans="1:8" s="207" customFormat="1" ht="15.75" customHeight="1" hidden="1">
      <c r="A1333" s="216" t="s">
        <v>41</v>
      </c>
      <c r="B1333" s="217">
        <v>0</v>
      </c>
      <c r="E1333" s="4"/>
      <c r="F1333" s="4"/>
      <c r="G1333" s="4"/>
      <c r="H1333" s="4"/>
    </row>
    <row r="1334" spans="1:8" s="207" customFormat="1" ht="15.75" customHeight="1" hidden="1">
      <c r="A1334" s="216" t="s">
        <v>42</v>
      </c>
      <c r="B1334" s="217">
        <v>0</v>
      </c>
      <c r="E1334" s="4"/>
      <c r="F1334" s="4"/>
      <c r="G1334" s="4"/>
      <c r="H1334" s="4"/>
    </row>
    <row r="1335" spans="1:8" s="207" customFormat="1" ht="15.75" customHeight="1" hidden="1">
      <c r="A1335" s="216" t="s">
        <v>1056</v>
      </c>
      <c r="B1335" s="217">
        <v>0</v>
      </c>
      <c r="E1335" s="4"/>
      <c r="F1335" s="4"/>
      <c r="G1335" s="4"/>
      <c r="H1335" s="4"/>
    </row>
    <row r="1336" spans="1:8" s="207" customFormat="1" ht="15.75" customHeight="1" hidden="1">
      <c r="A1336" s="216" t="s">
        <v>1057</v>
      </c>
      <c r="B1336" s="217">
        <v>0</v>
      </c>
      <c r="E1336" s="4"/>
      <c r="F1336" s="4"/>
      <c r="G1336" s="4"/>
      <c r="H1336" s="4"/>
    </row>
    <row r="1337" spans="1:8" s="207" customFormat="1" ht="15.75" customHeight="1">
      <c r="A1337" s="216" t="s">
        <v>49</v>
      </c>
      <c r="B1337" s="217">
        <v>135</v>
      </c>
      <c r="E1337" s="4"/>
      <c r="F1337" s="4"/>
      <c r="G1337" s="4"/>
      <c r="H1337" s="4"/>
    </row>
    <row r="1338" spans="1:8" s="207" customFormat="1" ht="15.75" customHeight="1">
      <c r="A1338" s="216" t="s">
        <v>1058</v>
      </c>
      <c r="B1338" s="217">
        <v>7</v>
      </c>
      <c r="E1338" s="4"/>
      <c r="F1338" s="4"/>
      <c r="G1338" s="4"/>
      <c r="H1338" s="4"/>
    </row>
    <row r="1339" spans="1:8" s="208" customFormat="1" ht="15.75" customHeight="1" hidden="1">
      <c r="A1339" s="214" t="s">
        <v>1059</v>
      </c>
      <c r="B1339" s="215">
        <f>SUM(B1340:B1351)</f>
        <v>0</v>
      </c>
      <c r="E1339" s="8"/>
      <c r="F1339" s="8"/>
      <c r="G1339" s="8"/>
      <c r="H1339" s="8"/>
    </row>
    <row r="1340" spans="1:2" ht="15.75" customHeight="1" hidden="1">
      <c r="A1340" s="219" t="s">
        <v>40</v>
      </c>
      <c r="B1340" s="220">
        <v>0</v>
      </c>
    </row>
    <row r="1341" spans="1:2" ht="15.75" customHeight="1" hidden="1">
      <c r="A1341" s="219" t="s">
        <v>41</v>
      </c>
      <c r="B1341" s="220">
        <v>0</v>
      </c>
    </row>
    <row r="1342" spans="1:2" ht="15.75" customHeight="1" hidden="1">
      <c r="A1342" s="219" t="s">
        <v>42</v>
      </c>
      <c r="B1342" s="220">
        <v>0</v>
      </c>
    </row>
    <row r="1343" spans="1:2" ht="15.75" customHeight="1" hidden="1">
      <c r="A1343" s="219" t="s">
        <v>1060</v>
      </c>
      <c r="B1343" s="220">
        <v>0</v>
      </c>
    </row>
    <row r="1344" spans="1:2" ht="15.75" customHeight="1" hidden="1">
      <c r="A1344" s="219" t="s">
        <v>1061</v>
      </c>
      <c r="B1344" s="220">
        <v>0</v>
      </c>
    </row>
    <row r="1345" spans="1:2" ht="15.75" customHeight="1" hidden="1">
      <c r="A1345" s="219" t="s">
        <v>1062</v>
      </c>
      <c r="B1345" s="220">
        <v>0</v>
      </c>
    </row>
    <row r="1346" spans="1:2" ht="15.75" customHeight="1" hidden="1">
      <c r="A1346" s="219" t="s">
        <v>1063</v>
      </c>
      <c r="B1346" s="220">
        <v>0</v>
      </c>
    </row>
    <row r="1347" spans="1:2" ht="15.75" customHeight="1" hidden="1">
      <c r="A1347" s="219" t="s">
        <v>1064</v>
      </c>
      <c r="B1347" s="220">
        <v>0</v>
      </c>
    </row>
    <row r="1348" spans="1:2" ht="15.75" customHeight="1" hidden="1">
      <c r="A1348" s="219" t="s">
        <v>1065</v>
      </c>
      <c r="B1348" s="220">
        <v>0</v>
      </c>
    </row>
    <row r="1349" spans="1:2" ht="15.75" customHeight="1" hidden="1">
      <c r="A1349" s="219" t="s">
        <v>1066</v>
      </c>
      <c r="B1349" s="220">
        <v>0</v>
      </c>
    </row>
    <row r="1350" spans="1:2" ht="15.75" customHeight="1" hidden="1">
      <c r="A1350" s="219" t="s">
        <v>1067</v>
      </c>
      <c r="B1350" s="220">
        <v>0</v>
      </c>
    </row>
    <row r="1351" spans="1:2" ht="15.75" customHeight="1" hidden="1">
      <c r="A1351" s="219" t="s">
        <v>1068</v>
      </c>
      <c r="B1351" s="220">
        <v>0</v>
      </c>
    </row>
    <row r="1352" spans="1:8" s="208" customFormat="1" ht="15.75" customHeight="1" hidden="1">
      <c r="A1352" s="214" t="s">
        <v>1069</v>
      </c>
      <c r="B1352" s="215">
        <f>SUM(B1353:B1355)</f>
        <v>0</v>
      </c>
      <c r="E1352" s="8"/>
      <c r="F1352" s="8"/>
      <c r="G1352" s="8"/>
      <c r="H1352" s="8"/>
    </row>
    <row r="1353" spans="1:2" ht="15.75" customHeight="1" hidden="1">
      <c r="A1353" s="219" t="s">
        <v>1070</v>
      </c>
      <c r="B1353" s="220">
        <v>0</v>
      </c>
    </row>
    <row r="1354" spans="1:2" ht="15.75" customHeight="1" hidden="1">
      <c r="A1354" s="219" t="s">
        <v>1071</v>
      </c>
      <c r="B1354" s="220">
        <v>0</v>
      </c>
    </row>
    <row r="1355" spans="1:2" ht="15.75" customHeight="1" hidden="1">
      <c r="A1355" s="219" t="s">
        <v>1072</v>
      </c>
      <c r="B1355" s="220">
        <v>0</v>
      </c>
    </row>
    <row r="1356" spans="1:8" s="208" customFormat="1" ht="15.75" customHeight="1">
      <c r="A1356" s="214" t="s">
        <v>1073</v>
      </c>
      <c r="B1356" s="215">
        <f>SUM(B1357:B1361)</f>
        <v>6</v>
      </c>
      <c r="E1356" s="8"/>
      <c r="F1356" s="8"/>
      <c r="G1356" s="8"/>
      <c r="H1356" s="8"/>
    </row>
    <row r="1357" spans="1:8" s="207" customFormat="1" ht="15.75" customHeight="1" hidden="1">
      <c r="A1357" s="216" t="s">
        <v>1074</v>
      </c>
      <c r="B1357" s="217">
        <v>0</v>
      </c>
      <c r="E1357" s="4"/>
      <c r="F1357" s="4"/>
      <c r="G1357" s="4"/>
      <c r="H1357" s="4"/>
    </row>
    <row r="1358" spans="1:8" s="207" customFormat="1" ht="15.75" customHeight="1">
      <c r="A1358" s="216" t="s">
        <v>1075</v>
      </c>
      <c r="B1358" s="217">
        <v>6</v>
      </c>
      <c r="E1358" s="4"/>
      <c r="F1358" s="4"/>
      <c r="G1358" s="4"/>
      <c r="H1358" s="4"/>
    </row>
    <row r="1359" spans="1:8" s="207" customFormat="1" ht="15.75" customHeight="1" hidden="1">
      <c r="A1359" s="216" t="s">
        <v>1076</v>
      </c>
      <c r="B1359" s="217">
        <v>0</v>
      </c>
      <c r="E1359" s="4"/>
      <c r="F1359" s="4"/>
      <c r="G1359" s="4"/>
      <c r="H1359" s="4"/>
    </row>
    <row r="1360" spans="1:8" s="207" customFormat="1" ht="15.75" customHeight="1" hidden="1">
      <c r="A1360" s="216" t="s">
        <v>1077</v>
      </c>
      <c r="B1360" s="217">
        <v>0</v>
      </c>
      <c r="E1360" s="4"/>
      <c r="F1360" s="4"/>
      <c r="G1360" s="4"/>
      <c r="H1360" s="4"/>
    </row>
    <row r="1361" spans="1:8" s="207" customFormat="1" ht="15.75" customHeight="1" hidden="1">
      <c r="A1361" s="216" t="s">
        <v>1078</v>
      </c>
      <c r="B1361" s="217">
        <v>0</v>
      </c>
      <c r="E1361" s="4"/>
      <c r="F1361" s="4"/>
      <c r="G1361" s="4"/>
      <c r="H1361" s="4"/>
    </row>
    <row r="1362" spans="1:8" s="208" customFormat="1" ht="15.75" customHeight="1" hidden="1">
      <c r="A1362" s="214" t="s">
        <v>1079</v>
      </c>
      <c r="B1362" s="215">
        <v>0</v>
      </c>
      <c r="E1362" s="8"/>
      <c r="F1362" s="8"/>
      <c r="G1362" s="8"/>
      <c r="H1362" s="8"/>
    </row>
    <row r="1363" spans="1:8" s="208" customFormat="1" ht="15.75" customHeight="1">
      <c r="A1363" s="214" t="s">
        <v>1080</v>
      </c>
      <c r="B1363" s="215">
        <f>B1364</f>
        <v>7534</v>
      </c>
      <c r="E1363" s="8"/>
      <c r="F1363" s="8"/>
      <c r="G1363" s="8"/>
      <c r="H1363" s="8"/>
    </row>
    <row r="1364" spans="1:8" s="208" customFormat="1" ht="15.75" customHeight="1">
      <c r="A1364" s="214" t="s">
        <v>1081</v>
      </c>
      <c r="B1364" s="215">
        <f>B1365</f>
        <v>7534</v>
      </c>
      <c r="E1364" s="8"/>
      <c r="F1364" s="8"/>
      <c r="G1364" s="8"/>
      <c r="H1364" s="8"/>
    </row>
    <row r="1365" spans="1:8" s="207" customFormat="1" ht="15.75" customHeight="1">
      <c r="A1365" s="216" t="s">
        <v>1082</v>
      </c>
      <c r="B1365" s="217">
        <v>7534</v>
      </c>
      <c r="E1365" s="4"/>
      <c r="F1365" s="4"/>
      <c r="G1365" s="4"/>
      <c r="H1365" s="4"/>
    </row>
    <row r="1366" spans="1:8" s="208" customFormat="1" ht="15.75" customHeight="1">
      <c r="A1366" s="214" t="s">
        <v>1083</v>
      </c>
      <c r="B1366" s="215">
        <f>SUM(B1367,B1368,B1369)</f>
        <v>4457</v>
      </c>
      <c r="E1366" s="8"/>
      <c r="F1366" s="8"/>
      <c r="G1366" s="8"/>
      <c r="H1366" s="8"/>
    </row>
    <row r="1367" spans="1:8" s="208" customFormat="1" ht="15.75" customHeight="1" hidden="1">
      <c r="A1367" s="214" t="s">
        <v>1084</v>
      </c>
      <c r="B1367" s="215">
        <v>0</v>
      </c>
      <c r="E1367" s="8"/>
      <c r="F1367" s="8"/>
      <c r="G1367" s="8"/>
      <c r="H1367" s="8"/>
    </row>
    <row r="1368" spans="1:8" s="208" customFormat="1" ht="15.75" customHeight="1" hidden="1">
      <c r="A1368" s="214" t="s">
        <v>1085</v>
      </c>
      <c r="B1368" s="215">
        <v>0</v>
      </c>
      <c r="E1368" s="8"/>
      <c r="F1368" s="8"/>
      <c r="G1368" s="8"/>
      <c r="H1368" s="8"/>
    </row>
    <row r="1369" spans="1:8" s="208" customFormat="1" ht="15.75" customHeight="1">
      <c r="A1369" s="214" t="s">
        <v>1086</v>
      </c>
      <c r="B1369" s="215">
        <f>SUM(B1370:B1373)</f>
        <v>4457</v>
      </c>
      <c r="E1369" s="8"/>
      <c r="F1369" s="8"/>
      <c r="G1369" s="8"/>
      <c r="H1369" s="8"/>
    </row>
    <row r="1370" spans="1:8" s="207" customFormat="1" ht="15.75" customHeight="1">
      <c r="A1370" s="216" t="s">
        <v>1087</v>
      </c>
      <c r="B1370" s="217">
        <v>4457</v>
      </c>
      <c r="E1370" s="4"/>
      <c r="F1370" s="4"/>
      <c r="G1370" s="4"/>
      <c r="H1370" s="4"/>
    </row>
    <row r="1371" spans="1:8" s="207" customFormat="1" ht="15.75" customHeight="1" hidden="1">
      <c r="A1371" s="216" t="s">
        <v>1088</v>
      </c>
      <c r="B1371" s="217">
        <v>0</v>
      </c>
      <c r="E1371" s="4"/>
      <c r="F1371" s="4"/>
      <c r="G1371" s="4"/>
      <c r="H1371" s="4"/>
    </row>
    <row r="1372" spans="1:8" s="207" customFormat="1" ht="15.75" customHeight="1" hidden="1">
      <c r="A1372" s="216" t="s">
        <v>1089</v>
      </c>
      <c r="B1372" s="217">
        <v>0</v>
      </c>
      <c r="E1372" s="4"/>
      <c r="F1372" s="4"/>
      <c r="G1372" s="4"/>
      <c r="H1372" s="4"/>
    </row>
    <row r="1373" spans="1:8" s="207" customFormat="1" ht="15.75" customHeight="1" hidden="1">
      <c r="A1373" s="216" t="s">
        <v>1090</v>
      </c>
      <c r="B1373" s="217">
        <v>0</v>
      </c>
      <c r="E1373" s="4"/>
      <c r="F1373" s="4"/>
      <c r="G1373" s="4"/>
      <c r="H1373" s="4"/>
    </row>
    <row r="1374" spans="1:8" s="208" customFormat="1" ht="15.75" customHeight="1">
      <c r="A1374" s="214" t="s">
        <v>1091</v>
      </c>
      <c r="B1374" s="215">
        <f>B1375+B1376+B1377</f>
        <v>9</v>
      </c>
      <c r="E1374" s="8"/>
      <c r="F1374" s="8"/>
      <c r="G1374" s="8"/>
      <c r="H1374" s="8"/>
    </row>
    <row r="1375" spans="1:8" s="208" customFormat="1" ht="15.75" customHeight="1" hidden="1">
      <c r="A1375" s="214" t="s">
        <v>1092</v>
      </c>
      <c r="B1375" s="215">
        <v>0</v>
      </c>
      <c r="E1375" s="8"/>
      <c r="F1375" s="8"/>
      <c r="G1375" s="8"/>
      <c r="H1375" s="8"/>
    </row>
    <row r="1376" spans="1:8" s="208" customFormat="1" ht="15.75" customHeight="1" hidden="1">
      <c r="A1376" s="214" t="s">
        <v>1093</v>
      </c>
      <c r="B1376" s="215">
        <v>0</v>
      </c>
      <c r="E1376" s="8"/>
      <c r="F1376" s="8"/>
      <c r="G1376" s="8"/>
      <c r="H1376" s="8"/>
    </row>
    <row r="1377" spans="1:8" s="208" customFormat="1" ht="15.75" customHeight="1">
      <c r="A1377" s="214" t="s">
        <v>1094</v>
      </c>
      <c r="B1377" s="215">
        <v>9</v>
      </c>
      <c r="E1377" s="8"/>
      <c r="F1377" s="8"/>
      <c r="G1377" s="8"/>
      <c r="H1377" s="8"/>
    </row>
    <row r="1378" spans="1:8" s="209" customFormat="1" ht="21.75" customHeight="1">
      <c r="A1378" s="221" t="s">
        <v>1095</v>
      </c>
      <c r="B1378" s="222">
        <f>B6+B309+B398+B453+B509+B565+B683+B754+B833+B856+B981+B1045+B1111+B1131+B1170+B1235+B1306+B1363+B1366+B1374</f>
        <v>78533</v>
      </c>
      <c r="E1378" s="223"/>
      <c r="F1378" s="223"/>
      <c r="G1378" s="223"/>
      <c r="H1378" s="223"/>
    </row>
  </sheetData>
  <sheetProtection/>
  <mergeCells count="2"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1">
      <selection activeCell="A27" sqref="A27"/>
    </sheetView>
  </sheetViews>
  <sheetFormatPr defaultColWidth="9.00390625" defaultRowHeight="13.5"/>
  <cols>
    <col min="1" max="1" width="34.75390625" style="2" customWidth="1"/>
    <col min="2" max="2" width="9.625" style="2" customWidth="1"/>
    <col min="3" max="3" width="32.25390625" style="2" customWidth="1"/>
    <col min="4" max="4" width="9.625" style="2" customWidth="1"/>
    <col min="5" max="16384" width="9.00390625" style="2" customWidth="1"/>
  </cols>
  <sheetData>
    <row r="1" s="21" customFormat="1" ht="12.75" customHeight="1">
      <c r="A1" s="21" t="s">
        <v>1096</v>
      </c>
    </row>
    <row r="2" spans="1:5" s="21" customFormat="1" ht="21.75" customHeight="1">
      <c r="A2" s="6" t="s">
        <v>1097</v>
      </c>
      <c r="B2" s="6"/>
      <c r="C2" s="6"/>
      <c r="D2" s="6"/>
      <c r="E2" s="186"/>
    </row>
    <row r="3" spans="1:4" s="21" customFormat="1" ht="12.75" customHeight="1">
      <c r="A3" s="187" t="s">
        <v>2</v>
      </c>
      <c r="B3" s="187"/>
      <c r="C3" s="187"/>
      <c r="D3" s="187"/>
    </row>
    <row r="4" spans="1:4" s="21" customFormat="1" ht="19.5" customHeight="1">
      <c r="A4" s="11" t="s">
        <v>3</v>
      </c>
      <c r="B4" s="11" t="s">
        <v>37</v>
      </c>
      <c r="C4" s="11" t="s">
        <v>3</v>
      </c>
      <c r="D4" s="11" t="s">
        <v>37</v>
      </c>
    </row>
    <row r="5" spans="1:6" s="183" customFormat="1" ht="15.75" customHeight="1">
      <c r="A5" s="188" t="s">
        <v>1098</v>
      </c>
      <c r="B5" s="189">
        <v>17592</v>
      </c>
      <c r="C5" s="188" t="s">
        <v>1099</v>
      </c>
      <c r="D5" s="189">
        <v>78533</v>
      </c>
      <c r="F5" s="190"/>
    </row>
    <row r="6" spans="1:4" s="183" customFormat="1" ht="15.75" customHeight="1">
      <c r="A6" s="188" t="s">
        <v>1100</v>
      </c>
      <c r="B6" s="189">
        <f>SUM(B7,B8,B9)</f>
        <v>81295</v>
      </c>
      <c r="C6" s="191" t="s">
        <v>1101</v>
      </c>
      <c r="D6" s="189"/>
    </row>
    <row r="7" spans="1:4" s="183" customFormat="1" ht="15.75" customHeight="1">
      <c r="A7" s="188" t="s">
        <v>1102</v>
      </c>
      <c r="B7" s="189">
        <v>2504</v>
      </c>
      <c r="C7" s="191" t="s">
        <v>1103</v>
      </c>
      <c r="D7" s="189"/>
    </row>
    <row r="8" spans="1:4" s="183" customFormat="1" ht="15.75" customHeight="1">
      <c r="A8" s="188" t="s">
        <v>1104</v>
      </c>
      <c r="B8" s="189">
        <v>65370</v>
      </c>
      <c r="C8" s="191" t="s">
        <v>1105</v>
      </c>
      <c r="D8" s="189"/>
    </row>
    <row r="9" spans="1:4" s="183" customFormat="1" ht="15.75" customHeight="1">
      <c r="A9" s="188" t="s">
        <v>1106</v>
      </c>
      <c r="B9" s="189">
        <v>13421</v>
      </c>
      <c r="C9" s="191" t="s">
        <v>1107</v>
      </c>
      <c r="D9" s="189"/>
    </row>
    <row r="10" spans="1:4" s="183" customFormat="1" ht="15.75" customHeight="1">
      <c r="A10" s="188" t="s">
        <v>1108</v>
      </c>
      <c r="B10" s="189"/>
      <c r="C10" s="191" t="s">
        <v>1109</v>
      </c>
      <c r="D10" s="189">
        <f>D14</f>
        <v>19059</v>
      </c>
    </row>
    <row r="11" spans="1:4" s="184" customFormat="1" ht="15.75" customHeight="1">
      <c r="A11" s="192" t="s">
        <v>1110</v>
      </c>
      <c r="B11" s="193"/>
      <c r="C11" s="194" t="s">
        <v>1111</v>
      </c>
      <c r="D11" s="193"/>
    </row>
    <row r="12" spans="1:4" s="184" customFormat="1" ht="15.75" customHeight="1">
      <c r="A12" s="192" t="s">
        <v>1112</v>
      </c>
      <c r="B12" s="193"/>
      <c r="C12" s="194" t="s">
        <v>1113</v>
      </c>
      <c r="D12" s="193"/>
    </row>
    <row r="13" spans="1:4" s="184" customFormat="1" ht="15.75" customHeight="1">
      <c r="A13" s="192" t="s">
        <v>1114</v>
      </c>
      <c r="B13" s="193"/>
      <c r="C13" s="194" t="s">
        <v>1115</v>
      </c>
      <c r="D13" s="193"/>
    </row>
    <row r="14" spans="1:4" s="184" customFormat="1" ht="15.75" customHeight="1">
      <c r="A14" s="192" t="s">
        <v>1116</v>
      </c>
      <c r="B14" s="193"/>
      <c r="C14" s="194" t="s">
        <v>1117</v>
      </c>
      <c r="D14" s="193">
        <v>19059</v>
      </c>
    </row>
    <row r="15" spans="1:4" s="185" customFormat="1" ht="16.5" customHeight="1">
      <c r="A15" s="137" t="s">
        <v>1118</v>
      </c>
      <c r="B15" s="195"/>
      <c r="C15" s="141"/>
      <c r="D15" s="195"/>
    </row>
    <row r="16" spans="1:7" s="185" customFormat="1" ht="15.75" customHeight="1">
      <c r="A16" s="137" t="s">
        <v>1119</v>
      </c>
      <c r="B16" s="196"/>
      <c r="C16" s="141"/>
      <c r="D16" s="196"/>
      <c r="G16" s="197"/>
    </row>
    <row r="17" spans="1:4" s="185" customFormat="1" ht="15.75" customHeight="1">
      <c r="A17" s="132" t="s">
        <v>1120</v>
      </c>
      <c r="B17" s="195"/>
      <c r="C17" s="198" t="s">
        <v>1121</v>
      </c>
      <c r="D17" s="195"/>
    </row>
    <row r="18" spans="1:4" s="185" customFormat="1" ht="15.75" customHeight="1">
      <c r="A18" s="137" t="s">
        <v>1122</v>
      </c>
      <c r="B18" s="196"/>
      <c r="C18" s="141" t="s">
        <v>1123</v>
      </c>
      <c r="D18" s="195">
        <f>D19</f>
        <v>9369</v>
      </c>
    </row>
    <row r="19" spans="1:4" s="185" customFormat="1" ht="15.75" customHeight="1">
      <c r="A19" s="132" t="s">
        <v>1124</v>
      </c>
      <c r="B19" s="195"/>
      <c r="C19" s="199" t="s">
        <v>1125</v>
      </c>
      <c r="D19" s="200">
        <f>D21+D20+D22+D23</f>
        <v>9369</v>
      </c>
    </row>
    <row r="20" spans="1:4" s="184" customFormat="1" ht="15.75" customHeight="1">
      <c r="A20" s="192" t="s">
        <v>1126</v>
      </c>
      <c r="B20" s="201"/>
      <c r="C20" s="194" t="s">
        <v>1127</v>
      </c>
      <c r="D20" s="193">
        <v>9369</v>
      </c>
    </row>
    <row r="21" spans="1:4" s="184" customFormat="1" ht="15.75" customHeight="1">
      <c r="A21" s="192" t="s">
        <v>1128</v>
      </c>
      <c r="B21" s="193"/>
      <c r="C21" s="194" t="s">
        <v>1129</v>
      </c>
      <c r="D21" s="193"/>
    </row>
    <row r="22" spans="1:4" s="184" customFormat="1" ht="15.75" customHeight="1">
      <c r="A22" s="192" t="s">
        <v>1130</v>
      </c>
      <c r="B22" s="193"/>
      <c r="C22" s="194" t="s">
        <v>1131</v>
      </c>
      <c r="D22" s="193"/>
    </row>
    <row r="23" spans="1:4" s="184" customFormat="1" ht="15.75" customHeight="1">
      <c r="A23" s="192" t="s">
        <v>1132</v>
      </c>
      <c r="B23" s="193"/>
      <c r="C23" s="194" t="s">
        <v>1133</v>
      </c>
      <c r="D23" s="193"/>
    </row>
    <row r="24" spans="1:4" s="184" customFormat="1" ht="15.75" customHeight="1">
      <c r="A24" s="192" t="s">
        <v>1134</v>
      </c>
      <c r="B24" s="193"/>
      <c r="C24" s="194"/>
      <c r="D24" s="193"/>
    </row>
    <row r="25" spans="1:4" s="185" customFormat="1" ht="15.75" customHeight="1">
      <c r="A25" s="137" t="s">
        <v>1135</v>
      </c>
      <c r="B25" s="195">
        <f>B26</f>
        <v>7812</v>
      </c>
      <c r="C25" s="141" t="s">
        <v>1136</v>
      </c>
      <c r="D25" s="200"/>
    </row>
    <row r="26" spans="1:4" s="184" customFormat="1" ht="15.75" customHeight="1">
      <c r="A26" s="192" t="s">
        <v>1137</v>
      </c>
      <c r="B26" s="202">
        <f>SUM(B27:B30)</f>
        <v>7812</v>
      </c>
      <c r="C26" s="133" t="s">
        <v>1138</v>
      </c>
      <c r="D26" s="193"/>
    </row>
    <row r="27" spans="1:4" s="184" customFormat="1" ht="15.75" customHeight="1">
      <c r="A27" s="124" t="s">
        <v>1139</v>
      </c>
      <c r="B27" s="193">
        <v>7812</v>
      </c>
      <c r="C27" s="203" t="s">
        <v>1140</v>
      </c>
      <c r="D27" s="201"/>
    </row>
    <row r="28" spans="1:4" s="184" customFormat="1" ht="15.75" customHeight="1">
      <c r="A28" s="192" t="s">
        <v>1141</v>
      </c>
      <c r="B28" s="201"/>
      <c r="C28" s="194" t="s">
        <v>1142</v>
      </c>
      <c r="D28" s="193"/>
    </row>
    <row r="29" spans="1:4" s="184" customFormat="1" ht="15.75" customHeight="1">
      <c r="A29" s="192" t="s">
        <v>1143</v>
      </c>
      <c r="B29" s="193"/>
      <c r="C29" s="194" t="s">
        <v>1144</v>
      </c>
      <c r="D29" s="193"/>
    </row>
    <row r="30" spans="1:4" s="184" customFormat="1" ht="15.75" customHeight="1">
      <c r="A30" s="192" t="s">
        <v>1145</v>
      </c>
      <c r="B30" s="193"/>
      <c r="C30" s="194"/>
      <c r="D30" s="204"/>
    </row>
    <row r="31" spans="1:4" s="185" customFormat="1" ht="15.75" customHeight="1">
      <c r="A31" s="137" t="s">
        <v>1146</v>
      </c>
      <c r="B31" s="195"/>
      <c r="C31" s="141" t="s">
        <v>1147</v>
      </c>
      <c r="D31" s="195"/>
    </row>
    <row r="32" spans="1:4" s="185" customFormat="1" ht="15.75" customHeight="1">
      <c r="A32" s="137" t="s">
        <v>1148</v>
      </c>
      <c r="B32" s="195"/>
      <c r="C32" s="141" t="s">
        <v>1149</v>
      </c>
      <c r="D32" s="195"/>
    </row>
    <row r="33" spans="1:4" s="185" customFormat="1" ht="15.75" customHeight="1">
      <c r="A33" s="137" t="s">
        <v>1150</v>
      </c>
      <c r="B33" s="195"/>
      <c r="C33" s="141" t="s">
        <v>1151</v>
      </c>
      <c r="D33" s="195"/>
    </row>
    <row r="34" spans="1:4" s="185" customFormat="1" ht="15.75" customHeight="1">
      <c r="A34" s="137" t="s">
        <v>1152</v>
      </c>
      <c r="B34" s="195">
        <v>873</v>
      </c>
      <c r="C34" s="205" t="s">
        <v>1153</v>
      </c>
      <c r="D34" s="196">
        <v>352</v>
      </c>
    </row>
    <row r="35" spans="1:4" s="185" customFormat="1" ht="15.75" customHeight="1">
      <c r="A35" s="137" t="s">
        <v>1154</v>
      </c>
      <c r="B35" s="195"/>
      <c r="C35" s="205" t="s">
        <v>918</v>
      </c>
      <c r="D35" s="195"/>
    </row>
    <row r="36" spans="1:4" s="184" customFormat="1" ht="27.75" customHeight="1">
      <c r="A36" s="192" t="s">
        <v>1155</v>
      </c>
      <c r="B36" s="193"/>
      <c r="C36" s="206" t="s">
        <v>1156</v>
      </c>
      <c r="D36" s="201"/>
    </row>
    <row r="37" spans="1:4" s="184" customFormat="1" ht="15.75" customHeight="1">
      <c r="A37" s="192" t="s">
        <v>1157</v>
      </c>
      <c r="B37" s="202"/>
      <c r="C37" s="206" t="s">
        <v>1158</v>
      </c>
      <c r="D37" s="201"/>
    </row>
    <row r="38" spans="1:4" s="184" customFormat="1" ht="15.75" customHeight="1">
      <c r="A38" s="192" t="s">
        <v>1159</v>
      </c>
      <c r="B38" s="193"/>
      <c r="C38" s="206" t="s">
        <v>1160</v>
      </c>
      <c r="D38" s="201"/>
    </row>
    <row r="39" spans="1:4" s="185" customFormat="1" ht="15.75" customHeight="1">
      <c r="A39" s="137" t="s">
        <v>1161</v>
      </c>
      <c r="B39" s="200"/>
      <c r="C39" s="205" t="s">
        <v>1162</v>
      </c>
      <c r="D39" s="200"/>
    </row>
    <row r="40" spans="1:4" s="185" customFormat="1" ht="15.75" customHeight="1">
      <c r="A40" s="137" t="s">
        <v>1163</v>
      </c>
      <c r="B40" s="195"/>
      <c r="C40" s="205" t="s">
        <v>1164</v>
      </c>
      <c r="D40" s="200"/>
    </row>
    <row r="41" spans="1:4" s="185" customFormat="1" ht="15.75" customHeight="1">
      <c r="A41" s="132"/>
      <c r="B41" s="195"/>
      <c r="C41" s="141" t="s">
        <v>1165</v>
      </c>
      <c r="D41" s="200"/>
    </row>
    <row r="42" spans="1:4" s="185" customFormat="1" ht="15.75" customHeight="1">
      <c r="A42" s="132"/>
      <c r="B42" s="195"/>
      <c r="C42" s="141" t="s">
        <v>1166</v>
      </c>
      <c r="D42" s="195">
        <f>B45-D5-D6-D10-D17-D18-D25-D31-D32-D33-D34-D35-D39-D40-D41</f>
        <v>259</v>
      </c>
    </row>
    <row r="43" spans="1:4" s="185" customFormat="1" ht="15.75" customHeight="1">
      <c r="A43" s="132"/>
      <c r="B43" s="195"/>
      <c r="C43" s="141" t="s">
        <v>1167</v>
      </c>
      <c r="D43" s="195">
        <v>259</v>
      </c>
    </row>
    <row r="44" spans="1:4" s="185" customFormat="1" ht="15.75" customHeight="1">
      <c r="A44" s="132"/>
      <c r="B44" s="195"/>
      <c r="C44" s="141" t="s">
        <v>1168</v>
      </c>
      <c r="D44" s="196"/>
    </row>
    <row r="45" spans="1:4" s="185" customFormat="1" ht="15.75" customHeight="1">
      <c r="A45" s="134" t="s">
        <v>1169</v>
      </c>
      <c r="B45" s="195">
        <f>SUM(B5:B6,B10,B15:B17,B18,B25,B31:B35,B39:B40)</f>
        <v>107572</v>
      </c>
      <c r="C45" s="145" t="s">
        <v>1170</v>
      </c>
      <c r="D45" s="195">
        <f>SUM(D5:D6,D10,D17,D18,D25,D31:D35,D39:D42)</f>
        <v>107572</v>
      </c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28"/>
  <sheetViews>
    <sheetView zoomScaleSheetLayoutView="100" workbookViewId="0" topLeftCell="A19">
      <selection activeCell="B19" sqref="B19"/>
    </sheetView>
  </sheetViews>
  <sheetFormatPr defaultColWidth="53.75390625" defaultRowHeight="13.5"/>
  <cols>
    <col min="1" max="1" width="51.50390625" style="57" customWidth="1"/>
    <col min="2" max="2" width="33.75390625" style="58" customWidth="1"/>
    <col min="3" max="16384" width="53.75390625" style="57" customWidth="1"/>
  </cols>
  <sheetData>
    <row r="2" spans="1:2" s="56" customFormat="1" ht="18" customHeight="1">
      <c r="A2" s="59" t="s">
        <v>1171</v>
      </c>
      <c r="B2" s="60"/>
    </row>
    <row r="3" spans="1:2" ht="30" customHeight="1">
      <c r="A3" s="61" t="s">
        <v>1172</v>
      </c>
      <c r="B3" s="61"/>
    </row>
    <row r="4" spans="1:2" ht="17.25" customHeight="1">
      <c r="A4" s="59"/>
      <c r="B4" s="62" t="s">
        <v>2</v>
      </c>
    </row>
    <row r="5" spans="1:2" ht="27.75" customHeight="1">
      <c r="A5" s="63" t="s">
        <v>3</v>
      </c>
      <c r="B5" s="63" t="s">
        <v>37</v>
      </c>
    </row>
    <row r="6" spans="1:2" ht="27.75" customHeight="1">
      <c r="A6" s="64" t="s">
        <v>1100</v>
      </c>
      <c r="B6" s="65">
        <f>B7+B12+B28</f>
        <v>81295</v>
      </c>
    </row>
    <row r="7" spans="1:2" ht="27.75" customHeight="1">
      <c r="A7" s="51" t="s">
        <v>1102</v>
      </c>
      <c r="B7" s="65">
        <f>B8+B9+B10+B11</f>
        <v>2504</v>
      </c>
    </row>
    <row r="8" spans="1:2" ht="27.75" customHeight="1">
      <c r="A8" s="52" t="s">
        <v>1173</v>
      </c>
      <c r="B8" s="66">
        <v>1040</v>
      </c>
    </row>
    <row r="9" spans="1:2" ht="27.75" customHeight="1">
      <c r="A9" s="52" t="s">
        <v>1174</v>
      </c>
      <c r="B9" s="66">
        <v>97</v>
      </c>
    </row>
    <row r="10" spans="1:2" ht="27.75" customHeight="1">
      <c r="A10" s="52" t="s">
        <v>1175</v>
      </c>
      <c r="B10" s="66">
        <v>1862</v>
      </c>
    </row>
    <row r="11" spans="1:2" ht="27.75" customHeight="1">
      <c r="A11" s="52" t="s">
        <v>1176</v>
      </c>
      <c r="B11" s="66">
        <v>-495</v>
      </c>
    </row>
    <row r="12" spans="1:2" ht="27.75" customHeight="1">
      <c r="A12" s="64" t="s">
        <v>1104</v>
      </c>
      <c r="B12" s="65">
        <v>65370</v>
      </c>
    </row>
    <row r="13" spans="1:2" ht="24.75" customHeight="1">
      <c r="A13" s="52" t="s">
        <v>1177</v>
      </c>
      <c r="B13" s="66">
        <v>25763</v>
      </c>
    </row>
    <row r="14" spans="1:2" ht="24.75" customHeight="1">
      <c r="A14" s="52" t="s">
        <v>1178</v>
      </c>
      <c r="B14" s="66">
        <v>4285</v>
      </c>
    </row>
    <row r="15" spans="1:2" ht="24.75" customHeight="1">
      <c r="A15" s="52" t="s">
        <v>1179</v>
      </c>
      <c r="B15" s="66">
        <v>12334</v>
      </c>
    </row>
    <row r="16" spans="1:2" ht="24.75" customHeight="1">
      <c r="A16" s="52" t="s">
        <v>1180</v>
      </c>
      <c r="B16" s="66">
        <v>3570</v>
      </c>
    </row>
    <row r="17" spans="1:2" ht="24.75" customHeight="1">
      <c r="A17" s="52" t="s">
        <v>1181</v>
      </c>
      <c r="B17" s="66">
        <v>4049</v>
      </c>
    </row>
    <row r="18" spans="1:2" ht="24.75" customHeight="1">
      <c r="A18" s="52" t="s">
        <v>1182</v>
      </c>
      <c r="B18" s="66">
        <v>5381</v>
      </c>
    </row>
    <row r="19" spans="1:2" ht="24.75" customHeight="1">
      <c r="A19" s="52" t="s">
        <v>1183</v>
      </c>
      <c r="B19" s="66">
        <v>1684</v>
      </c>
    </row>
    <row r="20" spans="1:2" ht="24.75" customHeight="1">
      <c r="A20" s="52" t="s">
        <v>1184</v>
      </c>
      <c r="B20" s="66">
        <v>14</v>
      </c>
    </row>
    <row r="21" spans="1:2" ht="24.75" customHeight="1">
      <c r="A21" s="52" t="s">
        <v>1185</v>
      </c>
      <c r="B21" s="66">
        <v>1848</v>
      </c>
    </row>
    <row r="22" spans="1:2" ht="24.75" customHeight="1">
      <c r="A22" s="52" t="s">
        <v>1186</v>
      </c>
      <c r="B22" s="66">
        <v>100</v>
      </c>
    </row>
    <row r="23" spans="1:2" ht="24.75" customHeight="1">
      <c r="A23" s="52" t="s">
        <v>1187</v>
      </c>
      <c r="B23" s="66">
        <v>3437</v>
      </c>
    </row>
    <row r="24" spans="1:2" ht="24.75" customHeight="1">
      <c r="A24" s="52" t="s">
        <v>1188</v>
      </c>
      <c r="B24" s="66">
        <v>1622</v>
      </c>
    </row>
    <row r="25" spans="1:2" ht="24.75" customHeight="1">
      <c r="A25" s="52" t="s">
        <v>1189</v>
      </c>
      <c r="B25" s="66">
        <v>815</v>
      </c>
    </row>
    <row r="26" spans="1:2" ht="24.75" customHeight="1">
      <c r="A26" s="52" t="s">
        <v>1190</v>
      </c>
      <c r="B26" s="66">
        <v>466</v>
      </c>
    </row>
    <row r="27" spans="1:2" ht="24.75" customHeight="1">
      <c r="A27" s="52" t="s">
        <v>1191</v>
      </c>
      <c r="B27" s="66">
        <v>2</v>
      </c>
    </row>
    <row r="28" spans="1:2" ht="27.75" customHeight="1">
      <c r="A28" s="64" t="s">
        <v>1106</v>
      </c>
      <c r="B28" s="65">
        <v>13421</v>
      </c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0">
      <selection activeCell="A27" sqref="A27"/>
    </sheetView>
  </sheetViews>
  <sheetFormatPr defaultColWidth="9.00390625" defaultRowHeight="13.5"/>
  <cols>
    <col min="1" max="1" width="36.50390625" style="24" customWidth="1"/>
    <col min="2" max="5" width="12.375" style="24" customWidth="1"/>
    <col min="6" max="16384" width="9.00390625" style="24" customWidth="1"/>
  </cols>
  <sheetData>
    <row r="1" spans="1:5" ht="12.75" customHeight="1">
      <c r="A1" s="152" t="s">
        <v>1192</v>
      </c>
      <c r="B1" s="152"/>
      <c r="C1" s="152"/>
      <c r="D1" s="152"/>
      <c r="E1" s="152"/>
    </row>
    <row r="2" spans="1:5" ht="32.25" customHeight="1">
      <c r="A2" s="47" t="s">
        <v>1193</v>
      </c>
      <c r="B2" s="47"/>
      <c r="C2" s="47"/>
      <c r="D2" s="47"/>
      <c r="E2" s="47"/>
    </row>
    <row r="3" spans="1:5" ht="18" customHeight="1">
      <c r="A3" s="152"/>
      <c r="B3" s="152"/>
      <c r="C3" s="152"/>
      <c r="D3" s="152"/>
      <c r="E3" s="155" t="s">
        <v>2</v>
      </c>
    </row>
    <row r="4" spans="1:5" ht="43.5" customHeight="1">
      <c r="A4" s="167" t="s">
        <v>3</v>
      </c>
      <c r="B4" s="167" t="s">
        <v>4</v>
      </c>
      <c r="C4" s="167" t="s">
        <v>5</v>
      </c>
      <c r="D4" s="167" t="s">
        <v>6</v>
      </c>
      <c r="E4" s="167" t="s">
        <v>7</v>
      </c>
    </row>
    <row r="5" spans="1:5" ht="43.5" customHeight="1">
      <c r="A5" s="171" t="s">
        <v>1194</v>
      </c>
      <c r="B5" s="177"/>
      <c r="C5" s="177"/>
      <c r="D5" s="177"/>
      <c r="E5" s="178"/>
    </row>
    <row r="6" spans="1:5" ht="43.5" customHeight="1">
      <c r="A6" s="171" t="s">
        <v>1195</v>
      </c>
      <c r="B6" s="177"/>
      <c r="C6" s="177"/>
      <c r="D6" s="177"/>
      <c r="E6" s="179"/>
    </row>
    <row r="7" spans="1:5" ht="43.5" customHeight="1">
      <c r="A7" s="171" t="s">
        <v>1196</v>
      </c>
      <c r="B7" s="177"/>
      <c r="C7" s="177"/>
      <c r="D7" s="177"/>
      <c r="E7" s="179"/>
    </row>
    <row r="8" spans="1:5" ht="43.5" customHeight="1">
      <c r="A8" s="171" t="s">
        <v>1197</v>
      </c>
      <c r="B8" s="180"/>
      <c r="C8" s="180"/>
      <c r="D8" s="180"/>
      <c r="E8" s="179"/>
    </row>
    <row r="9" spans="1:5" ht="43.5" customHeight="1">
      <c r="A9" s="171" t="s">
        <v>1198</v>
      </c>
      <c r="B9" s="180">
        <v>25000</v>
      </c>
      <c r="C9" s="180">
        <v>14270</v>
      </c>
      <c r="D9" s="180">
        <v>14270</v>
      </c>
      <c r="E9" s="179">
        <v>1</v>
      </c>
    </row>
    <row r="10" spans="1:5" ht="43.5" customHeight="1">
      <c r="A10" s="171" t="s">
        <v>1199</v>
      </c>
      <c r="B10" s="180"/>
      <c r="C10" s="180"/>
      <c r="D10" s="180"/>
      <c r="E10" s="179"/>
    </row>
    <row r="11" spans="1:5" ht="43.5" customHeight="1">
      <c r="A11" s="171" t="s">
        <v>1200</v>
      </c>
      <c r="B11" s="180"/>
      <c r="C11" s="180"/>
      <c r="D11" s="180"/>
      <c r="E11" s="179"/>
    </row>
    <row r="12" spans="1:5" ht="43.5" customHeight="1">
      <c r="A12" s="171" t="s">
        <v>1201</v>
      </c>
      <c r="B12" s="180"/>
      <c r="C12" s="180"/>
      <c r="D12" s="180"/>
      <c r="E12" s="179"/>
    </row>
    <row r="13" spans="1:5" ht="43.5" customHeight="1">
      <c r="A13" s="171" t="s">
        <v>1202</v>
      </c>
      <c r="B13" s="180"/>
      <c r="C13" s="180"/>
      <c r="D13" s="180"/>
      <c r="E13" s="179"/>
    </row>
    <row r="14" spans="1:5" ht="43.5" customHeight="1">
      <c r="A14" s="171" t="s">
        <v>1203</v>
      </c>
      <c r="B14" s="180"/>
      <c r="C14" s="180"/>
      <c r="D14" s="180"/>
      <c r="E14" s="179"/>
    </row>
    <row r="15" spans="1:5" ht="43.5" customHeight="1">
      <c r="A15" s="171" t="s">
        <v>1204</v>
      </c>
      <c r="B15" s="180"/>
      <c r="C15" s="180"/>
      <c r="D15" s="180"/>
      <c r="E15" s="179"/>
    </row>
    <row r="16" spans="1:5" ht="43.5" customHeight="1">
      <c r="A16" s="171" t="s">
        <v>1205</v>
      </c>
      <c r="B16" s="180"/>
      <c r="C16" s="180"/>
      <c r="D16" s="180"/>
      <c r="E16" s="179"/>
    </row>
    <row r="17" spans="1:5" ht="43.5" customHeight="1">
      <c r="A17" s="172" t="s">
        <v>1206</v>
      </c>
      <c r="B17" s="181">
        <f>SUM(B5:B16)</f>
        <v>25000</v>
      </c>
      <c r="C17" s="181">
        <f>SUM(C5:C16)</f>
        <v>14270</v>
      </c>
      <c r="D17" s="181">
        <f>SUM(D5:D16)</f>
        <v>14270</v>
      </c>
      <c r="E17" s="182">
        <v>1</v>
      </c>
    </row>
    <row r="18" spans="1:5" ht="23.25" customHeight="1">
      <c r="A18" s="174"/>
      <c r="B18" s="174"/>
      <c r="C18" s="174"/>
      <c r="D18" s="174"/>
      <c r="E18" s="174"/>
    </row>
    <row r="19" ht="23.25" customHeight="1"/>
    <row r="20" ht="23.25" customHeight="1"/>
    <row r="21" ht="23.25" customHeight="1"/>
  </sheetData>
  <sheetProtection/>
  <mergeCells count="2">
    <mergeCell ref="A2:E2"/>
    <mergeCell ref="A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A27" sqref="A27"/>
    </sheetView>
  </sheetViews>
  <sheetFormatPr defaultColWidth="15.25390625" defaultRowHeight="13.5"/>
  <cols>
    <col min="1" max="1" width="44.125" style="24" customWidth="1"/>
    <col min="2" max="2" width="42.125" style="24" customWidth="1"/>
    <col min="3" max="4" width="9.00390625" style="24" customWidth="1"/>
    <col min="5" max="5" width="28.625" style="164" customWidth="1"/>
    <col min="6" max="32" width="9.00390625" style="24" customWidth="1"/>
    <col min="33" max="224" width="15.25390625" style="24" customWidth="1"/>
    <col min="225" max="250" width="9.00390625" style="24" customWidth="1"/>
    <col min="251" max="251" width="32.125" style="24" customWidth="1"/>
    <col min="252" max="16384" width="15.25390625" style="24" customWidth="1"/>
  </cols>
  <sheetData>
    <row r="1" spans="1:2" ht="12.75" customHeight="1">
      <c r="A1" s="152" t="s">
        <v>1207</v>
      </c>
      <c r="B1" s="152"/>
    </row>
    <row r="2" spans="1:4" ht="33.75" customHeight="1">
      <c r="A2" s="6" t="s">
        <v>1208</v>
      </c>
      <c r="B2" s="6"/>
      <c r="C2" s="165"/>
      <c r="D2" s="165"/>
    </row>
    <row r="3" spans="1:2" ht="24.75" customHeight="1">
      <c r="A3" s="152"/>
      <c r="B3" s="166" t="s">
        <v>2</v>
      </c>
    </row>
    <row r="4" spans="1:2" ht="27" customHeight="1">
      <c r="A4" s="167" t="s">
        <v>36</v>
      </c>
      <c r="B4" s="167" t="s">
        <v>6</v>
      </c>
    </row>
    <row r="5" spans="1:2" ht="27" customHeight="1">
      <c r="A5" s="168" t="s">
        <v>1209</v>
      </c>
      <c r="B5" s="169"/>
    </row>
    <row r="6" spans="1:2" ht="27" customHeight="1">
      <c r="A6" s="168" t="s">
        <v>1210</v>
      </c>
      <c r="B6" s="170">
        <v>11043</v>
      </c>
    </row>
    <row r="7" spans="1:2" ht="27" customHeight="1">
      <c r="A7" s="168" t="s">
        <v>1211</v>
      </c>
      <c r="B7" s="170"/>
    </row>
    <row r="8" spans="1:2" ht="27" customHeight="1">
      <c r="A8" s="168" t="s">
        <v>1212</v>
      </c>
      <c r="B8" s="170"/>
    </row>
    <row r="9" spans="1:2" ht="27" customHeight="1">
      <c r="A9" s="168" t="s">
        <v>1213</v>
      </c>
      <c r="B9" s="170"/>
    </row>
    <row r="10" spans="1:2" ht="27" customHeight="1">
      <c r="A10" s="168" t="s">
        <v>1214</v>
      </c>
      <c r="B10" s="170"/>
    </row>
    <row r="11" spans="1:2" ht="27" customHeight="1">
      <c r="A11" s="168" t="s">
        <v>1215</v>
      </c>
      <c r="B11" s="170"/>
    </row>
    <row r="12" spans="1:2" ht="27" customHeight="1">
      <c r="A12" s="168" t="s">
        <v>1216</v>
      </c>
      <c r="B12" s="170">
        <v>117</v>
      </c>
    </row>
    <row r="13" spans="1:2" ht="27" customHeight="1">
      <c r="A13" s="168" t="s">
        <v>1217</v>
      </c>
      <c r="B13" s="170"/>
    </row>
    <row r="14" spans="1:2" ht="27" customHeight="1">
      <c r="A14" s="168" t="s">
        <v>1218</v>
      </c>
      <c r="B14" s="170"/>
    </row>
    <row r="15" spans="1:2" ht="27" customHeight="1">
      <c r="A15" s="168" t="s">
        <v>1219</v>
      </c>
      <c r="B15" s="170"/>
    </row>
    <row r="16" spans="1:2" ht="27" customHeight="1">
      <c r="A16" s="168" t="s">
        <v>1220</v>
      </c>
      <c r="B16" s="170"/>
    </row>
    <row r="17" spans="1:2" ht="27" customHeight="1">
      <c r="A17" s="168" t="s">
        <v>1221</v>
      </c>
      <c r="B17" s="170"/>
    </row>
    <row r="18" spans="1:2" ht="27" customHeight="1">
      <c r="A18" s="168" t="s">
        <v>1222</v>
      </c>
      <c r="B18" s="170">
        <v>233</v>
      </c>
    </row>
    <row r="19" spans="1:2" ht="27" customHeight="1">
      <c r="A19" s="168" t="s">
        <v>1083</v>
      </c>
      <c r="B19" s="170">
        <v>1158</v>
      </c>
    </row>
    <row r="20" spans="1:2" ht="27" customHeight="1">
      <c r="A20" s="171" t="s">
        <v>1223</v>
      </c>
      <c r="B20" s="170">
        <v>9</v>
      </c>
    </row>
    <row r="21" spans="1:2" ht="27" customHeight="1">
      <c r="A21" s="168" t="s">
        <v>1224</v>
      </c>
      <c r="B21" s="170"/>
    </row>
    <row r="22" spans="1:5" s="163" customFormat="1" ht="27" customHeight="1">
      <c r="A22" s="172" t="s">
        <v>1225</v>
      </c>
      <c r="B22" s="173">
        <f>SUM(B5:B21)</f>
        <v>12560</v>
      </c>
      <c r="E22" s="164"/>
    </row>
    <row r="23" spans="1:2" ht="20.25" customHeight="1">
      <c r="A23" s="174"/>
      <c r="B23" s="175"/>
    </row>
    <row r="24" ht="12.75" customHeight="1">
      <c r="B24" s="176"/>
    </row>
    <row r="25" ht="12.75" customHeight="1">
      <c r="B25" s="176"/>
    </row>
    <row r="26" ht="12.75" customHeight="1">
      <c r="B26" s="176"/>
    </row>
    <row r="27" ht="12.75" customHeight="1">
      <c r="B27" s="176"/>
    </row>
    <row r="28" ht="12.75" customHeight="1">
      <c r="B28" s="176"/>
    </row>
    <row r="29" ht="12.75" customHeight="1">
      <c r="B29" s="176"/>
    </row>
    <row r="30" ht="12.75" customHeight="1">
      <c r="B30" s="176"/>
    </row>
    <row r="31" ht="12.75" customHeight="1">
      <c r="B31" s="176"/>
    </row>
  </sheetData>
  <sheetProtection/>
  <mergeCells count="2">
    <mergeCell ref="A2:B2"/>
    <mergeCell ref="A23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5" sqref="A5"/>
    </sheetView>
  </sheetViews>
  <sheetFormatPr defaultColWidth="9.00390625" defaultRowHeight="14.25" customHeight="1"/>
  <cols>
    <col min="1" max="1" width="28.75390625" style="2" customWidth="1"/>
    <col min="2" max="2" width="13.875" style="150" customWidth="1"/>
    <col min="3" max="3" width="27.125" style="2" customWidth="1"/>
    <col min="4" max="4" width="13.25390625" style="24" customWidth="1"/>
    <col min="5" max="16384" width="9.00390625" style="2" customWidth="1"/>
  </cols>
  <sheetData>
    <row r="1" spans="1:4" ht="14.25" customHeight="1">
      <c r="A1" s="21" t="s">
        <v>1226</v>
      </c>
      <c r="B1" s="151"/>
      <c r="C1" s="21"/>
      <c r="D1" s="152"/>
    </row>
    <row r="2" spans="1:5" ht="24.75" customHeight="1">
      <c r="A2" s="47" t="s">
        <v>1227</v>
      </c>
      <c r="B2" s="47"/>
      <c r="C2" s="47"/>
      <c r="D2" s="47"/>
      <c r="E2" s="7"/>
    </row>
    <row r="3" spans="1:4" ht="21" customHeight="1">
      <c r="A3" s="153"/>
      <c r="B3" s="154"/>
      <c r="C3" s="153"/>
      <c r="D3" s="155" t="s">
        <v>2</v>
      </c>
    </row>
    <row r="4" spans="1:4" ht="28.5" customHeight="1">
      <c r="A4" s="156" t="s">
        <v>1228</v>
      </c>
      <c r="B4" s="156" t="s">
        <v>37</v>
      </c>
      <c r="C4" s="156" t="s">
        <v>1229</v>
      </c>
      <c r="D4" s="156" t="s">
        <v>37</v>
      </c>
    </row>
    <row r="5" spans="1:4" ht="35.25" customHeight="1">
      <c r="A5" s="157" t="s">
        <v>1230</v>
      </c>
      <c r="B5" s="158">
        <v>14270</v>
      </c>
      <c r="C5" s="158" t="s">
        <v>1231</v>
      </c>
      <c r="D5" s="158">
        <v>12560</v>
      </c>
    </row>
    <row r="6" spans="1:4" ht="35.25" customHeight="1">
      <c r="A6" s="157" t="s">
        <v>1232</v>
      </c>
      <c r="B6" s="158">
        <f>B7+B8</f>
        <v>350</v>
      </c>
      <c r="C6" s="157" t="s">
        <v>1233</v>
      </c>
      <c r="D6" s="158">
        <f>D7+D8</f>
        <v>0</v>
      </c>
    </row>
    <row r="7" spans="1:4" ht="35.25" customHeight="1">
      <c r="A7" s="78" t="s">
        <v>1234</v>
      </c>
      <c r="B7" s="159">
        <v>350</v>
      </c>
      <c r="C7" s="160" t="s">
        <v>1235</v>
      </c>
      <c r="D7" s="149"/>
    </row>
    <row r="8" spans="1:4" ht="35.25" customHeight="1">
      <c r="A8" s="161" t="s">
        <v>1236</v>
      </c>
      <c r="B8" s="159"/>
      <c r="C8" s="160" t="s">
        <v>1237</v>
      </c>
      <c r="D8" s="149"/>
    </row>
    <row r="9" spans="1:4" ht="35.25" customHeight="1">
      <c r="A9" s="157" t="s">
        <v>1238</v>
      </c>
      <c r="B9" s="159">
        <v>8236</v>
      </c>
      <c r="C9" s="162" t="s">
        <v>1239</v>
      </c>
      <c r="D9" s="149">
        <v>10296</v>
      </c>
    </row>
    <row r="10" spans="1:4" ht="35.25" customHeight="1">
      <c r="A10" s="13" t="s">
        <v>1119</v>
      </c>
      <c r="B10" s="159"/>
      <c r="C10" s="162" t="s">
        <v>1240</v>
      </c>
      <c r="D10" s="149"/>
    </row>
    <row r="11" spans="1:4" ht="35.25" customHeight="1">
      <c r="A11" s="13" t="s">
        <v>1241</v>
      </c>
      <c r="B11" s="159"/>
      <c r="C11" s="83" t="s">
        <v>1166</v>
      </c>
      <c r="D11" s="149"/>
    </row>
    <row r="12" spans="1:4" ht="35.25" customHeight="1">
      <c r="A12" s="13" t="s">
        <v>1169</v>
      </c>
      <c r="B12" s="159"/>
      <c r="C12" s="83" t="s">
        <v>1121</v>
      </c>
      <c r="D12" s="149"/>
    </row>
    <row r="13" spans="1:4" ht="35.25" customHeight="1">
      <c r="A13" s="156" t="s">
        <v>1169</v>
      </c>
      <c r="B13" s="158">
        <f>B5+B6+B9+B10+B11+B12</f>
        <v>22856</v>
      </c>
      <c r="C13" s="156" t="s">
        <v>1170</v>
      </c>
      <c r="D13" s="148">
        <f>D5+D6+D9+D10+D11+D12</f>
        <v>22856</v>
      </c>
    </row>
    <row r="17" ht="14.25" customHeight="1">
      <c r="G17" s="24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">
      <selection activeCell="A27" sqref="A27"/>
    </sheetView>
  </sheetViews>
  <sheetFormatPr defaultColWidth="9.00390625" defaultRowHeight="13.5"/>
  <cols>
    <col min="1" max="1" width="56.75390625" style="2" customWidth="1"/>
    <col min="2" max="2" width="27.75390625" style="2" customWidth="1"/>
    <col min="3" max="16384" width="9.00390625" style="2" customWidth="1"/>
  </cols>
  <sheetData>
    <row r="1" spans="1:2" ht="12.75" customHeight="1">
      <c r="A1" s="21" t="s">
        <v>1242</v>
      </c>
      <c r="B1" s="21"/>
    </row>
    <row r="2" spans="1:4" ht="30.75" customHeight="1">
      <c r="A2" s="116" t="s">
        <v>1243</v>
      </c>
      <c r="B2" s="116"/>
      <c r="C2" s="7"/>
      <c r="D2" s="7"/>
    </row>
    <row r="3" spans="1:2" ht="18" customHeight="1">
      <c r="A3" s="21"/>
      <c r="B3" s="103" t="s">
        <v>2</v>
      </c>
    </row>
    <row r="4" spans="1:2" s="147" customFormat="1" ht="26.25" customHeight="1">
      <c r="A4" s="11" t="s">
        <v>36</v>
      </c>
      <c r="B4" s="11" t="s">
        <v>37</v>
      </c>
    </row>
    <row r="5" spans="1:2" ht="26.25" customHeight="1">
      <c r="A5" s="11" t="s">
        <v>1100</v>
      </c>
      <c r="B5" s="148">
        <f>SUM(B6:B28)</f>
        <v>350</v>
      </c>
    </row>
    <row r="6" spans="1:2" ht="26.25" customHeight="1">
      <c r="A6" s="78" t="s">
        <v>1244</v>
      </c>
      <c r="B6" s="149">
        <v>117</v>
      </c>
    </row>
    <row r="7" spans="1:2" ht="26.25" customHeight="1">
      <c r="A7" s="78" t="s">
        <v>1245</v>
      </c>
      <c r="B7" s="149"/>
    </row>
    <row r="8" spans="1:2" ht="26.25" customHeight="1">
      <c r="A8" s="78" t="s">
        <v>1246</v>
      </c>
      <c r="B8" s="149"/>
    </row>
    <row r="9" spans="1:2" ht="26.25" customHeight="1">
      <c r="A9" s="78" t="s">
        <v>1247</v>
      </c>
      <c r="B9" s="149"/>
    </row>
    <row r="10" spans="1:2" ht="26.25" customHeight="1">
      <c r="A10" s="78" t="s">
        <v>1248</v>
      </c>
      <c r="B10" s="149"/>
    </row>
    <row r="11" spans="1:2" ht="26.25" customHeight="1">
      <c r="A11" s="78" t="s">
        <v>1249</v>
      </c>
      <c r="B11" s="149"/>
    </row>
    <row r="12" spans="1:2" ht="26.25" customHeight="1">
      <c r="A12" s="78" t="s">
        <v>1250</v>
      </c>
      <c r="B12" s="149"/>
    </row>
    <row r="13" spans="1:2" ht="26.25" customHeight="1">
      <c r="A13" s="78" t="s">
        <v>1251</v>
      </c>
      <c r="B13" s="149"/>
    </row>
    <row r="14" spans="1:2" ht="26.25" customHeight="1">
      <c r="A14" s="78" t="s">
        <v>1252</v>
      </c>
      <c r="B14" s="149"/>
    </row>
    <row r="15" spans="1:2" ht="26.25" customHeight="1">
      <c r="A15" s="78" t="s">
        <v>1253</v>
      </c>
      <c r="B15" s="149"/>
    </row>
    <row r="16" spans="1:2" ht="26.25" customHeight="1">
      <c r="A16" s="78" t="s">
        <v>1254</v>
      </c>
      <c r="B16" s="149"/>
    </row>
    <row r="17" spans="1:5" ht="26.25" customHeight="1">
      <c r="A17" s="78" t="s">
        <v>1255</v>
      </c>
      <c r="B17" s="149"/>
      <c r="E17" s="24"/>
    </row>
    <row r="18" spans="1:2" ht="26.25" customHeight="1">
      <c r="A18" s="78" t="s">
        <v>1256</v>
      </c>
      <c r="B18" s="149"/>
    </row>
    <row r="19" spans="1:2" ht="26.25" customHeight="1">
      <c r="A19" s="78" t="s">
        <v>1257</v>
      </c>
      <c r="B19" s="149"/>
    </row>
    <row r="20" spans="1:2" ht="26.25" customHeight="1">
      <c r="A20" s="78" t="s">
        <v>1258</v>
      </c>
      <c r="B20" s="149"/>
    </row>
    <row r="21" spans="1:2" ht="26.25" customHeight="1">
      <c r="A21" s="78" t="s">
        <v>1259</v>
      </c>
      <c r="B21" s="149"/>
    </row>
    <row r="22" spans="1:2" ht="26.25" customHeight="1">
      <c r="A22" s="78" t="s">
        <v>1260</v>
      </c>
      <c r="B22" s="149"/>
    </row>
    <row r="23" spans="1:2" ht="26.25" customHeight="1">
      <c r="A23" s="78" t="s">
        <v>1261</v>
      </c>
      <c r="B23" s="149"/>
    </row>
    <row r="24" spans="1:2" ht="26.25" customHeight="1">
      <c r="A24" s="78" t="s">
        <v>1262</v>
      </c>
      <c r="B24" s="149"/>
    </row>
    <row r="25" spans="1:2" ht="26.25" customHeight="1">
      <c r="A25" s="78" t="s">
        <v>1263</v>
      </c>
      <c r="B25" s="149"/>
    </row>
    <row r="26" spans="1:2" ht="26.25" customHeight="1">
      <c r="A26" s="78" t="s">
        <v>1264</v>
      </c>
      <c r="B26" s="149"/>
    </row>
    <row r="27" spans="1:2" ht="26.25" customHeight="1">
      <c r="A27" s="78" t="s">
        <v>1265</v>
      </c>
      <c r="B27" s="149"/>
    </row>
    <row r="28" spans="1:2" ht="26.25" customHeight="1">
      <c r="A28" s="78" t="s">
        <v>1266</v>
      </c>
      <c r="B28" s="149">
        <v>233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4">
      <selection activeCell="A27" sqref="A27"/>
    </sheetView>
  </sheetViews>
  <sheetFormatPr defaultColWidth="9.125" defaultRowHeight="13.5"/>
  <cols>
    <col min="1" max="1" width="11.75390625" style="119" customWidth="1"/>
    <col min="2" max="3" width="10.375" style="119" customWidth="1"/>
    <col min="4" max="4" width="11.375" style="119" customWidth="1"/>
    <col min="5" max="5" width="11.25390625" style="119" customWidth="1"/>
    <col min="6" max="6" width="10.50390625" style="119" customWidth="1"/>
    <col min="7" max="7" width="10.00390625" style="119" customWidth="1"/>
    <col min="8" max="8" width="12.125" style="119" customWidth="1"/>
    <col min="9" max="16384" width="9.125" style="119" customWidth="1"/>
  </cols>
  <sheetData>
    <row r="1" spans="1:8" ht="13.5">
      <c r="A1" s="21" t="s">
        <v>1267</v>
      </c>
      <c r="B1" s="120"/>
      <c r="C1" s="120"/>
      <c r="D1" s="120"/>
      <c r="E1" s="120"/>
      <c r="F1" s="120"/>
      <c r="G1" s="120"/>
      <c r="H1" s="120"/>
    </row>
    <row r="2" spans="1:8" ht="44.25" customHeight="1">
      <c r="A2" s="116" t="s">
        <v>1268</v>
      </c>
      <c r="B2" s="116"/>
      <c r="C2" s="116"/>
      <c r="D2" s="116"/>
      <c r="E2" s="116"/>
      <c r="F2" s="116"/>
      <c r="G2" s="116"/>
      <c r="H2" s="116"/>
    </row>
    <row r="3" spans="1:8" ht="17.25" customHeight="1">
      <c r="A3" s="121" t="s">
        <v>2</v>
      </c>
      <c r="B3" s="121"/>
      <c r="C3" s="121"/>
      <c r="D3" s="121"/>
      <c r="E3" s="121"/>
      <c r="F3" s="121"/>
      <c r="G3" s="121"/>
      <c r="H3" s="121"/>
    </row>
    <row r="4" spans="1:8" ht="49.5" customHeight="1">
      <c r="A4" s="122" t="s">
        <v>3</v>
      </c>
      <c r="B4" s="123" t="s">
        <v>4</v>
      </c>
      <c r="C4" s="123" t="s">
        <v>5</v>
      </c>
      <c r="D4" s="123" t="s">
        <v>6</v>
      </c>
      <c r="E4" s="122" t="s">
        <v>3</v>
      </c>
      <c r="F4" s="123" t="s">
        <v>4</v>
      </c>
      <c r="G4" s="123" t="s">
        <v>5</v>
      </c>
      <c r="H4" s="123" t="s">
        <v>6</v>
      </c>
    </row>
    <row r="5" spans="1:8" ht="50.25" customHeight="1">
      <c r="A5" s="124" t="s">
        <v>1269</v>
      </c>
      <c r="B5" s="125"/>
      <c r="C5" s="125"/>
      <c r="D5" s="125"/>
      <c r="E5" s="126" t="s">
        <v>1270</v>
      </c>
      <c r="F5" s="127"/>
      <c r="G5" s="40">
        <f>G6</f>
        <v>4144</v>
      </c>
      <c r="H5" s="40">
        <f>H6</f>
        <v>4144</v>
      </c>
    </row>
    <row r="6" spans="1:8" ht="50.25" customHeight="1">
      <c r="A6" s="124" t="s">
        <v>1271</v>
      </c>
      <c r="B6" s="125"/>
      <c r="C6" s="125"/>
      <c r="D6" s="125"/>
      <c r="E6" s="126" t="s">
        <v>1272</v>
      </c>
      <c r="F6" s="128"/>
      <c r="G6" s="40">
        <v>4144</v>
      </c>
      <c r="H6" s="40">
        <f>G6-F6</f>
        <v>4144</v>
      </c>
    </row>
    <row r="7" spans="1:8" ht="50.25" customHeight="1">
      <c r="A7" s="124" t="s">
        <v>1273</v>
      </c>
      <c r="B7" s="125"/>
      <c r="C7" s="125"/>
      <c r="D7" s="125"/>
      <c r="E7" s="126" t="s">
        <v>1274</v>
      </c>
      <c r="F7" s="128"/>
      <c r="G7" s="125"/>
      <c r="H7" s="125"/>
    </row>
    <row r="8" spans="1:8" ht="50.25" customHeight="1">
      <c r="A8" s="124" t="s">
        <v>1275</v>
      </c>
      <c r="B8" s="125"/>
      <c r="C8" s="125"/>
      <c r="D8" s="125"/>
      <c r="E8" s="129" t="s">
        <v>1276</v>
      </c>
      <c r="F8" s="130"/>
      <c r="G8" s="131"/>
      <c r="H8" s="131"/>
    </row>
    <row r="9" spans="1:8" ht="50.25" customHeight="1">
      <c r="A9" s="124" t="s">
        <v>1277</v>
      </c>
      <c r="B9" s="125"/>
      <c r="C9" s="125"/>
      <c r="D9" s="125"/>
      <c r="E9" s="129" t="s">
        <v>1278</v>
      </c>
      <c r="F9" s="130"/>
      <c r="G9" s="131"/>
      <c r="H9" s="131"/>
    </row>
    <row r="10" spans="1:8" ht="50.25" customHeight="1">
      <c r="A10" s="132"/>
      <c r="B10" s="131"/>
      <c r="C10" s="131"/>
      <c r="D10" s="131"/>
      <c r="E10" s="133" t="s">
        <v>1279</v>
      </c>
      <c r="F10" s="128"/>
      <c r="G10" s="125"/>
      <c r="H10" s="125"/>
    </row>
    <row r="11" spans="1:8" ht="50.25" customHeight="1">
      <c r="A11" s="134" t="s">
        <v>1280</v>
      </c>
      <c r="B11" s="125"/>
      <c r="C11" s="135"/>
      <c r="D11" s="125"/>
      <c r="E11" s="136" t="s">
        <v>1281</v>
      </c>
      <c r="F11" s="128"/>
      <c r="G11" s="42">
        <f>G5+G7+G8+G9+G10</f>
        <v>4144</v>
      </c>
      <c r="H11" s="42">
        <f>H5+H7+H8+H9+H10</f>
        <v>4144</v>
      </c>
    </row>
    <row r="12" spans="1:8" s="118" customFormat="1" ht="50.25" customHeight="1">
      <c r="A12" s="137" t="s">
        <v>1100</v>
      </c>
      <c r="B12" s="138"/>
      <c r="C12" s="42">
        <v>4144</v>
      </c>
      <c r="D12" s="42">
        <f>C12-B12</f>
        <v>4144</v>
      </c>
      <c r="E12" s="136"/>
      <c r="F12" s="139"/>
      <c r="G12" s="140"/>
      <c r="H12" s="140"/>
    </row>
    <row r="13" spans="1:8" ht="50.25" customHeight="1">
      <c r="A13" s="136"/>
      <c r="B13" s="39"/>
      <c r="C13" s="125"/>
      <c r="D13" s="125"/>
      <c r="E13" s="141" t="s">
        <v>1121</v>
      </c>
      <c r="F13" s="142"/>
      <c r="G13" s="125"/>
      <c r="H13" s="125"/>
    </row>
    <row r="14" spans="1:8" ht="50.25" customHeight="1">
      <c r="A14" s="137" t="s">
        <v>1119</v>
      </c>
      <c r="B14" s="143"/>
      <c r="C14" s="125"/>
      <c r="D14" s="125"/>
      <c r="E14" s="137" t="s">
        <v>1166</v>
      </c>
      <c r="F14" s="142"/>
      <c r="G14" s="125"/>
      <c r="H14" s="125"/>
    </row>
    <row r="15" spans="1:8" s="118" customFormat="1" ht="50.25" customHeight="1">
      <c r="A15" s="134" t="s">
        <v>1169</v>
      </c>
      <c r="B15" s="144"/>
      <c r="C15" s="42">
        <f>C11+C12+C14</f>
        <v>4144</v>
      </c>
      <c r="D15" s="42">
        <f>D11+D12+D14</f>
        <v>4144</v>
      </c>
      <c r="E15" s="145" t="s">
        <v>1170</v>
      </c>
      <c r="F15" s="146"/>
      <c r="G15" s="42">
        <f>G11+G12+G14</f>
        <v>4144</v>
      </c>
      <c r="H15" s="42">
        <f>H11+H12+H14</f>
        <v>4144</v>
      </c>
    </row>
  </sheetData>
  <sheetProtection/>
  <mergeCells count="2"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2020-05-28T05:27:38Z</cp:lastPrinted>
  <dcterms:created xsi:type="dcterms:W3CDTF">2006-09-13T11:21:51Z</dcterms:created>
  <dcterms:modified xsi:type="dcterms:W3CDTF">2020-05-29T05:20:22Z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